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65a7318a0aba533e/01. Work/01. PwC/00-2. 업무/01. 업무참고/01. Model Sample/"/>
    </mc:Choice>
  </mc:AlternateContent>
  <xr:revisionPtr revIDLastSave="108" documentId="8_{658D240F-61E0-46EC-B922-EF80D45B20B1}" xr6:coauthVersionLast="45" xr6:coauthVersionMax="45" xr10:uidLastSave="{964720E4-60EC-4EF1-A52C-91DF1E2C6080}"/>
  <bookViews>
    <workbookView xWindow="32040" yWindow="-1534" windowWidth="19491" windowHeight="13920" activeTab="2" xr2:uid="{00000000-000D-0000-FFFF-FFFF00000000}"/>
  </bookViews>
  <sheets>
    <sheet name="CAPEX" sheetId="1" r:id="rId1"/>
    <sheet name="상각비 추정 로직" sheetId="2" r:id="rId2"/>
    <sheet name="상각비 추정 로직 (2)"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 hidden="1">{#N/A,#N/A,FALSE,"??1";#N/A,#N/A,FALSE,"??2";#N/A,#N/A,FALSE,"??3";#N/A,#N/A,FALSE,"??";#N/A,#N/A,FALSE,"4WD"}</definedName>
    <definedName name="_????1" hidden="1">{#N/A,#N/A,FALSE,"??1";#N/A,#N/A,FALSE,"??2";#N/A,#N/A,FALSE,"??3";#N/A,#N/A,FALSE,"??";#N/A,#N/A,FALSE,"4WD"}</definedName>
    <definedName name="__??" hidden="1">{#N/A,#N/A,FALSE,"??1";#N/A,#N/A,FALSE,"??2";#N/A,#N/A,FALSE,"??3";#N/A,#N/A,FALSE,"??";#N/A,#N/A,FALSE,"4WD"}</definedName>
    <definedName name="__????1" hidden="1">{#N/A,#N/A,FALSE,"??1";#N/A,#N/A,FALSE,"??2";#N/A,#N/A,FALSE,"??3";#N/A,#N/A,FALSE,"??";#N/A,#N/A,FALSE,"4WD"}</definedName>
    <definedName name="___________________XG2" hidden="1">{#N/A,#N/A,FALSE,"단축1";#N/A,#N/A,FALSE,"단축2";#N/A,#N/A,FALSE,"단축3";#N/A,#N/A,FALSE,"장축";#N/A,#N/A,FALSE,"4WD"}</definedName>
    <definedName name="__________________A2" hidden="1">{#N/A,#N/A,FALSE,"단축1";#N/A,#N/A,FALSE,"단축2";#N/A,#N/A,FALSE,"단축3";#N/A,#N/A,FALSE,"장축";#N/A,#N/A,FALSE,"4WD"}</definedName>
    <definedName name="__________________XG2" hidden="1">{#N/A,#N/A,FALSE,"단축1";#N/A,#N/A,FALSE,"단축2";#N/A,#N/A,FALSE,"단축3";#N/A,#N/A,FALSE,"장축";#N/A,#N/A,FALSE,"4WD"}</definedName>
    <definedName name="_________________A2" hidden="1">{#N/A,#N/A,FALSE,"단축1";#N/A,#N/A,FALSE,"단축2";#N/A,#N/A,FALSE,"단축3";#N/A,#N/A,FALSE,"장축";#N/A,#N/A,FALSE,"4WD"}</definedName>
    <definedName name="_________________A2040" hidden="1">{#N/A,#N/A,FALSE,"단축1";#N/A,#N/A,FALSE,"단축2";#N/A,#N/A,FALSE,"단축3";#N/A,#N/A,FALSE,"장축";#N/A,#N/A,FALSE,"4WD"}</definedName>
    <definedName name="_________________T2" hidden="1">{#N/A,#N/A,FALSE,"단축1";#N/A,#N/A,FALSE,"단축2";#N/A,#N/A,FALSE,"단축3";#N/A,#N/A,FALSE,"장축";#N/A,#N/A,FALSE,"4WD"}</definedName>
    <definedName name="_________________XG2" hidden="1">{#N/A,#N/A,FALSE,"단축1";#N/A,#N/A,FALSE,"단축2";#N/A,#N/A,FALSE,"단축3";#N/A,#N/A,FALSE,"장축";#N/A,#N/A,FALSE,"4WD"}</definedName>
    <definedName name="________________A2" hidden="1">{#N/A,#N/A,FALSE,"단축1";#N/A,#N/A,FALSE,"단축2";#N/A,#N/A,FALSE,"단축3";#N/A,#N/A,FALSE,"장축";#N/A,#N/A,FALSE,"4WD"}</definedName>
    <definedName name="________________T2" hidden="1">{#N/A,#N/A,FALSE,"단축1";#N/A,#N/A,FALSE,"단축2";#N/A,#N/A,FALSE,"단축3";#N/A,#N/A,FALSE,"장축";#N/A,#N/A,FALSE,"4WD"}</definedName>
    <definedName name="________________XG2" hidden="1">{#N/A,#N/A,FALSE,"단축1";#N/A,#N/A,FALSE,"단축2";#N/A,#N/A,FALSE,"단축3";#N/A,#N/A,FALSE,"장축";#N/A,#N/A,FALSE,"4WD"}</definedName>
    <definedName name="_______________A2" hidden="1">{#N/A,#N/A,FALSE,"단축1";#N/A,#N/A,FALSE,"단축2";#N/A,#N/A,FALSE,"단축3";#N/A,#N/A,FALSE,"장축";#N/A,#N/A,FALSE,"4WD"}</definedName>
    <definedName name="_______________A2040" hidden="1">{#N/A,#N/A,FALSE,"단축1";#N/A,#N/A,FALSE,"단축2";#N/A,#N/A,FALSE,"단축3";#N/A,#N/A,FALSE,"장축";#N/A,#N/A,FALSE,"4WD"}</definedName>
    <definedName name="_______________T2" hidden="1">{#N/A,#N/A,FALSE,"단축1";#N/A,#N/A,FALSE,"단축2";#N/A,#N/A,FALSE,"단축3";#N/A,#N/A,FALSE,"장축";#N/A,#N/A,FALSE,"4WD"}</definedName>
    <definedName name="_______________XG2" hidden="1">{#N/A,#N/A,FALSE,"단축1";#N/A,#N/A,FALSE,"단축2";#N/A,#N/A,FALSE,"단축3";#N/A,#N/A,FALSE,"장축";#N/A,#N/A,FALSE,"4WD"}</definedName>
    <definedName name="______________A2" hidden="1">{#N/A,#N/A,FALSE,"단축1";#N/A,#N/A,FALSE,"단축2";#N/A,#N/A,FALSE,"단축3";#N/A,#N/A,FALSE,"장축";#N/A,#N/A,FALSE,"4WD"}</definedName>
    <definedName name="______________A2040" hidden="1">{#N/A,#N/A,FALSE,"단축1";#N/A,#N/A,FALSE,"단축2";#N/A,#N/A,FALSE,"단축3";#N/A,#N/A,FALSE,"장축";#N/A,#N/A,FALSE,"4WD"}</definedName>
    <definedName name="______________T2" hidden="1">{#N/A,#N/A,FALSE,"단축1";#N/A,#N/A,FALSE,"단축2";#N/A,#N/A,FALSE,"단축3";#N/A,#N/A,FALSE,"장축";#N/A,#N/A,FALSE,"4WD"}</definedName>
    <definedName name="______________XG2" hidden="1">{#N/A,#N/A,FALSE,"단축1";#N/A,#N/A,FALSE,"단축2";#N/A,#N/A,FALSE,"단축3";#N/A,#N/A,FALSE,"장축";#N/A,#N/A,FALSE,"4WD"}</definedName>
    <definedName name="_____________A2" hidden="1">{#N/A,#N/A,FALSE,"단축1";#N/A,#N/A,FALSE,"단축2";#N/A,#N/A,FALSE,"단축3";#N/A,#N/A,FALSE,"장축";#N/A,#N/A,FALSE,"4WD"}</definedName>
    <definedName name="_____________A2040" hidden="1">{#N/A,#N/A,FALSE,"단축1";#N/A,#N/A,FALSE,"단축2";#N/A,#N/A,FALSE,"단축3";#N/A,#N/A,FALSE,"장축";#N/A,#N/A,FALSE,"4WD"}</definedName>
    <definedName name="_____________LPS2" hidden="1">{#N/A,#N/A,FALSE,"단축1";#N/A,#N/A,FALSE,"단축2";#N/A,#N/A,FALSE,"단축3";#N/A,#N/A,FALSE,"장축";#N/A,#N/A,FALSE,"4WD"}</definedName>
    <definedName name="_____________T2" hidden="1">{#N/A,#N/A,FALSE,"단축1";#N/A,#N/A,FALSE,"단축2";#N/A,#N/A,FALSE,"단축3";#N/A,#N/A,FALSE,"장축";#N/A,#N/A,FALSE,"4WD"}</definedName>
    <definedName name="_____________XG2" hidden="1">{#N/A,#N/A,FALSE,"단축1";#N/A,#N/A,FALSE,"단축2";#N/A,#N/A,FALSE,"단축3";#N/A,#N/A,FALSE,"장축";#N/A,#N/A,FALSE,"4WD"}</definedName>
    <definedName name="____________A2" hidden="1">{#N/A,#N/A,FALSE,"단축1";#N/A,#N/A,FALSE,"단축2";#N/A,#N/A,FALSE,"단축3";#N/A,#N/A,FALSE,"장축";#N/A,#N/A,FALSE,"4WD"}</definedName>
    <definedName name="____________A2040" hidden="1">{#N/A,#N/A,FALSE,"단축1";#N/A,#N/A,FALSE,"단축2";#N/A,#N/A,FALSE,"단축3";#N/A,#N/A,FALSE,"장축";#N/A,#N/A,FALSE,"4WD"}</definedName>
    <definedName name="____________LPS2" hidden="1">{#N/A,#N/A,FALSE,"단축1";#N/A,#N/A,FALSE,"단축2";#N/A,#N/A,FALSE,"단축3";#N/A,#N/A,FALSE,"장축";#N/A,#N/A,FALSE,"4WD"}</definedName>
    <definedName name="____________T2" hidden="1">{#N/A,#N/A,FALSE,"단축1";#N/A,#N/A,FALSE,"단축2";#N/A,#N/A,FALSE,"단축3";#N/A,#N/A,FALSE,"장축";#N/A,#N/A,FALSE,"4WD"}</definedName>
    <definedName name="____________XG2" hidden="1">{#N/A,#N/A,FALSE,"단축1";#N/A,#N/A,FALSE,"단축2";#N/A,#N/A,FALSE,"단축3";#N/A,#N/A,FALSE,"장축";#N/A,#N/A,FALSE,"4WD"}</definedName>
    <definedName name="___________A2" hidden="1">{#N/A,#N/A,FALSE,"단축1";#N/A,#N/A,FALSE,"단축2";#N/A,#N/A,FALSE,"단축3";#N/A,#N/A,FALSE,"장축";#N/A,#N/A,FALSE,"4WD"}</definedName>
    <definedName name="___________A2040" hidden="1">{#N/A,#N/A,FALSE,"단축1";#N/A,#N/A,FALSE,"단축2";#N/A,#N/A,FALSE,"단축3";#N/A,#N/A,FALSE,"장축";#N/A,#N/A,FALSE,"4WD"}</definedName>
    <definedName name="___________LPS2" hidden="1">{#N/A,#N/A,FALSE,"단축1";#N/A,#N/A,FALSE,"단축2";#N/A,#N/A,FALSE,"단축3";#N/A,#N/A,FALSE,"장축";#N/A,#N/A,FALSE,"4WD"}</definedName>
    <definedName name="___________T2" hidden="1">{#N/A,#N/A,FALSE,"단축1";#N/A,#N/A,FALSE,"단축2";#N/A,#N/A,FALSE,"단축3";#N/A,#N/A,FALSE,"장축";#N/A,#N/A,FALSE,"4WD"}</definedName>
    <definedName name="___________XG2" hidden="1">{#N/A,#N/A,FALSE,"단축1";#N/A,#N/A,FALSE,"단축2";#N/A,#N/A,FALSE,"단축3";#N/A,#N/A,FALSE,"장축";#N/A,#N/A,FALSE,"4WD"}</definedName>
    <definedName name="__________A2" hidden="1">{#N/A,#N/A,FALSE,"단축1";#N/A,#N/A,FALSE,"단축2";#N/A,#N/A,FALSE,"단축3";#N/A,#N/A,FALSE,"장축";#N/A,#N/A,FALSE,"4WD"}</definedName>
    <definedName name="__________A2040" hidden="1">{#N/A,#N/A,FALSE,"단축1";#N/A,#N/A,FALSE,"단축2";#N/A,#N/A,FALSE,"단축3";#N/A,#N/A,FALSE,"장축";#N/A,#N/A,FALSE,"4WD"}</definedName>
    <definedName name="__________A3" hidden="1">{#N/A,#N/A,FALSE,"단축1";#N/A,#N/A,FALSE,"단축2";#N/A,#N/A,FALSE,"단축3";#N/A,#N/A,FALSE,"장축";#N/A,#N/A,FALSE,"4WD"}</definedName>
    <definedName name="__________LPS2" hidden="1">{#N/A,#N/A,FALSE,"단축1";#N/A,#N/A,FALSE,"단축2";#N/A,#N/A,FALSE,"단축3";#N/A,#N/A,FALSE,"장축";#N/A,#N/A,FALSE,"4WD"}</definedName>
    <definedName name="__________T2" hidden="1">{#N/A,#N/A,FALSE,"단축1";#N/A,#N/A,FALSE,"단축2";#N/A,#N/A,FALSE,"단축3";#N/A,#N/A,FALSE,"장축";#N/A,#N/A,FALSE,"4WD"}</definedName>
    <definedName name="__________XG2" hidden="1">{#N/A,#N/A,FALSE,"단축1";#N/A,#N/A,FALSE,"단축2";#N/A,#N/A,FALSE,"단축3";#N/A,#N/A,FALSE,"장축";#N/A,#N/A,FALSE,"4WD"}</definedName>
    <definedName name="_________A2" hidden="1">{#N/A,#N/A,FALSE,"단축1";#N/A,#N/A,FALSE,"단축2";#N/A,#N/A,FALSE,"단축3";#N/A,#N/A,FALSE,"장축";#N/A,#N/A,FALSE,"4WD"}</definedName>
    <definedName name="_________A2040" hidden="1">{#N/A,#N/A,FALSE,"단축1";#N/A,#N/A,FALSE,"단축2";#N/A,#N/A,FALSE,"단축3";#N/A,#N/A,FALSE,"장축";#N/A,#N/A,FALSE,"4WD"}</definedName>
    <definedName name="_________A3" hidden="1">{#N/A,#N/A,FALSE,"단축1";#N/A,#N/A,FALSE,"단축2";#N/A,#N/A,FALSE,"단축3";#N/A,#N/A,FALSE,"장축";#N/A,#N/A,FALSE,"4WD"}</definedName>
    <definedName name="_________LPS2" hidden="1">{#N/A,#N/A,FALSE,"단축1";#N/A,#N/A,FALSE,"단축2";#N/A,#N/A,FALSE,"단축3";#N/A,#N/A,FALSE,"장축";#N/A,#N/A,FALSE,"4WD"}</definedName>
    <definedName name="_________NA11" hidden="1">{#N/A,#N/A,FALSE,"단축1";#N/A,#N/A,FALSE,"단축2";#N/A,#N/A,FALSE,"단축3";#N/A,#N/A,FALSE,"장축";#N/A,#N/A,FALSE,"4WD"}</definedName>
    <definedName name="_________P2" hidden="1">{#N/A,#N/A,FALSE,"단축1";#N/A,#N/A,FALSE,"단축2";#N/A,#N/A,FALSE,"단축3";#N/A,#N/A,FALSE,"장축";#N/A,#N/A,FALSE,"4WD"}</definedName>
    <definedName name="_________RS451" hidden="1">{#N/A,#N/A,FALSE,"단축1";#N/A,#N/A,FALSE,"단축2";#N/A,#N/A,FALSE,"단축3";#N/A,#N/A,FALSE,"장축";#N/A,#N/A,FALSE,"4WD"}</definedName>
    <definedName name="_________T2" hidden="1">{#N/A,#N/A,FALSE,"단축1";#N/A,#N/A,FALSE,"단축2";#N/A,#N/A,FALSE,"단축3";#N/A,#N/A,FALSE,"장축";#N/A,#N/A,FALSE,"4WD"}</definedName>
    <definedName name="_________T3" hidden="1">{#N/A,#N/A,FALSE,"단축1";#N/A,#N/A,FALSE,"단축2";#N/A,#N/A,FALSE,"단축3";#N/A,#N/A,FALSE,"장축";#N/A,#N/A,FALSE,"4WD"}</definedName>
    <definedName name="_________T5" hidden="1">{#N/A,#N/A,FALSE,"단축1";#N/A,#N/A,FALSE,"단축2";#N/A,#N/A,FALSE,"단축3";#N/A,#N/A,FALSE,"장축";#N/A,#N/A,FALSE,"4WD"}</definedName>
    <definedName name="_________W2" hidden="1">{#N/A,#N/A,FALSE,"품의서";#N/A,#N/A,FALSE,"전제";#N/A,#N/A,FALSE,"총손";#N/A,#N/A,FALSE,"손익"}</definedName>
    <definedName name="_________XG2" hidden="1">{#N/A,#N/A,FALSE,"단축1";#N/A,#N/A,FALSE,"단축2";#N/A,#N/A,FALSE,"단축3";#N/A,#N/A,FALSE,"장축";#N/A,#N/A,FALSE,"4WD"}</definedName>
    <definedName name="________A02" hidden="1">{#N/A,#N/A,FALSE,"단축1";#N/A,#N/A,FALSE,"단축2";#N/A,#N/A,FALSE,"단축3";#N/A,#N/A,FALSE,"장축";#N/A,#N/A,FALSE,"4WD"}</definedName>
    <definedName name="________A0323" hidden="1">{#N/A,#N/A,FALSE,"단축1";#N/A,#N/A,FALSE,"단축2";#N/A,#N/A,FALSE,"단축3";#N/A,#N/A,FALSE,"장축";#N/A,#N/A,FALSE,"4WD"}</definedName>
    <definedName name="________A1232" hidden="1">{#N/A,#N/A,FALSE,"단축1";#N/A,#N/A,FALSE,"단축2";#N/A,#N/A,FALSE,"단축3";#N/A,#N/A,FALSE,"장축";#N/A,#N/A,FALSE,"4WD"}</definedName>
    <definedName name="________A1245" hidden="1">{#N/A,#N/A,FALSE,"단축1";#N/A,#N/A,FALSE,"단축2";#N/A,#N/A,FALSE,"단축3";#N/A,#N/A,FALSE,"장축";#N/A,#N/A,FALSE,"4WD"}</definedName>
    <definedName name="________A12458" hidden="1">{#N/A,#N/A,FALSE,"단축1";#N/A,#N/A,FALSE,"단축2";#N/A,#N/A,FALSE,"단축3";#N/A,#N/A,FALSE,"장축";#N/A,#N/A,FALSE,"4WD"}</definedName>
    <definedName name="________A1454" hidden="1">{#N/A,#N/A,FALSE,"단축1";#N/A,#N/A,FALSE,"단축2";#N/A,#N/A,FALSE,"단축3";#N/A,#N/A,FALSE,"장축";#N/A,#N/A,FALSE,"4WD"}</definedName>
    <definedName name="________A2" hidden="1">{#N/A,#N/A,FALSE,"단축1";#N/A,#N/A,FALSE,"단축2";#N/A,#N/A,FALSE,"단축3";#N/A,#N/A,FALSE,"장축";#N/A,#N/A,FALSE,"4WD"}</definedName>
    <definedName name="________A2040" hidden="1">{#N/A,#N/A,FALSE,"단축1";#N/A,#N/A,FALSE,"단축2";#N/A,#N/A,FALSE,"단축3";#N/A,#N/A,FALSE,"장축";#N/A,#N/A,FALSE,"4WD"}</definedName>
    <definedName name="________A21321" hidden="1">{#N/A,#N/A,FALSE,"단축1";#N/A,#N/A,FALSE,"단축2";#N/A,#N/A,FALSE,"단축3";#N/A,#N/A,FALSE,"장축";#N/A,#N/A,FALSE,"4WD"}</definedName>
    <definedName name="________A3" hidden="1">{#N/A,#N/A,FALSE,"단축1";#N/A,#N/A,FALSE,"단축2";#N/A,#N/A,FALSE,"단축3";#N/A,#N/A,FALSE,"장축";#N/A,#N/A,FALSE,"4WD"}</definedName>
    <definedName name="________AA4" hidden="1">{#N/A,#N/A,FALSE,"신규dep";#N/A,#N/A,FALSE,"신규dep-금형상각후";#N/A,#N/A,FALSE,"신규dep-연구비상각후";#N/A,#N/A,FALSE,"신규dep-기계,공구상각후"}</definedName>
    <definedName name="________d1" hidden="1">{#N/A,#N/A,FALSE,"신규dep";#N/A,#N/A,FALSE,"신규dep-금형상각후";#N/A,#N/A,FALSE,"신규dep-연구비상각후";#N/A,#N/A,FALSE,"신규dep-기계,공구상각후"}</definedName>
    <definedName name="________d2" hidden="1">{#N/A,#N/A,FALSE,"신규dep";#N/A,#N/A,FALSE,"신규dep-금형상각후";#N/A,#N/A,FALSE,"신규dep-연구비상각후";#N/A,#N/A,FALSE,"신규dep-기계,공구상각후"}</definedName>
    <definedName name="________DC50" hidden="1">{#N/A,#N/A,FALSE,"단축1";#N/A,#N/A,FALSE,"단축2";#N/A,#N/A,FALSE,"단축3";#N/A,#N/A,FALSE,"장축";#N/A,#N/A,FALSE,"4WD"}</definedName>
    <definedName name="________e1" hidden="1">{#N/A,#N/A,FALSE,"단축1";#N/A,#N/A,FALSE,"단축2";#N/A,#N/A,FALSE,"단축3";#N/A,#N/A,FALSE,"장축";#N/A,#N/A,FALSE,"4WD"}</definedName>
    <definedName name="________e2" hidden="1">{#N/A,#N/A,FALSE,"단축1";#N/A,#N/A,FALSE,"단축2";#N/A,#N/A,FALSE,"단축3";#N/A,#N/A,FALSE,"장축";#N/A,#N/A,FALSE,"4WD"}</definedName>
    <definedName name="________e3" hidden="1">{#N/A,#N/A,FALSE,"단축1";#N/A,#N/A,FALSE,"단축2";#N/A,#N/A,FALSE,"단축3";#N/A,#N/A,FALSE,"장축";#N/A,#N/A,FALSE,"4WD"}</definedName>
    <definedName name="________e4" hidden="1">{#N/A,#N/A,FALSE,"단축1";#N/A,#N/A,FALSE,"단축2";#N/A,#N/A,FALSE,"단축3";#N/A,#N/A,FALSE,"장축";#N/A,#N/A,FALSE,"4WD"}</definedName>
    <definedName name="________e5" hidden="1">{#N/A,#N/A,FALSE,"단축1";#N/A,#N/A,FALSE,"단축2";#N/A,#N/A,FALSE,"단축3";#N/A,#N/A,FALSE,"장축";#N/A,#N/A,FALSE,"4WD"}</definedName>
    <definedName name="________e6" hidden="1">{#N/A,#N/A,FALSE,"단축1";#N/A,#N/A,FALSE,"단축2";#N/A,#N/A,FALSE,"단축3";#N/A,#N/A,FALSE,"장축";#N/A,#N/A,FALSE,"4WD"}</definedName>
    <definedName name="________e7" hidden="1">{#N/A,#N/A,FALSE,"신규dep";#N/A,#N/A,FALSE,"신규dep-금형상각후";#N/A,#N/A,FALSE,"신규dep-연구비상각후";#N/A,#N/A,FALSE,"신규dep-기계,공구상각후"}</definedName>
    <definedName name="________e8" hidden="1">{#N/A,#N/A,FALSE,"신규dep";#N/A,#N/A,FALSE,"신규dep-금형상각후";#N/A,#N/A,FALSE,"신규dep-연구비상각후";#N/A,#N/A,FALSE,"신규dep-기계,공구상각후"}</definedName>
    <definedName name="________e9" hidden="1">{#N/A,#N/A,FALSE,"단축1";#N/A,#N/A,FALSE,"단축2";#N/A,#N/A,FALSE,"단축3";#N/A,#N/A,FALSE,"장축";#N/A,#N/A,FALSE,"4WD"}</definedName>
    <definedName name="________K7" hidden="1">{#N/A,#N/A,TRUE,"Y생산";#N/A,#N/A,TRUE,"Y판매";#N/A,#N/A,TRUE,"Y총물량";#N/A,#N/A,TRUE,"Y능력";#N/A,#N/A,TRUE,"YKD"}</definedName>
    <definedName name="________k8" hidden="1">{#N/A,#N/A,FALSE,"단축1";#N/A,#N/A,FALSE,"단축2";#N/A,#N/A,FALSE,"단축3";#N/A,#N/A,FALSE,"장축";#N/A,#N/A,FALSE,"4WD"}</definedName>
    <definedName name="________k9" hidden="1">{#N/A,#N/A,FALSE,"단축1";#N/A,#N/A,FALSE,"단축2";#N/A,#N/A,FALSE,"단축3";#N/A,#N/A,FALSE,"장축";#N/A,#N/A,FALSE,"4WD"}</definedName>
    <definedName name="________LPS2" hidden="1">{#N/A,#N/A,FALSE,"단축1";#N/A,#N/A,FALSE,"단축2";#N/A,#N/A,FALSE,"단축3";#N/A,#N/A,FALSE,"장축";#N/A,#N/A,FALSE,"4WD"}</definedName>
    <definedName name="________M123" hidden="1">{#N/A,#N/A,FALSE,"단축1";#N/A,#N/A,FALSE,"단축2";#N/A,#N/A,FALSE,"단축3";#N/A,#N/A,FALSE,"장축";#N/A,#N/A,FALSE,"4WD"}</definedName>
    <definedName name="________NA11" hidden="1">{#N/A,#N/A,FALSE,"단축1";#N/A,#N/A,FALSE,"단축2";#N/A,#N/A,FALSE,"단축3";#N/A,#N/A,FALSE,"장축";#N/A,#N/A,FALSE,"4WD"}</definedName>
    <definedName name="________O11" hidden="1">{#N/A,#N/A,FALSE,"단축1";#N/A,#N/A,FALSE,"단축2";#N/A,#N/A,FALSE,"단축3";#N/A,#N/A,FALSE,"장축";#N/A,#N/A,FALSE,"4WD"}</definedName>
    <definedName name="________P2" hidden="1">{#N/A,#N/A,FALSE,"단축1";#N/A,#N/A,FALSE,"단축2";#N/A,#N/A,FALSE,"단축3";#N/A,#N/A,FALSE,"장축";#N/A,#N/A,FALSE,"4WD"}</definedName>
    <definedName name="________q1" hidden="1">{#N/A,#N/A,FALSE,"단축1";#N/A,#N/A,FALSE,"단축2";#N/A,#N/A,FALSE,"단축3";#N/A,#N/A,FALSE,"장축";#N/A,#N/A,FALSE,"4WD"}</definedName>
    <definedName name="________q5" hidden="1">{#N/A,#N/A,FALSE,"신규dep";#N/A,#N/A,FALSE,"신규dep-금형상각후";#N/A,#N/A,FALSE,"신규dep-연구비상각후";#N/A,#N/A,FALSE,"신규dep-기계,공구상각후"}</definedName>
    <definedName name="________q6" hidden="1">{#N/A,#N/A,FALSE,"신규dep";#N/A,#N/A,FALSE,"신규dep-금형상각후";#N/A,#N/A,FALSE,"신규dep-연구비상각후";#N/A,#N/A,FALSE,"신규dep-기계,공구상각후"}</definedName>
    <definedName name="________q7" hidden="1">{#N/A,#N/A,FALSE,"신규dep";#N/A,#N/A,FALSE,"신규dep-금형상각후";#N/A,#N/A,FALSE,"신규dep-연구비상각후";#N/A,#N/A,FALSE,"신규dep-기계,공구상각후"}</definedName>
    <definedName name="________q9" hidden="1">{#N/A,#N/A,FALSE,"신규dep";#N/A,#N/A,FALSE,"신규dep-금형상각후";#N/A,#N/A,FALSE,"신규dep-연구비상각후";#N/A,#N/A,FALSE,"신규dep-기계,공구상각후"}</definedName>
    <definedName name="________RS451" hidden="1">{#N/A,#N/A,FALSE,"단축1";#N/A,#N/A,FALSE,"단축2";#N/A,#N/A,FALSE,"단축3";#N/A,#N/A,FALSE,"장축";#N/A,#N/A,FALSE,"4WD"}</definedName>
    <definedName name="________s1" hidden="1">{#N/A,#N/A,FALSE,"신규dep";#N/A,#N/A,FALSE,"신규dep-금형상각후";#N/A,#N/A,FALSE,"신규dep-연구비상각후";#N/A,#N/A,FALSE,"신규dep-기계,공구상각후"}</definedName>
    <definedName name="________s2" hidden="1">{#N/A,#N/A,FALSE,"신규dep";#N/A,#N/A,FALSE,"신규dep-금형상각후";#N/A,#N/A,FALSE,"신규dep-연구비상각후";#N/A,#N/A,FALSE,"신규dep-기계,공구상각후"}</definedName>
    <definedName name="________s3" hidden="1">{#N/A,#N/A,FALSE,"단축1";#N/A,#N/A,FALSE,"단축2";#N/A,#N/A,FALSE,"단축3";#N/A,#N/A,FALSE,"장축";#N/A,#N/A,FALSE,"4WD"}</definedName>
    <definedName name="________s4" hidden="1">{#N/A,#N/A,FALSE,"단축1";#N/A,#N/A,FALSE,"단축2";#N/A,#N/A,FALSE,"단축3";#N/A,#N/A,FALSE,"장축";#N/A,#N/A,FALSE,"4WD"}</definedName>
    <definedName name="________s5" hidden="1">{#N/A,#N/A,FALSE,"신규dep";#N/A,#N/A,FALSE,"신규dep-금형상각후";#N/A,#N/A,FALSE,"신규dep-연구비상각후";#N/A,#N/A,FALSE,"신규dep-기계,공구상각후"}</definedName>
    <definedName name="________s6" hidden="1">{#N/A,#N/A,FALSE,"신규dep";#N/A,#N/A,FALSE,"신규dep-금형상각후";#N/A,#N/A,FALSE,"신규dep-연구비상각후";#N/A,#N/A,FALSE,"신규dep-기계,공구상각후"}</definedName>
    <definedName name="________s7" hidden="1">{#N/A,#N/A,FALSE,"신규dep";#N/A,#N/A,FALSE,"신규dep-금형상각후";#N/A,#N/A,FALSE,"신규dep-연구비상각후";#N/A,#N/A,FALSE,"신규dep-기계,공구상각후"}</definedName>
    <definedName name="________s8" hidden="1">{#N/A,#N/A,FALSE,"신규dep";#N/A,#N/A,FALSE,"신규dep-금형상각후";#N/A,#N/A,FALSE,"신규dep-연구비상각후";#N/A,#N/A,FALSE,"신규dep-기계,공구상각후"}</definedName>
    <definedName name="________T2" hidden="1">{#N/A,#N/A,FALSE,"단축1";#N/A,#N/A,FALSE,"단축2";#N/A,#N/A,FALSE,"단축3";#N/A,#N/A,FALSE,"장축";#N/A,#N/A,FALSE,"4WD"}</definedName>
    <definedName name="________T3" hidden="1">{#N/A,#N/A,FALSE,"단축1";#N/A,#N/A,FALSE,"단축2";#N/A,#N/A,FALSE,"단축3";#N/A,#N/A,FALSE,"장축";#N/A,#N/A,FALSE,"4WD"}</definedName>
    <definedName name="________T5" hidden="1">{#N/A,#N/A,FALSE,"단축1";#N/A,#N/A,FALSE,"단축2";#N/A,#N/A,FALSE,"단축3";#N/A,#N/A,FALSE,"장축";#N/A,#N/A,FALSE,"4WD"}</definedName>
    <definedName name="________w1" hidden="1">{#N/A,#N/A,FALSE,"신규dep";#N/A,#N/A,FALSE,"신규dep-금형상각후";#N/A,#N/A,FALSE,"신규dep-연구비상각후";#N/A,#N/A,FALSE,"신규dep-기계,공구상각후"}</definedName>
    <definedName name="________W2" hidden="1">{#N/A,#N/A,FALSE,"품의서";#N/A,#N/A,FALSE,"전제";#N/A,#N/A,FALSE,"총손";#N/A,#N/A,FALSE,"손익"}</definedName>
    <definedName name="________w4" hidden="1">{#N/A,#N/A,FALSE,"단축1";#N/A,#N/A,FALSE,"단축2";#N/A,#N/A,FALSE,"단축3";#N/A,#N/A,FALSE,"장축";#N/A,#N/A,FALSE,"4WD"}</definedName>
    <definedName name="________w5" hidden="1">{#N/A,#N/A,FALSE,"신규dep";#N/A,#N/A,FALSE,"신규dep-금형상각후";#N/A,#N/A,FALSE,"신규dep-연구비상각후";#N/A,#N/A,FALSE,"신규dep-기계,공구상각후"}</definedName>
    <definedName name="________XG2" hidden="1">{#N/A,#N/A,FALSE,"단축1";#N/A,#N/A,FALSE,"단축2";#N/A,#N/A,FALSE,"단축3";#N/A,#N/A,FALSE,"장축";#N/A,#N/A,FALSE,"4WD"}</definedName>
    <definedName name="________z1" hidden="1">{#N/A,#N/A,FALSE,"단축1";#N/A,#N/A,FALSE,"단축2";#N/A,#N/A,FALSE,"단축3";#N/A,#N/A,FALSE,"장축";#N/A,#N/A,FALSE,"4WD"}</definedName>
    <definedName name="________z123" hidden="1">{#N/A,#N/A,FALSE,"단축1";#N/A,#N/A,FALSE,"단축2";#N/A,#N/A,FALSE,"단축3";#N/A,#N/A,FALSE,"장축";#N/A,#N/A,FALSE,"4WD"}</definedName>
    <definedName name="________z2" hidden="1">{#N/A,#N/A,FALSE,"단축1";#N/A,#N/A,FALSE,"단축2";#N/A,#N/A,FALSE,"단축3";#N/A,#N/A,FALSE,"장축";#N/A,#N/A,FALSE,"4WD"}</definedName>
    <definedName name="________z4" hidden="1">{#N/A,#N/A,FALSE,"단축1";#N/A,#N/A,FALSE,"단축2";#N/A,#N/A,FALSE,"단축3";#N/A,#N/A,FALSE,"장축";#N/A,#N/A,FALSE,"4WD"}</definedName>
    <definedName name="_______A02" hidden="1">{#N/A,#N/A,FALSE,"단축1";#N/A,#N/A,FALSE,"단축2";#N/A,#N/A,FALSE,"단축3";#N/A,#N/A,FALSE,"장축";#N/A,#N/A,FALSE,"4WD"}</definedName>
    <definedName name="_______A0323" hidden="1">{#N/A,#N/A,FALSE,"단축1";#N/A,#N/A,FALSE,"단축2";#N/A,#N/A,FALSE,"단축3";#N/A,#N/A,FALSE,"장축";#N/A,#N/A,FALSE,"4WD"}</definedName>
    <definedName name="_______A1232" hidden="1">{#N/A,#N/A,FALSE,"단축1";#N/A,#N/A,FALSE,"단축2";#N/A,#N/A,FALSE,"단축3";#N/A,#N/A,FALSE,"장축";#N/A,#N/A,FALSE,"4WD"}</definedName>
    <definedName name="_______A1245" hidden="1">{#N/A,#N/A,FALSE,"단축1";#N/A,#N/A,FALSE,"단축2";#N/A,#N/A,FALSE,"단축3";#N/A,#N/A,FALSE,"장축";#N/A,#N/A,FALSE,"4WD"}</definedName>
    <definedName name="_______A12458" hidden="1">{#N/A,#N/A,FALSE,"단축1";#N/A,#N/A,FALSE,"단축2";#N/A,#N/A,FALSE,"단축3";#N/A,#N/A,FALSE,"장축";#N/A,#N/A,FALSE,"4WD"}</definedName>
    <definedName name="_______A1454" hidden="1">{#N/A,#N/A,FALSE,"단축1";#N/A,#N/A,FALSE,"단축2";#N/A,#N/A,FALSE,"단축3";#N/A,#N/A,FALSE,"장축";#N/A,#N/A,FALSE,"4WD"}</definedName>
    <definedName name="_______A2" hidden="1">{#N/A,#N/A,FALSE,"단축1";#N/A,#N/A,FALSE,"단축2";#N/A,#N/A,FALSE,"단축3";#N/A,#N/A,FALSE,"장축";#N/A,#N/A,FALSE,"4WD"}</definedName>
    <definedName name="_______A2040" hidden="1">{#N/A,#N/A,FALSE,"단축1";#N/A,#N/A,FALSE,"단축2";#N/A,#N/A,FALSE,"단축3";#N/A,#N/A,FALSE,"장축";#N/A,#N/A,FALSE,"4WD"}</definedName>
    <definedName name="_______A21321" hidden="1">{#N/A,#N/A,FALSE,"단축1";#N/A,#N/A,FALSE,"단축2";#N/A,#N/A,FALSE,"단축3";#N/A,#N/A,FALSE,"장축";#N/A,#N/A,FALSE,"4WD"}</definedName>
    <definedName name="_______A3" hidden="1">{#N/A,#N/A,FALSE,"단축1";#N/A,#N/A,FALSE,"단축2";#N/A,#N/A,FALSE,"단축3";#N/A,#N/A,FALSE,"장축";#N/A,#N/A,FALSE,"4WD"}</definedName>
    <definedName name="_______AA4" hidden="1">{#N/A,#N/A,FALSE,"신규dep";#N/A,#N/A,FALSE,"신규dep-금형상각후";#N/A,#N/A,FALSE,"신규dep-연구비상각후";#N/A,#N/A,FALSE,"신규dep-기계,공구상각후"}</definedName>
    <definedName name="_______AT1" hidden="1">{#N/A,#N/A,FALSE,"인원";#N/A,#N/A,FALSE,"비용2";#N/A,#N/A,FALSE,"비용1";#N/A,#N/A,FALSE,"비용";#N/A,#N/A,FALSE,"보증2";#N/A,#N/A,FALSE,"보증1";#N/A,#N/A,FALSE,"보증";#N/A,#N/A,FALSE,"손익1";#N/A,#N/A,FALSE,"손익";#N/A,#N/A,FALSE,"부서별매출";#N/A,#N/A,FALSE,"매출"}</definedName>
    <definedName name="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3" hidden="1">{#N/A,#N/A,FALSE,"인원";#N/A,#N/A,FALSE,"비용2";#N/A,#N/A,FALSE,"비용1";#N/A,#N/A,FALSE,"비용";#N/A,#N/A,FALSE,"보증2";#N/A,#N/A,FALSE,"보증1";#N/A,#N/A,FALSE,"보증";#N/A,#N/A,FALSE,"손익1";#N/A,#N/A,FALSE,"손익";#N/A,#N/A,FALSE,"부서별매출";#N/A,#N/A,FALSE,"매출"}</definedName>
    <definedName name="_______d1" hidden="1">{#N/A,#N/A,FALSE,"신규dep";#N/A,#N/A,FALSE,"신규dep-금형상각후";#N/A,#N/A,FALSE,"신규dep-연구비상각후";#N/A,#N/A,FALSE,"신규dep-기계,공구상각후"}</definedName>
    <definedName name="_______d2" hidden="1">{#N/A,#N/A,FALSE,"신규dep";#N/A,#N/A,FALSE,"신규dep-금형상각후";#N/A,#N/A,FALSE,"신규dep-연구비상각후";#N/A,#N/A,FALSE,"신규dep-기계,공구상각후"}</definedName>
    <definedName name="_______DB777" hidden="1">{#N/A,#N/A,TRUE,"Y생산";#N/A,#N/A,TRUE,"Y판매";#N/A,#N/A,TRUE,"Y총물량";#N/A,#N/A,TRUE,"Y능력";#N/A,#N/A,TRUE,"YKD"}</definedName>
    <definedName name="_______DC50" hidden="1">{#N/A,#N/A,FALSE,"단축1";#N/A,#N/A,FALSE,"단축2";#N/A,#N/A,FALSE,"단축3";#N/A,#N/A,FALSE,"장축";#N/A,#N/A,FALSE,"4WD"}</definedName>
    <definedName name="_______e1" hidden="1">{#N/A,#N/A,FALSE,"단축1";#N/A,#N/A,FALSE,"단축2";#N/A,#N/A,FALSE,"단축3";#N/A,#N/A,FALSE,"장축";#N/A,#N/A,FALSE,"4WD"}</definedName>
    <definedName name="_______e2" hidden="1">{#N/A,#N/A,FALSE,"단축1";#N/A,#N/A,FALSE,"단축2";#N/A,#N/A,FALSE,"단축3";#N/A,#N/A,FALSE,"장축";#N/A,#N/A,FALSE,"4WD"}</definedName>
    <definedName name="_______e3" hidden="1">{#N/A,#N/A,FALSE,"단축1";#N/A,#N/A,FALSE,"단축2";#N/A,#N/A,FALSE,"단축3";#N/A,#N/A,FALSE,"장축";#N/A,#N/A,FALSE,"4WD"}</definedName>
    <definedName name="_______e4" hidden="1">{#N/A,#N/A,FALSE,"단축1";#N/A,#N/A,FALSE,"단축2";#N/A,#N/A,FALSE,"단축3";#N/A,#N/A,FALSE,"장축";#N/A,#N/A,FALSE,"4WD"}</definedName>
    <definedName name="_______e5" hidden="1">{#N/A,#N/A,FALSE,"단축1";#N/A,#N/A,FALSE,"단축2";#N/A,#N/A,FALSE,"단축3";#N/A,#N/A,FALSE,"장축";#N/A,#N/A,FALSE,"4WD"}</definedName>
    <definedName name="_______e6" hidden="1">{#N/A,#N/A,FALSE,"단축1";#N/A,#N/A,FALSE,"단축2";#N/A,#N/A,FALSE,"단축3";#N/A,#N/A,FALSE,"장축";#N/A,#N/A,FALSE,"4WD"}</definedName>
    <definedName name="_______e7" hidden="1">{#N/A,#N/A,FALSE,"신규dep";#N/A,#N/A,FALSE,"신규dep-금형상각후";#N/A,#N/A,FALSE,"신규dep-연구비상각후";#N/A,#N/A,FALSE,"신규dep-기계,공구상각후"}</definedName>
    <definedName name="_______e8" hidden="1">{#N/A,#N/A,FALSE,"신규dep";#N/A,#N/A,FALSE,"신규dep-금형상각후";#N/A,#N/A,FALSE,"신규dep-연구비상각후";#N/A,#N/A,FALSE,"신규dep-기계,공구상각후"}</definedName>
    <definedName name="_______e9" hidden="1">{#N/A,#N/A,FALSE,"단축1";#N/A,#N/A,FALSE,"단축2";#N/A,#N/A,FALSE,"단축3";#N/A,#N/A,FALSE,"장축";#N/A,#N/A,FALSE,"4WD"}</definedName>
    <definedName name="_______EO2" hidden="1">{#N/A,#N/A,FALSE,"신규dep";#N/A,#N/A,FALSE,"신규dep-금형상각후";#N/A,#N/A,FALSE,"신규dep-연구비상각후";#N/A,#N/A,FALSE,"신규dep-기계,공구상각후"}</definedName>
    <definedName name="_______FG1" hidden="1">{#N/A,#N/A,FALSE,"단축1";#N/A,#N/A,FALSE,"단축2";#N/A,#N/A,FALSE,"단축3";#N/A,#N/A,FALSE,"장축";#N/A,#N/A,FALSE,"4WD"}</definedName>
    <definedName name="_______H1620" hidden="1">{#N/A,#N/A,FALSE,"단축1";#N/A,#N/A,FALSE,"단축2";#N/A,#N/A,FALSE,"단축3";#N/A,#N/A,FALSE,"장축";#N/A,#N/A,FALSE,"4WD"}</definedName>
    <definedName name="_______H20" hidden="1">{#N/A,#N/A,FALSE,"단축1";#N/A,#N/A,FALSE,"단축2";#N/A,#N/A,FALSE,"단축3";#N/A,#N/A,FALSE,"장축";#N/A,#N/A,FALSE,"4WD"}</definedName>
    <definedName name="_______HP02" hidden="1">{#N/A,#N/A,FALSE,"단축1";#N/A,#N/A,FALSE,"단축2";#N/A,#N/A,FALSE,"단축3";#N/A,#N/A,FALSE,"장축";#N/A,#N/A,FALSE,"4WD"}</definedName>
    <definedName name="_______HP2" hidden="1">{#N/A,#N/A,FALSE,"단축1";#N/A,#N/A,FALSE,"단축2";#N/A,#N/A,FALSE,"단축3";#N/A,#N/A,FALSE,"장축";#N/A,#N/A,FALSE,"4WD"}</definedName>
    <definedName name="_______K1" hidden="1">{#N/A,#N/A,FALSE,"인원";#N/A,#N/A,FALSE,"비용2";#N/A,#N/A,FALSE,"비용1";#N/A,#N/A,FALSE,"비용";#N/A,#N/A,FALSE,"보증2";#N/A,#N/A,FALSE,"보증1";#N/A,#N/A,FALSE,"보증";#N/A,#N/A,FALSE,"손익1";#N/A,#N/A,FALSE,"손익";#N/A,#N/A,FALSE,"부서별매출";#N/A,#N/A,FALSE,"매출"}</definedName>
    <definedName name="_______K115" hidden="1">{#N/A,#N/A,FALSE,"인원";#N/A,#N/A,FALSE,"비용2";#N/A,#N/A,FALSE,"비용1";#N/A,#N/A,FALSE,"비용";#N/A,#N/A,FALSE,"보증2";#N/A,#N/A,FALSE,"보증1";#N/A,#N/A,FALSE,"보증";#N/A,#N/A,FALSE,"손익1";#N/A,#N/A,FALSE,"손익";#N/A,#N/A,FALSE,"부서별매출";#N/A,#N/A,FALSE,"매출"}</definedName>
    <definedName name="_______K7" hidden="1">{#N/A,#N/A,TRUE,"Y생산";#N/A,#N/A,TRUE,"Y판매";#N/A,#N/A,TRUE,"Y총물량";#N/A,#N/A,TRUE,"Y능력";#N/A,#N/A,TRUE,"YKD"}</definedName>
    <definedName name="_______k8" hidden="1">{#N/A,#N/A,FALSE,"단축1";#N/A,#N/A,FALSE,"단축2";#N/A,#N/A,FALSE,"단축3";#N/A,#N/A,FALSE,"장축";#N/A,#N/A,FALSE,"4WD"}</definedName>
    <definedName name="_______k9" hidden="1">{#N/A,#N/A,FALSE,"단축1";#N/A,#N/A,FALSE,"단축2";#N/A,#N/A,FALSE,"단축3";#N/A,#N/A,FALSE,"장축";#N/A,#N/A,FALSE,"4WD"}</definedName>
    <definedName name="_______LPS2" hidden="1">{#N/A,#N/A,FALSE,"단축1";#N/A,#N/A,FALSE,"단축2";#N/A,#N/A,FALSE,"단축3";#N/A,#N/A,FALSE,"장축";#N/A,#N/A,FALSE,"4WD"}</definedName>
    <definedName name="_______M123" hidden="1">{#N/A,#N/A,FALSE,"단축1";#N/A,#N/A,FALSE,"단축2";#N/A,#N/A,FALSE,"단축3";#N/A,#N/A,FALSE,"장축";#N/A,#N/A,FALSE,"4WD"}</definedName>
    <definedName name="_______MIP10" hidden="1">{#N/A,#N/A,FALSE,"단축1";#N/A,#N/A,FALSE,"단축2";#N/A,#N/A,FALSE,"단축3";#N/A,#N/A,FALSE,"장축";#N/A,#N/A,FALSE,"4WD"}</definedName>
    <definedName name="_______MIP2" hidden="1">{#N/A,#N/A,FALSE,"단축1";#N/A,#N/A,FALSE,"단축2";#N/A,#N/A,FALSE,"단축3";#N/A,#N/A,FALSE,"장축";#N/A,#N/A,FALSE,"4WD"}</definedName>
    <definedName name="_______NA11" hidden="1">{#N/A,#N/A,FALSE,"단축1";#N/A,#N/A,FALSE,"단축2";#N/A,#N/A,FALSE,"단축3";#N/A,#N/A,FALSE,"장축";#N/A,#N/A,FALSE,"4WD"}</definedName>
    <definedName name="_______O11" hidden="1">{#N/A,#N/A,FALSE,"단축1";#N/A,#N/A,FALSE,"단축2";#N/A,#N/A,FALSE,"단축3";#N/A,#N/A,FALSE,"장축";#N/A,#N/A,FALSE,"4WD"}</definedName>
    <definedName name="_______P2" hidden="1">{#N/A,#N/A,FALSE,"단축1";#N/A,#N/A,FALSE,"단축2";#N/A,#N/A,FALSE,"단축3";#N/A,#N/A,FALSE,"장축";#N/A,#N/A,FALSE,"4WD"}</definedName>
    <definedName name="_______q1" hidden="1">{#N/A,#N/A,FALSE,"단축1";#N/A,#N/A,FALSE,"단축2";#N/A,#N/A,FALSE,"단축3";#N/A,#N/A,FALSE,"장축";#N/A,#N/A,FALSE,"4WD"}</definedName>
    <definedName name="_______q5" hidden="1">{#N/A,#N/A,FALSE,"신규dep";#N/A,#N/A,FALSE,"신규dep-금형상각후";#N/A,#N/A,FALSE,"신규dep-연구비상각후";#N/A,#N/A,FALSE,"신규dep-기계,공구상각후"}</definedName>
    <definedName name="_______q6" hidden="1">{#N/A,#N/A,FALSE,"신규dep";#N/A,#N/A,FALSE,"신규dep-금형상각후";#N/A,#N/A,FALSE,"신규dep-연구비상각후";#N/A,#N/A,FALSE,"신규dep-기계,공구상각후"}</definedName>
    <definedName name="_______q7" hidden="1">{#N/A,#N/A,FALSE,"신규dep";#N/A,#N/A,FALSE,"신규dep-금형상각후";#N/A,#N/A,FALSE,"신규dep-연구비상각후";#N/A,#N/A,FALSE,"신규dep-기계,공구상각후"}</definedName>
    <definedName name="_______q9" hidden="1">{#N/A,#N/A,FALSE,"신규dep";#N/A,#N/A,FALSE,"신규dep-금형상각후";#N/A,#N/A,FALSE,"신규dep-연구비상각후";#N/A,#N/A,FALSE,"신규dep-기계,공구상각후"}</definedName>
    <definedName name="_______RS451" hidden="1">{#N/A,#N/A,FALSE,"단축1";#N/A,#N/A,FALSE,"단축2";#N/A,#N/A,FALSE,"단축3";#N/A,#N/A,FALSE,"장축";#N/A,#N/A,FALSE,"4WD"}</definedName>
    <definedName name="_______s1" hidden="1">{#N/A,#N/A,FALSE,"신규dep";#N/A,#N/A,FALSE,"신규dep-금형상각후";#N/A,#N/A,FALSE,"신규dep-연구비상각후";#N/A,#N/A,FALSE,"신규dep-기계,공구상각후"}</definedName>
    <definedName name="_______s2" hidden="1">{#N/A,#N/A,FALSE,"신규dep";#N/A,#N/A,FALSE,"신규dep-금형상각후";#N/A,#N/A,FALSE,"신규dep-연구비상각후";#N/A,#N/A,FALSE,"신규dep-기계,공구상각후"}</definedName>
    <definedName name="_______s3" hidden="1">{#N/A,#N/A,FALSE,"단축1";#N/A,#N/A,FALSE,"단축2";#N/A,#N/A,FALSE,"단축3";#N/A,#N/A,FALSE,"장축";#N/A,#N/A,FALSE,"4WD"}</definedName>
    <definedName name="_______s4" hidden="1">{#N/A,#N/A,FALSE,"단축1";#N/A,#N/A,FALSE,"단축2";#N/A,#N/A,FALSE,"단축3";#N/A,#N/A,FALSE,"장축";#N/A,#N/A,FALSE,"4WD"}</definedName>
    <definedName name="_______s5" hidden="1">{#N/A,#N/A,FALSE,"신규dep";#N/A,#N/A,FALSE,"신규dep-금형상각후";#N/A,#N/A,FALSE,"신규dep-연구비상각후";#N/A,#N/A,FALSE,"신규dep-기계,공구상각후"}</definedName>
    <definedName name="_______s6" hidden="1">{#N/A,#N/A,FALSE,"신규dep";#N/A,#N/A,FALSE,"신규dep-금형상각후";#N/A,#N/A,FALSE,"신규dep-연구비상각후";#N/A,#N/A,FALSE,"신규dep-기계,공구상각후"}</definedName>
    <definedName name="_______s7" hidden="1">{#N/A,#N/A,FALSE,"신규dep";#N/A,#N/A,FALSE,"신규dep-금형상각후";#N/A,#N/A,FALSE,"신규dep-연구비상각후";#N/A,#N/A,FALSE,"신규dep-기계,공구상각후"}</definedName>
    <definedName name="_______s8" hidden="1">{#N/A,#N/A,FALSE,"신규dep";#N/A,#N/A,FALSE,"신규dep-금형상각후";#N/A,#N/A,FALSE,"신규dep-연구비상각후";#N/A,#N/A,FALSE,"신규dep-기계,공구상각후"}</definedName>
    <definedName name="_______SDW1" hidden="1">#REF!</definedName>
    <definedName name="_______SUM1" hidden="1">{#N/A,#N/A,FALSE,"단축1";#N/A,#N/A,FALSE,"단축2";#N/A,#N/A,FALSE,"단축3";#N/A,#N/A,FALSE,"장축";#N/A,#N/A,FALSE,"4WD"}</definedName>
    <definedName name="_______T2" hidden="1">{#N/A,#N/A,FALSE,"단축1";#N/A,#N/A,FALSE,"단축2";#N/A,#N/A,FALSE,"단축3";#N/A,#N/A,FALSE,"장축";#N/A,#N/A,FALSE,"4WD"}</definedName>
    <definedName name="_______T3" hidden="1">{#N/A,#N/A,FALSE,"단축1";#N/A,#N/A,FALSE,"단축2";#N/A,#N/A,FALSE,"단축3";#N/A,#N/A,FALSE,"장축";#N/A,#N/A,FALSE,"4WD"}</definedName>
    <definedName name="_______t4" hidden="1">{#N/A,#N/A,FALSE,"단축1";#N/A,#N/A,FALSE,"단축2";#N/A,#N/A,FALSE,"단축3";#N/A,#N/A,FALSE,"장축";#N/A,#N/A,FALSE,"4WD"}</definedName>
    <definedName name="_______T5" hidden="1">{#N/A,#N/A,FALSE,"단축1";#N/A,#N/A,FALSE,"단축2";#N/A,#N/A,FALSE,"단축3";#N/A,#N/A,FALSE,"장축";#N/A,#N/A,FALSE,"4WD"}</definedName>
    <definedName name="_______w1" hidden="1">{#N/A,#N/A,FALSE,"신규dep";#N/A,#N/A,FALSE,"신규dep-금형상각후";#N/A,#N/A,FALSE,"신규dep-연구비상각후";#N/A,#N/A,FALSE,"신규dep-기계,공구상각후"}</definedName>
    <definedName name="_______W2" hidden="1">{#N/A,#N/A,FALSE,"품의서";#N/A,#N/A,FALSE,"전제";#N/A,#N/A,FALSE,"총손";#N/A,#N/A,FALSE,"손익"}</definedName>
    <definedName name="_______w4" hidden="1">{#N/A,#N/A,FALSE,"단축1";#N/A,#N/A,FALSE,"단축2";#N/A,#N/A,FALSE,"단축3";#N/A,#N/A,FALSE,"장축";#N/A,#N/A,FALSE,"4WD"}</definedName>
    <definedName name="_______w5" hidden="1">{#N/A,#N/A,FALSE,"신규dep";#N/A,#N/A,FALSE,"신규dep-금형상각후";#N/A,#N/A,FALSE,"신규dep-연구비상각후";#N/A,#N/A,FALSE,"신규dep-기계,공구상각후"}</definedName>
    <definedName name="_______XG2" hidden="1">{#N/A,#N/A,FALSE,"단축1";#N/A,#N/A,FALSE,"단축2";#N/A,#N/A,FALSE,"단축3";#N/A,#N/A,FALSE,"장축";#N/A,#N/A,FALSE,"4WD"}</definedName>
    <definedName name="_______z1" hidden="1">{#N/A,#N/A,FALSE,"단축1";#N/A,#N/A,FALSE,"단축2";#N/A,#N/A,FALSE,"단축3";#N/A,#N/A,FALSE,"장축";#N/A,#N/A,FALSE,"4WD"}</definedName>
    <definedName name="_______z123" hidden="1">{#N/A,#N/A,FALSE,"단축1";#N/A,#N/A,FALSE,"단축2";#N/A,#N/A,FALSE,"단축3";#N/A,#N/A,FALSE,"장축";#N/A,#N/A,FALSE,"4WD"}</definedName>
    <definedName name="_______z2" hidden="1">{#N/A,#N/A,FALSE,"단축1";#N/A,#N/A,FALSE,"단축2";#N/A,#N/A,FALSE,"단축3";#N/A,#N/A,FALSE,"장축";#N/A,#N/A,FALSE,"4WD"}</definedName>
    <definedName name="_______z4" hidden="1">{#N/A,#N/A,FALSE,"단축1";#N/A,#N/A,FALSE,"단축2";#N/A,#N/A,FALSE,"단축3";#N/A,#N/A,FALSE,"장축";#N/A,#N/A,FALSE,"4WD"}</definedName>
    <definedName name="______A1" hidden="1">{#N/A,#N/A,FALSE,"단축1";#N/A,#N/A,FALSE,"단축2";#N/A,#N/A,FALSE,"단축3";#N/A,#N/A,FALSE,"장축";#N/A,#N/A,FALSE,"4WD"}</definedName>
    <definedName name="______A2" hidden="1">{#N/A,#N/A,FALSE,"단축1";#N/A,#N/A,FALSE,"단축2";#N/A,#N/A,FALSE,"단축3";#N/A,#N/A,FALSE,"장축";#N/A,#N/A,FALSE,"4WD"}</definedName>
    <definedName name="______A2040" hidden="1">{#N/A,#N/A,FALSE,"단축1";#N/A,#N/A,FALSE,"단축2";#N/A,#N/A,FALSE,"단축3";#N/A,#N/A,FALSE,"장축";#N/A,#N/A,FALSE,"4WD"}</definedName>
    <definedName name="______A3" hidden="1">{#N/A,#N/A,FALSE,"단축1";#N/A,#N/A,FALSE,"단축2";#N/A,#N/A,FALSE,"단축3";#N/A,#N/A,FALSE,"장축";#N/A,#N/A,FALSE,"4WD"}</definedName>
    <definedName name="______AT1" hidden="1">{#N/A,#N/A,FALSE,"인원";#N/A,#N/A,FALSE,"비용2";#N/A,#N/A,FALSE,"비용1";#N/A,#N/A,FALSE,"비용";#N/A,#N/A,FALSE,"보증2";#N/A,#N/A,FALSE,"보증1";#N/A,#N/A,FALSE,"보증";#N/A,#N/A,FALSE,"손익1";#N/A,#N/A,FALSE,"손익";#N/A,#N/A,FALSE,"부서별매출";#N/A,#N/A,FALSE,"매출"}</definedName>
    <definedName name="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3" hidden="1">{#N/A,#N/A,FALSE,"인원";#N/A,#N/A,FALSE,"비용2";#N/A,#N/A,FALSE,"비용1";#N/A,#N/A,FALSE,"비용";#N/A,#N/A,FALSE,"보증2";#N/A,#N/A,FALSE,"보증1";#N/A,#N/A,FALSE,"보증";#N/A,#N/A,FALSE,"손익1";#N/A,#N/A,FALSE,"손익";#N/A,#N/A,FALSE,"부서별매출";#N/A,#N/A,FALSE,"매출"}</definedName>
    <definedName name="______DB777" hidden="1">{#N/A,#N/A,TRUE,"Y생산";#N/A,#N/A,TRUE,"Y판매";#N/A,#N/A,TRUE,"Y총물량";#N/A,#N/A,TRUE,"Y능력";#N/A,#N/A,TRUE,"YKD"}</definedName>
    <definedName name="______EO2" hidden="1">{#N/A,#N/A,FALSE,"신규dep";#N/A,#N/A,FALSE,"신규dep-금형상각후";#N/A,#N/A,FALSE,"신규dep-연구비상각후";#N/A,#N/A,FALSE,"신규dep-기계,공구상각후"}</definedName>
    <definedName name="______FG1" hidden="1">{#N/A,#N/A,FALSE,"단축1";#N/A,#N/A,FALSE,"단축2";#N/A,#N/A,FALSE,"단축3";#N/A,#N/A,FALSE,"장축";#N/A,#N/A,FALSE,"4WD"}</definedName>
    <definedName name="______H1620" hidden="1">{#N/A,#N/A,FALSE,"단축1";#N/A,#N/A,FALSE,"단축2";#N/A,#N/A,FALSE,"단축3";#N/A,#N/A,FALSE,"장축";#N/A,#N/A,FALSE,"4WD"}</definedName>
    <definedName name="______H20" hidden="1">{#N/A,#N/A,FALSE,"단축1";#N/A,#N/A,FALSE,"단축2";#N/A,#N/A,FALSE,"단축3";#N/A,#N/A,FALSE,"장축";#N/A,#N/A,FALSE,"4WD"}</definedName>
    <definedName name="______HP02" hidden="1">{#N/A,#N/A,FALSE,"단축1";#N/A,#N/A,FALSE,"단축2";#N/A,#N/A,FALSE,"단축3";#N/A,#N/A,FALSE,"장축";#N/A,#N/A,FALSE,"4WD"}</definedName>
    <definedName name="______HP2" hidden="1">{#N/A,#N/A,FALSE,"단축1";#N/A,#N/A,FALSE,"단축2";#N/A,#N/A,FALSE,"단축3";#N/A,#N/A,FALSE,"장축";#N/A,#N/A,FALSE,"4WD"}</definedName>
    <definedName name="______K1" hidden="1">{#N/A,#N/A,FALSE,"인원";#N/A,#N/A,FALSE,"비용2";#N/A,#N/A,FALSE,"비용1";#N/A,#N/A,FALSE,"비용";#N/A,#N/A,FALSE,"보증2";#N/A,#N/A,FALSE,"보증1";#N/A,#N/A,FALSE,"보증";#N/A,#N/A,FALSE,"손익1";#N/A,#N/A,FALSE,"손익";#N/A,#N/A,FALSE,"부서별매출";#N/A,#N/A,FALSE,"매출"}</definedName>
    <definedName name="______K115" hidden="1">{#N/A,#N/A,FALSE,"인원";#N/A,#N/A,FALSE,"비용2";#N/A,#N/A,FALSE,"비용1";#N/A,#N/A,FALSE,"비용";#N/A,#N/A,FALSE,"보증2";#N/A,#N/A,FALSE,"보증1";#N/A,#N/A,FALSE,"보증";#N/A,#N/A,FALSE,"손익1";#N/A,#N/A,FALSE,"손익";#N/A,#N/A,FALSE,"부서별매출";#N/A,#N/A,FALSE,"매출"}</definedName>
    <definedName name="______LPS2" hidden="1">{#N/A,#N/A,FALSE,"단축1";#N/A,#N/A,FALSE,"단축2";#N/A,#N/A,FALSE,"단축3";#N/A,#N/A,FALSE,"장축";#N/A,#N/A,FALSE,"4WD"}</definedName>
    <definedName name="______MIP10" hidden="1">{#N/A,#N/A,FALSE,"단축1";#N/A,#N/A,FALSE,"단축2";#N/A,#N/A,FALSE,"단축3";#N/A,#N/A,FALSE,"장축";#N/A,#N/A,FALSE,"4WD"}</definedName>
    <definedName name="______MIP2" hidden="1">{#N/A,#N/A,FALSE,"단축1";#N/A,#N/A,FALSE,"단축2";#N/A,#N/A,FALSE,"단축3";#N/A,#N/A,FALSE,"장축";#N/A,#N/A,FALSE,"4WD"}</definedName>
    <definedName name="______NA11" hidden="1">{#N/A,#N/A,FALSE,"단축1";#N/A,#N/A,FALSE,"단축2";#N/A,#N/A,FALSE,"단축3";#N/A,#N/A,FALSE,"장축";#N/A,#N/A,FALSE,"4WD"}</definedName>
    <definedName name="______P2" hidden="1">{#N/A,#N/A,FALSE,"단축1";#N/A,#N/A,FALSE,"단축2";#N/A,#N/A,FALSE,"단축3";#N/A,#N/A,FALSE,"장축";#N/A,#N/A,FALSE,"4WD"}</definedName>
    <definedName name="______q3" hidden="1">{#N/A,#N/A,FALSE,"단축1";#N/A,#N/A,FALSE,"단축2";#N/A,#N/A,FALSE,"단축3";#N/A,#N/A,FALSE,"장축";#N/A,#N/A,FALSE,"4WD"}</definedName>
    <definedName name="______RS451" hidden="1">{#N/A,#N/A,FALSE,"단축1";#N/A,#N/A,FALSE,"단축2";#N/A,#N/A,FALSE,"단축3";#N/A,#N/A,FALSE,"장축";#N/A,#N/A,FALSE,"4WD"}</definedName>
    <definedName name="______SDW1" hidden="1">#REF!</definedName>
    <definedName name="______SUM1" hidden="1">{#N/A,#N/A,FALSE,"단축1";#N/A,#N/A,FALSE,"단축2";#N/A,#N/A,FALSE,"단축3";#N/A,#N/A,FALSE,"장축";#N/A,#N/A,FALSE,"4WD"}</definedName>
    <definedName name="______T2" hidden="1">{#N/A,#N/A,FALSE,"단축1";#N/A,#N/A,FALSE,"단축2";#N/A,#N/A,FALSE,"단축3";#N/A,#N/A,FALSE,"장축";#N/A,#N/A,FALSE,"4WD"}</definedName>
    <definedName name="______T3" hidden="1">{#N/A,#N/A,FALSE,"단축1";#N/A,#N/A,FALSE,"단축2";#N/A,#N/A,FALSE,"단축3";#N/A,#N/A,FALSE,"장축";#N/A,#N/A,FALSE,"4WD"}</definedName>
    <definedName name="______t4" hidden="1">{#N/A,#N/A,FALSE,"단축1";#N/A,#N/A,FALSE,"단축2";#N/A,#N/A,FALSE,"단축3";#N/A,#N/A,FALSE,"장축";#N/A,#N/A,FALSE,"4WD"}</definedName>
    <definedName name="______T5" hidden="1">{#N/A,#N/A,FALSE,"단축1";#N/A,#N/A,FALSE,"단축2";#N/A,#N/A,FALSE,"단축3";#N/A,#N/A,FALSE,"장축";#N/A,#N/A,FALSE,"4WD"}</definedName>
    <definedName name="______W2" hidden="1">{#N/A,#N/A,FALSE,"품의서";#N/A,#N/A,FALSE,"전제";#N/A,#N/A,FALSE,"총손";#N/A,#N/A,FALSE,"손익"}</definedName>
    <definedName name="______XG2" hidden="1">{#N/A,#N/A,FALSE,"단축1";#N/A,#N/A,FALSE,"단축2";#N/A,#N/A,FALSE,"단축3";#N/A,#N/A,FALSE,"장축";#N/A,#N/A,FALSE,"4WD"}</definedName>
    <definedName name="_____A02" hidden="1">{#N/A,#N/A,FALSE,"단축1";#N/A,#N/A,FALSE,"단축2";#N/A,#N/A,FALSE,"단축3";#N/A,#N/A,FALSE,"장축";#N/A,#N/A,FALSE,"4WD"}</definedName>
    <definedName name="_____A0323" hidden="1">{#N/A,#N/A,FALSE,"단축1";#N/A,#N/A,FALSE,"단축2";#N/A,#N/A,FALSE,"단축3";#N/A,#N/A,FALSE,"장축";#N/A,#N/A,FALSE,"4WD"}</definedName>
    <definedName name="_____A1" hidden="1">{#N/A,#N/A,FALSE,"단축1";#N/A,#N/A,FALSE,"단축2";#N/A,#N/A,FALSE,"단축3";#N/A,#N/A,FALSE,"장축";#N/A,#N/A,FALSE,"4WD"}</definedName>
    <definedName name="_____A1232" hidden="1">{#N/A,#N/A,FALSE,"단축1";#N/A,#N/A,FALSE,"단축2";#N/A,#N/A,FALSE,"단축3";#N/A,#N/A,FALSE,"장축";#N/A,#N/A,FALSE,"4WD"}</definedName>
    <definedName name="_____A1245" hidden="1">{#N/A,#N/A,FALSE,"단축1";#N/A,#N/A,FALSE,"단축2";#N/A,#N/A,FALSE,"단축3";#N/A,#N/A,FALSE,"장축";#N/A,#N/A,FALSE,"4WD"}</definedName>
    <definedName name="_____A12458" hidden="1">{#N/A,#N/A,FALSE,"단축1";#N/A,#N/A,FALSE,"단축2";#N/A,#N/A,FALSE,"단축3";#N/A,#N/A,FALSE,"장축";#N/A,#N/A,FALSE,"4WD"}</definedName>
    <definedName name="_____A1454" hidden="1">{#N/A,#N/A,FALSE,"단축1";#N/A,#N/A,FALSE,"단축2";#N/A,#N/A,FALSE,"단축3";#N/A,#N/A,FALSE,"장축";#N/A,#N/A,FALSE,"4WD"}</definedName>
    <definedName name="_____A2" hidden="1">{#N/A,#N/A,FALSE,"단축1";#N/A,#N/A,FALSE,"단축2";#N/A,#N/A,FALSE,"단축3";#N/A,#N/A,FALSE,"장축";#N/A,#N/A,FALSE,"4WD"}</definedName>
    <definedName name="_____A2040" hidden="1">{#N/A,#N/A,FALSE,"단축1";#N/A,#N/A,FALSE,"단축2";#N/A,#N/A,FALSE,"단축3";#N/A,#N/A,FALSE,"장축";#N/A,#N/A,FALSE,"4WD"}</definedName>
    <definedName name="_____A21321" hidden="1">{#N/A,#N/A,FALSE,"단축1";#N/A,#N/A,FALSE,"단축2";#N/A,#N/A,FALSE,"단축3";#N/A,#N/A,FALSE,"장축";#N/A,#N/A,FALSE,"4WD"}</definedName>
    <definedName name="_____A3" hidden="1">{#N/A,#N/A,FALSE,"단축1";#N/A,#N/A,FALSE,"단축2";#N/A,#N/A,FALSE,"단축3";#N/A,#N/A,FALSE,"장축";#N/A,#N/A,FALSE,"4WD"}</definedName>
    <definedName name="_____AA4" hidden="1">{#N/A,#N/A,FALSE,"신규dep";#N/A,#N/A,FALSE,"신규dep-금형상각후";#N/A,#N/A,FALSE,"신규dep-연구비상각후";#N/A,#N/A,FALSE,"신규dep-기계,공구상각후"}</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d1" hidden="1">{#N/A,#N/A,FALSE,"신규dep";#N/A,#N/A,FALSE,"신규dep-금형상각후";#N/A,#N/A,FALSE,"신규dep-연구비상각후";#N/A,#N/A,FALSE,"신규dep-기계,공구상각후"}</definedName>
    <definedName name="_____d2" hidden="1">{#N/A,#N/A,FALSE,"신규dep";#N/A,#N/A,FALSE,"신규dep-금형상각후";#N/A,#N/A,FALSE,"신규dep-연구비상각후";#N/A,#N/A,FALSE,"신규dep-기계,공구상각후"}</definedName>
    <definedName name="_____DB777" hidden="1">{#N/A,#N/A,TRUE,"Y생산";#N/A,#N/A,TRUE,"Y판매";#N/A,#N/A,TRUE,"Y총물량";#N/A,#N/A,TRUE,"Y능력";#N/A,#N/A,TRUE,"YKD"}</definedName>
    <definedName name="_____DC50" hidden="1">{#N/A,#N/A,FALSE,"단축1";#N/A,#N/A,FALSE,"단축2";#N/A,#N/A,FALSE,"단축3";#N/A,#N/A,FALSE,"장축";#N/A,#N/A,FALSE,"4WD"}</definedName>
    <definedName name="_____e1" hidden="1">{#N/A,#N/A,FALSE,"단축1";#N/A,#N/A,FALSE,"단축2";#N/A,#N/A,FALSE,"단축3";#N/A,#N/A,FALSE,"장축";#N/A,#N/A,FALSE,"4WD"}</definedName>
    <definedName name="_____e2" hidden="1">{#N/A,#N/A,FALSE,"단축1";#N/A,#N/A,FALSE,"단축2";#N/A,#N/A,FALSE,"단축3";#N/A,#N/A,FALSE,"장축";#N/A,#N/A,FALSE,"4WD"}</definedName>
    <definedName name="_____e3" hidden="1">{#N/A,#N/A,FALSE,"단축1";#N/A,#N/A,FALSE,"단축2";#N/A,#N/A,FALSE,"단축3";#N/A,#N/A,FALSE,"장축";#N/A,#N/A,FALSE,"4WD"}</definedName>
    <definedName name="_____e4" hidden="1">{#N/A,#N/A,FALSE,"단축1";#N/A,#N/A,FALSE,"단축2";#N/A,#N/A,FALSE,"단축3";#N/A,#N/A,FALSE,"장축";#N/A,#N/A,FALSE,"4WD"}</definedName>
    <definedName name="_____e5" hidden="1">{#N/A,#N/A,FALSE,"단축1";#N/A,#N/A,FALSE,"단축2";#N/A,#N/A,FALSE,"단축3";#N/A,#N/A,FALSE,"장축";#N/A,#N/A,FALSE,"4WD"}</definedName>
    <definedName name="_____e6" hidden="1">{#N/A,#N/A,FALSE,"단축1";#N/A,#N/A,FALSE,"단축2";#N/A,#N/A,FALSE,"단축3";#N/A,#N/A,FALSE,"장축";#N/A,#N/A,FALSE,"4WD"}</definedName>
    <definedName name="_____e7" hidden="1">{#N/A,#N/A,FALSE,"신규dep";#N/A,#N/A,FALSE,"신규dep-금형상각후";#N/A,#N/A,FALSE,"신규dep-연구비상각후";#N/A,#N/A,FALSE,"신규dep-기계,공구상각후"}</definedName>
    <definedName name="_____e8" hidden="1">{#N/A,#N/A,FALSE,"신규dep";#N/A,#N/A,FALSE,"신규dep-금형상각후";#N/A,#N/A,FALSE,"신규dep-연구비상각후";#N/A,#N/A,FALSE,"신규dep-기계,공구상각후"}</definedName>
    <definedName name="_____e9" hidden="1">{#N/A,#N/A,FALSE,"단축1";#N/A,#N/A,FALSE,"단축2";#N/A,#N/A,FALSE,"단축3";#N/A,#N/A,FALSE,"장축";#N/A,#N/A,FALSE,"4WD"}</definedName>
    <definedName name="_____EO2" hidden="1">{#N/A,#N/A,FALSE,"신규dep";#N/A,#N/A,FALSE,"신규dep-금형상각후";#N/A,#N/A,FALSE,"신규dep-연구비상각후";#N/A,#N/A,FALSE,"신규dep-기계,공구상각후"}</definedName>
    <definedName name="_____FG1" hidden="1">{#N/A,#N/A,FALSE,"단축1";#N/A,#N/A,FALSE,"단축2";#N/A,#N/A,FALSE,"단축3";#N/A,#N/A,FALSE,"장축";#N/A,#N/A,FALSE,"4WD"}</definedName>
    <definedName name="_____H1620" hidden="1">{#N/A,#N/A,FALSE,"단축1";#N/A,#N/A,FALSE,"단축2";#N/A,#N/A,FALSE,"단축3";#N/A,#N/A,FALSE,"장축";#N/A,#N/A,FALSE,"4WD"}</definedName>
    <definedName name="_____H20" hidden="1">{#N/A,#N/A,FALSE,"단축1";#N/A,#N/A,FALSE,"단축2";#N/A,#N/A,FALSE,"단축3";#N/A,#N/A,FALSE,"장축";#N/A,#N/A,FALSE,"4WD"}</definedName>
    <definedName name="_____HP02" hidden="1">{#N/A,#N/A,FALSE,"단축1";#N/A,#N/A,FALSE,"단축2";#N/A,#N/A,FALSE,"단축3";#N/A,#N/A,FALSE,"장축";#N/A,#N/A,FALSE,"4WD"}</definedName>
    <definedName name="_____HP2" hidden="1">{#N/A,#N/A,FALSE,"단축1";#N/A,#N/A,FALSE,"단축2";#N/A,#N/A,FALSE,"단축3";#N/A,#N/A,FALSE,"장축";#N/A,#N/A,FALSE,"4WD"}</definedName>
    <definedName name="_____K1" hidden="1">{#N/A,#N/A,FALSE,"인원";#N/A,#N/A,FALSE,"비용2";#N/A,#N/A,FALSE,"비용1";#N/A,#N/A,FALSE,"비용";#N/A,#N/A,FALSE,"보증2";#N/A,#N/A,FALSE,"보증1";#N/A,#N/A,FALSE,"보증";#N/A,#N/A,FALSE,"손익1";#N/A,#N/A,FALSE,"손익";#N/A,#N/A,FALSE,"부서별매출";#N/A,#N/A,FALSE,"매출"}</definedName>
    <definedName name="_____K115" hidden="1">{#N/A,#N/A,FALSE,"인원";#N/A,#N/A,FALSE,"비용2";#N/A,#N/A,FALSE,"비용1";#N/A,#N/A,FALSE,"비용";#N/A,#N/A,FALSE,"보증2";#N/A,#N/A,FALSE,"보증1";#N/A,#N/A,FALSE,"보증";#N/A,#N/A,FALSE,"손익1";#N/A,#N/A,FALSE,"손익";#N/A,#N/A,FALSE,"부서별매출";#N/A,#N/A,FALSE,"매출"}</definedName>
    <definedName name="_____K7" hidden="1">{#N/A,#N/A,TRUE,"Y생산";#N/A,#N/A,TRUE,"Y판매";#N/A,#N/A,TRUE,"Y총물량";#N/A,#N/A,TRUE,"Y능력";#N/A,#N/A,TRUE,"YKD"}</definedName>
    <definedName name="_____k8" hidden="1">{#N/A,#N/A,FALSE,"단축1";#N/A,#N/A,FALSE,"단축2";#N/A,#N/A,FALSE,"단축3";#N/A,#N/A,FALSE,"장축";#N/A,#N/A,FALSE,"4WD"}</definedName>
    <definedName name="_____k9" hidden="1">{#N/A,#N/A,FALSE,"단축1";#N/A,#N/A,FALSE,"단축2";#N/A,#N/A,FALSE,"단축3";#N/A,#N/A,FALSE,"장축";#N/A,#N/A,FALSE,"4WD"}</definedName>
    <definedName name="_____LPS2" hidden="1">{#N/A,#N/A,FALSE,"단축1";#N/A,#N/A,FALSE,"단축2";#N/A,#N/A,FALSE,"단축3";#N/A,#N/A,FALSE,"장축";#N/A,#N/A,FALSE,"4WD"}</definedName>
    <definedName name="_____M123" hidden="1">{#N/A,#N/A,FALSE,"단축1";#N/A,#N/A,FALSE,"단축2";#N/A,#N/A,FALSE,"단축3";#N/A,#N/A,FALSE,"장축";#N/A,#N/A,FALSE,"4WD"}</definedName>
    <definedName name="_____MIP10" hidden="1">{#N/A,#N/A,FALSE,"단축1";#N/A,#N/A,FALSE,"단축2";#N/A,#N/A,FALSE,"단축3";#N/A,#N/A,FALSE,"장축";#N/A,#N/A,FALSE,"4WD"}</definedName>
    <definedName name="_____MIP2" hidden="1">{#N/A,#N/A,FALSE,"단축1";#N/A,#N/A,FALSE,"단축2";#N/A,#N/A,FALSE,"단축3";#N/A,#N/A,FALSE,"장축";#N/A,#N/A,FALSE,"4WD"}</definedName>
    <definedName name="_____NA11" hidden="1">{#N/A,#N/A,FALSE,"단축1";#N/A,#N/A,FALSE,"단축2";#N/A,#N/A,FALSE,"단축3";#N/A,#N/A,FALSE,"장축";#N/A,#N/A,FALSE,"4WD"}</definedName>
    <definedName name="_____O11" hidden="1">{#N/A,#N/A,FALSE,"단축1";#N/A,#N/A,FALSE,"단축2";#N/A,#N/A,FALSE,"단축3";#N/A,#N/A,FALSE,"장축";#N/A,#N/A,FALSE,"4WD"}</definedName>
    <definedName name="_____P2" hidden="1">{#N/A,#N/A,FALSE,"단축1";#N/A,#N/A,FALSE,"단축2";#N/A,#N/A,FALSE,"단축3";#N/A,#N/A,FALSE,"장축";#N/A,#N/A,FALSE,"4WD"}</definedName>
    <definedName name="_____q1" hidden="1">{#N/A,#N/A,FALSE,"단축1";#N/A,#N/A,FALSE,"단축2";#N/A,#N/A,FALSE,"단축3";#N/A,#N/A,FALSE,"장축";#N/A,#N/A,FALSE,"4WD"}</definedName>
    <definedName name="_____q3" hidden="1">{#N/A,#N/A,FALSE,"단축1";#N/A,#N/A,FALSE,"단축2";#N/A,#N/A,FALSE,"단축3";#N/A,#N/A,FALSE,"장축";#N/A,#N/A,FALSE,"4WD"}</definedName>
    <definedName name="_____q5" hidden="1">{#N/A,#N/A,FALSE,"신규dep";#N/A,#N/A,FALSE,"신규dep-금형상각후";#N/A,#N/A,FALSE,"신규dep-연구비상각후";#N/A,#N/A,FALSE,"신규dep-기계,공구상각후"}</definedName>
    <definedName name="_____q6" hidden="1">{#N/A,#N/A,FALSE,"신규dep";#N/A,#N/A,FALSE,"신규dep-금형상각후";#N/A,#N/A,FALSE,"신규dep-연구비상각후";#N/A,#N/A,FALSE,"신규dep-기계,공구상각후"}</definedName>
    <definedName name="_____q7" hidden="1">{#N/A,#N/A,FALSE,"신규dep";#N/A,#N/A,FALSE,"신규dep-금형상각후";#N/A,#N/A,FALSE,"신규dep-연구비상각후";#N/A,#N/A,FALSE,"신규dep-기계,공구상각후"}</definedName>
    <definedName name="_____q9" hidden="1">{#N/A,#N/A,FALSE,"신규dep";#N/A,#N/A,FALSE,"신규dep-금형상각후";#N/A,#N/A,FALSE,"신규dep-연구비상각후";#N/A,#N/A,FALSE,"신규dep-기계,공구상각후"}</definedName>
    <definedName name="_____RS451" hidden="1">{#N/A,#N/A,FALSE,"단축1";#N/A,#N/A,FALSE,"단축2";#N/A,#N/A,FALSE,"단축3";#N/A,#N/A,FALSE,"장축";#N/A,#N/A,FALSE,"4WD"}</definedName>
    <definedName name="_____s1" hidden="1">{#N/A,#N/A,FALSE,"신규dep";#N/A,#N/A,FALSE,"신규dep-금형상각후";#N/A,#N/A,FALSE,"신규dep-연구비상각후";#N/A,#N/A,FALSE,"신규dep-기계,공구상각후"}</definedName>
    <definedName name="_____s2" hidden="1">{#N/A,#N/A,FALSE,"신규dep";#N/A,#N/A,FALSE,"신규dep-금형상각후";#N/A,#N/A,FALSE,"신규dep-연구비상각후";#N/A,#N/A,FALSE,"신규dep-기계,공구상각후"}</definedName>
    <definedName name="_____s3" hidden="1">{#N/A,#N/A,FALSE,"단축1";#N/A,#N/A,FALSE,"단축2";#N/A,#N/A,FALSE,"단축3";#N/A,#N/A,FALSE,"장축";#N/A,#N/A,FALSE,"4WD"}</definedName>
    <definedName name="_____s4" hidden="1">{#N/A,#N/A,FALSE,"단축1";#N/A,#N/A,FALSE,"단축2";#N/A,#N/A,FALSE,"단축3";#N/A,#N/A,FALSE,"장축";#N/A,#N/A,FALSE,"4WD"}</definedName>
    <definedName name="_____s5" hidden="1">{#N/A,#N/A,FALSE,"신규dep";#N/A,#N/A,FALSE,"신규dep-금형상각후";#N/A,#N/A,FALSE,"신규dep-연구비상각후";#N/A,#N/A,FALSE,"신규dep-기계,공구상각후"}</definedName>
    <definedName name="_____s6" hidden="1">{#N/A,#N/A,FALSE,"신규dep";#N/A,#N/A,FALSE,"신규dep-금형상각후";#N/A,#N/A,FALSE,"신규dep-연구비상각후";#N/A,#N/A,FALSE,"신규dep-기계,공구상각후"}</definedName>
    <definedName name="_____s7" hidden="1">{#N/A,#N/A,FALSE,"신규dep";#N/A,#N/A,FALSE,"신규dep-금형상각후";#N/A,#N/A,FALSE,"신규dep-연구비상각후";#N/A,#N/A,FALSE,"신규dep-기계,공구상각후"}</definedName>
    <definedName name="_____s8" hidden="1">{#N/A,#N/A,FALSE,"신규dep";#N/A,#N/A,FALSE,"신규dep-금형상각후";#N/A,#N/A,FALSE,"신규dep-연구비상각후";#N/A,#N/A,FALSE,"신규dep-기계,공구상각후"}</definedName>
    <definedName name="_____SDW1" hidden="1">#REF!</definedName>
    <definedName name="_____SUM1" hidden="1">{#N/A,#N/A,FALSE,"단축1";#N/A,#N/A,FALSE,"단축2";#N/A,#N/A,FALSE,"단축3";#N/A,#N/A,FALSE,"장축";#N/A,#N/A,FALSE,"4WD"}</definedName>
    <definedName name="_____T2" hidden="1">{#N/A,#N/A,FALSE,"단축1";#N/A,#N/A,FALSE,"단축2";#N/A,#N/A,FALSE,"단축3";#N/A,#N/A,FALSE,"장축";#N/A,#N/A,FALSE,"4WD"}</definedName>
    <definedName name="_____T3" hidden="1">{#N/A,#N/A,FALSE,"단축1";#N/A,#N/A,FALSE,"단축2";#N/A,#N/A,FALSE,"단축3";#N/A,#N/A,FALSE,"장축";#N/A,#N/A,FALSE,"4WD"}</definedName>
    <definedName name="_____t4" hidden="1">{#N/A,#N/A,FALSE,"단축1";#N/A,#N/A,FALSE,"단축2";#N/A,#N/A,FALSE,"단축3";#N/A,#N/A,FALSE,"장축";#N/A,#N/A,FALSE,"4WD"}</definedName>
    <definedName name="_____T5" hidden="1">{#N/A,#N/A,FALSE,"단축1";#N/A,#N/A,FALSE,"단축2";#N/A,#N/A,FALSE,"단축3";#N/A,#N/A,FALSE,"장축";#N/A,#N/A,FALSE,"4WD"}</definedName>
    <definedName name="_____w1" hidden="1">{#N/A,#N/A,FALSE,"신규dep";#N/A,#N/A,FALSE,"신규dep-금형상각후";#N/A,#N/A,FALSE,"신규dep-연구비상각후";#N/A,#N/A,FALSE,"신규dep-기계,공구상각후"}</definedName>
    <definedName name="_____W2" hidden="1">{#N/A,#N/A,FALSE,"품의서";#N/A,#N/A,FALSE,"전제";#N/A,#N/A,FALSE,"총손";#N/A,#N/A,FALSE,"손익"}</definedName>
    <definedName name="_____w4" hidden="1">{#N/A,#N/A,FALSE,"단축1";#N/A,#N/A,FALSE,"단축2";#N/A,#N/A,FALSE,"단축3";#N/A,#N/A,FALSE,"장축";#N/A,#N/A,FALSE,"4WD"}</definedName>
    <definedName name="_____w5" hidden="1">{#N/A,#N/A,FALSE,"신규dep";#N/A,#N/A,FALSE,"신규dep-금형상각후";#N/A,#N/A,FALSE,"신규dep-연구비상각후";#N/A,#N/A,FALSE,"신규dep-기계,공구상각후"}</definedName>
    <definedName name="_____XG2" hidden="1">{#N/A,#N/A,FALSE,"단축1";#N/A,#N/A,FALSE,"단축2";#N/A,#N/A,FALSE,"단축3";#N/A,#N/A,FALSE,"장축";#N/A,#N/A,FALSE,"4WD"}</definedName>
    <definedName name="_____z1" hidden="1">{#N/A,#N/A,FALSE,"단축1";#N/A,#N/A,FALSE,"단축2";#N/A,#N/A,FALSE,"단축3";#N/A,#N/A,FALSE,"장축";#N/A,#N/A,FALSE,"4WD"}</definedName>
    <definedName name="_____z123" hidden="1">{#N/A,#N/A,FALSE,"단축1";#N/A,#N/A,FALSE,"단축2";#N/A,#N/A,FALSE,"단축3";#N/A,#N/A,FALSE,"장축";#N/A,#N/A,FALSE,"4WD"}</definedName>
    <definedName name="_____z2" hidden="1">{#N/A,#N/A,FALSE,"단축1";#N/A,#N/A,FALSE,"단축2";#N/A,#N/A,FALSE,"단축3";#N/A,#N/A,FALSE,"장축";#N/A,#N/A,FALSE,"4WD"}</definedName>
    <definedName name="_____z4" hidden="1">{#N/A,#N/A,FALSE,"단축1";#N/A,#N/A,FALSE,"단축2";#N/A,#N/A,FALSE,"단축3";#N/A,#N/A,FALSE,"장축";#N/A,#N/A,FALSE,"4WD"}</definedName>
    <definedName name="____A02" hidden="1">{#N/A,#N/A,FALSE,"단축1";#N/A,#N/A,FALSE,"단축2";#N/A,#N/A,FALSE,"단축3";#N/A,#N/A,FALSE,"장축";#N/A,#N/A,FALSE,"4WD"}</definedName>
    <definedName name="____A0323" hidden="1">{#N/A,#N/A,FALSE,"단축1";#N/A,#N/A,FALSE,"단축2";#N/A,#N/A,FALSE,"단축3";#N/A,#N/A,FALSE,"장축";#N/A,#N/A,FALSE,"4WD"}</definedName>
    <definedName name="____A1" hidden="1">{#N/A,#N/A,FALSE,"단축1";#N/A,#N/A,FALSE,"단축2";#N/A,#N/A,FALSE,"단축3";#N/A,#N/A,FALSE,"장축";#N/A,#N/A,FALSE,"4WD"}</definedName>
    <definedName name="____A1232" hidden="1">{#N/A,#N/A,FALSE,"단축1";#N/A,#N/A,FALSE,"단축2";#N/A,#N/A,FALSE,"단축3";#N/A,#N/A,FALSE,"장축";#N/A,#N/A,FALSE,"4WD"}</definedName>
    <definedName name="____A1245" hidden="1">{#N/A,#N/A,FALSE,"단축1";#N/A,#N/A,FALSE,"단축2";#N/A,#N/A,FALSE,"단축3";#N/A,#N/A,FALSE,"장축";#N/A,#N/A,FALSE,"4WD"}</definedName>
    <definedName name="____A12458" hidden="1">{#N/A,#N/A,FALSE,"단축1";#N/A,#N/A,FALSE,"단축2";#N/A,#N/A,FALSE,"단축3";#N/A,#N/A,FALSE,"장축";#N/A,#N/A,FALSE,"4WD"}</definedName>
    <definedName name="____A1454" hidden="1">{#N/A,#N/A,FALSE,"단축1";#N/A,#N/A,FALSE,"단축2";#N/A,#N/A,FALSE,"단축3";#N/A,#N/A,FALSE,"장축";#N/A,#N/A,FALSE,"4WD"}</definedName>
    <definedName name="____A2" hidden="1">{#N/A,#N/A,FALSE,"단축1";#N/A,#N/A,FALSE,"단축2";#N/A,#N/A,FALSE,"단축3";#N/A,#N/A,FALSE,"장축";#N/A,#N/A,FALSE,"4WD"}</definedName>
    <definedName name="____A2040" hidden="1">{#N/A,#N/A,FALSE,"단축1";#N/A,#N/A,FALSE,"단축2";#N/A,#N/A,FALSE,"단축3";#N/A,#N/A,FALSE,"장축";#N/A,#N/A,FALSE,"4WD"}</definedName>
    <definedName name="____A21321" hidden="1">{#N/A,#N/A,FALSE,"단축1";#N/A,#N/A,FALSE,"단축2";#N/A,#N/A,FALSE,"단축3";#N/A,#N/A,FALSE,"장축";#N/A,#N/A,FALSE,"4WD"}</definedName>
    <definedName name="____A3" hidden="1">{#N/A,#N/A,FALSE,"단축1";#N/A,#N/A,FALSE,"단축2";#N/A,#N/A,FALSE,"단축3";#N/A,#N/A,FALSE,"장축";#N/A,#N/A,FALSE,"4WD"}</definedName>
    <definedName name="____AA4" hidden="1">{#N/A,#N/A,FALSE,"신규dep";#N/A,#N/A,FALSE,"신규dep-금형상각후";#N/A,#N/A,FALSE,"신규dep-연구비상각후";#N/A,#N/A,FALSE,"신규dep-기계,공구상각후"}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d1" hidden="1">{#N/A,#N/A,FALSE,"신규dep";#N/A,#N/A,FALSE,"신규dep-금형상각후";#N/A,#N/A,FALSE,"신규dep-연구비상각후";#N/A,#N/A,FALSE,"신규dep-기계,공구상각후"}</definedName>
    <definedName name="____d2" hidden="1">{#N/A,#N/A,FALSE,"신규dep";#N/A,#N/A,FALSE,"신규dep-금형상각후";#N/A,#N/A,FALSE,"신규dep-연구비상각후";#N/A,#N/A,FALSE,"신규dep-기계,공구상각후"}</definedName>
    <definedName name="____DB777" hidden="1">{#N/A,#N/A,TRUE,"Y생산";#N/A,#N/A,TRUE,"Y판매";#N/A,#N/A,TRUE,"Y총물량";#N/A,#N/A,TRUE,"Y능력";#N/A,#N/A,TRUE,"YKD"}</definedName>
    <definedName name="____DC50" hidden="1">{#N/A,#N/A,FALSE,"단축1";#N/A,#N/A,FALSE,"단축2";#N/A,#N/A,FALSE,"단축3";#N/A,#N/A,FALSE,"장축";#N/A,#N/A,FALSE,"4WD"}</definedName>
    <definedName name="____e1" hidden="1">{#N/A,#N/A,FALSE,"단축1";#N/A,#N/A,FALSE,"단축2";#N/A,#N/A,FALSE,"단축3";#N/A,#N/A,FALSE,"장축";#N/A,#N/A,FALSE,"4WD"}</definedName>
    <definedName name="____e2" hidden="1">{#N/A,#N/A,FALSE,"단축1";#N/A,#N/A,FALSE,"단축2";#N/A,#N/A,FALSE,"단축3";#N/A,#N/A,FALSE,"장축";#N/A,#N/A,FALSE,"4WD"}</definedName>
    <definedName name="____e3" hidden="1">{#N/A,#N/A,FALSE,"단축1";#N/A,#N/A,FALSE,"단축2";#N/A,#N/A,FALSE,"단축3";#N/A,#N/A,FALSE,"장축";#N/A,#N/A,FALSE,"4WD"}</definedName>
    <definedName name="____e4" hidden="1">{#N/A,#N/A,FALSE,"단축1";#N/A,#N/A,FALSE,"단축2";#N/A,#N/A,FALSE,"단축3";#N/A,#N/A,FALSE,"장축";#N/A,#N/A,FALSE,"4WD"}</definedName>
    <definedName name="____e5" hidden="1">{#N/A,#N/A,FALSE,"단축1";#N/A,#N/A,FALSE,"단축2";#N/A,#N/A,FALSE,"단축3";#N/A,#N/A,FALSE,"장축";#N/A,#N/A,FALSE,"4WD"}</definedName>
    <definedName name="____e6" hidden="1">{#N/A,#N/A,FALSE,"단축1";#N/A,#N/A,FALSE,"단축2";#N/A,#N/A,FALSE,"단축3";#N/A,#N/A,FALSE,"장축";#N/A,#N/A,FALSE,"4WD"}</definedName>
    <definedName name="____e7" hidden="1">{#N/A,#N/A,FALSE,"신규dep";#N/A,#N/A,FALSE,"신규dep-금형상각후";#N/A,#N/A,FALSE,"신규dep-연구비상각후";#N/A,#N/A,FALSE,"신규dep-기계,공구상각후"}</definedName>
    <definedName name="____e8" hidden="1">{#N/A,#N/A,FALSE,"신규dep";#N/A,#N/A,FALSE,"신규dep-금형상각후";#N/A,#N/A,FALSE,"신규dep-연구비상각후";#N/A,#N/A,FALSE,"신규dep-기계,공구상각후"}</definedName>
    <definedName name="____e9" hidden="1">{#N/A,#N/A,FALSE,"단축1";#N/A,#N/A,FALSE,"단축2";#N/A,#N/A,FALSE,"단축3";#N/A,#N/A,FALSE,"장축";#N/A,#N/A,FALSE,"4WD"}</definedName>
    <definedName name="____EO2" hidden="1">{#N/A,#N/A,FALSE,"신규dep";#N/A,#N/A,FALSE,"신규dep-금형상각후";#N/A,#N/A,FALSE,"신규dep-연구비상각후";#N/A,#N/A,FALSE,"신규dep-기계,공구상각후"}</definedName>
    <definedName name="____FG1" hidden="1">{#N/A,#N/A,FALSE,"단축1";#N/A,#N/A,FALSE,"단축2";#N/A,#N/A,FALSE,"단축3";#N/A,#N/A,FALSE,"장축";#N/A,#N/A,FALSE,"4WD"}</definedName>
    <definedName name="____H1620" hidden="1">{#N/A,#N/A,FALSE,"단축1";#N/A,#N/A,FALSE,"단축2";#N/A,#N/A,FALSE,"단축3";#N/A,#N/A,FALSE,"장축";#N/A,#N/A,FALSE,"4WD"}</definedName>
    <definedName name="____H20" hidden="1">{#N/A,#N/A,FALSE,"단축1";#N/A,#N/A,FALSE,"단축2";#N/A,#N/A,FALSE,"단축3";#N/A,#N/A,FALSE,"장축";#N/A,#N/A,FALSE,"4WD"}</definedName>
    <definedName name="____HP02" hidden="1">{#N/A,#N/A,FALSE,"단축1";#N/A,#N/A,FALSE,"단축2";#N/A,#N/A,FALSE,"단축3";#N/A,#N/A,FALSE,"장축";#N/A,#N/A,FALSE,"4WD"}</definedName>
    <definedName name="____HP2" hidden="1">{#N/A,#N/A,FALSE,"단축1";#N/A,#N/A,FALSE,"단축2";#N/A,#N/A,FALSE,"단축3";#N/A,#N/A,FALSE,"장축";#N/A,#N/A,FALSE,"4WD"}</definedName>
    <definedName name="____K1" hidden="1">{#N/A,#N/A,FALSE,"인원";#N/A,#N/A,FALSE,"비용2";#N/A,#N/A,FALSE,"비용1";#N/A,#N/A,FALSE,"비용";#N/A,#N/A,FALSE,"보증2";#N/A,#N/A,FALSE,"보증1";#N/A,#N/A,FALSE,"보증";#N/A,#N/A,FALSE,"손익1";#N/A,#N/A,FALSE,"손익";#N/A,#N/A,FALSE,"부서별매출";#N/A,#N/A,FALSE,"매출"}</definedName>
    <definedName name="____K115" hidden="1">{#N/A,#N/A,FALSE,"인원";#N/A,#N/A,FALSE,"비용2";#N/A,#N/A,FALSE,"비용1";#N/A,#N/A,FALSE,"비용";#N/A,#N/A,FALSE,"보증2";#N/A,#N/A,FALSE,"보증1";#N/A,#N/A,FALSE,"보증";#N/A,#N/A,FALSE,"손익1";#N/A,#N/A,FALSE,"손익";#N/A,#N/A,FALSE,"부서별매출";#N/A,#N/A,FALSE,"매출"}</definedName>
    <definedName name="____K7" hidden="1">{#N/A,#N/A,TRUE,"Y생산";#N/A,#N/A,TRUE,"Y판매";#N/A,#N/A,TRUE,"Y총물량";#N/A,#N/A,TRUE,"Y능력";#N/A,#N/A,TRUE,"YKD"}</definedName>
    <definedName name="____k8" hidden="1">{#N/A,#N/A,FALSE,"단축1";#N/A,#N/A,FALSE,"단축2";#N/A,#N/A,FALSE,"단축3";#N/A,#N/A,FALSE,"장축";#N/A,#N/A,FALSE,"4WD"}</definedName>
    <definedName name="____k9" hidden="1">{#N/A,#N/A,FALSE,"단축1";#N/A,#N/A,FALSE,"단축2";#N/A,#N/A,FALSE,"단축3";#N/A,#N/A,FALSE,"장축";#N/A,#N/A,FALSE,"4WD"}</definedName>
    <definedName name="____LPS2" hidden="1">{#N/A,#N/A,FALSE,"단축1";#N/A,#N/A,FALSE,"단축2";#N/A,#N/A,FALSE,"단축3";#N/A,#N/A,FALSE,"장축";#N/A,#N/A,FALSE,"4WD"}</definedName>
    <definedName name="____M123" hidden="1">{#N/A,#N/A,FALSE,"단축1";#N/A,#N/A,FALSE,"단축2";#N/A,#N/A,FALSE,"단축3";#N/A,#N/A,FALSE,"장축";#N/A,#N/A,FALSE,"4WD"}</definedName>
    <definedName name="____MIP10" hidden="1">{#N/A,#N/A,FALSE,"단축1";#N/A,#N/A,FALSE,"단축2";#N/A,#N/A,FALSE,"단축3";#N/A,#N/A,FALSE,"장축";#N/A,#N/A,FALSE,"4WD"}</definedName>
    <definedName name="____MIP2" hidden="1">{#N/A,#N/A,FALSE,"단축1";#N/A,#N/A,FALSE,"단축2";#N/A,#N/A,FALSE,"단축3";#N/A,#N/A,FALSE,"장축";#N/A,#N/A,FALSE,"4WD"}</definedName>
    <definedName name="____NA11" hidden="1">{#N/A,#N/A,FALSE,"단축1";#N/A,#N/A,FALSE,"단축2";#N/A,#N/A,FALSE,"단축3";#N/A,#N/A,FALSE,"장축";#N/A,#N/A,FALSE,"4WD"}</definedName>
    <definedName name="____O11" hidden="1">{#N/A,#N/A,FALSE,"단축1";#N/A,#N/A,FALSE,"단축2";#N/A,#N/A,FALSE,"단축3";#N/A,#N/A,FALSE,"장축";#N/A,#N/A,FALSE,"4WD"}</definedName>
    <definedName name="____P1" hidden="1">{#N/A,#N/A,FALSE,"단축1";#N/A,#N/A,FALSE,"단축2";#N/A,#N/A,FALSE,"단축3";#N/A,#N/A,FALSE,"장축";#N/A,#N/A,FALSE,"4WD"}</definedName>
    <definedName name="____P2" hidden="1">{#N/A,#N/A,FALSE,"단축1";#N/A,#N/A,FALSE,"단축2";#N/A,#N/A,FALSE,"단축3";#N/A,#N/A,FALSE,"장축";#N/A,#N/A,FALSE,"4WD"}</definedName>
    <definedName name="____q1" hidden="1">{#N/A,#N/A,FALSE,"단축1";#N/A,#N/A,FALSE,"단축2";#N/A,#N/A,FALSE,"단축3";#N/A,#N/A,FALSE,"장축";#N/A,#N/A,FALSE,"4WD"}</definedName>
    <definedName name="____q3" hidden="1">{#N/A,#N/A,FALSE,"단축1";#N/A,#N/A,FALSE,"단축2";#N/A,#N/A,FALSE,"단축3";#N/A,#N/A,FALSE,"장축";#N/A,#N/A,FALSE,"4WD"}</definedName>
    <definedName name="____q5" hidden="1">{#N/A,#N/A,FALSE,"신규dep";#N/A,#N/A,FALSE,"신규dep-금형상각후";#N/A,#N/A,FALSE,"신규dep-연구비상각후";#N/A,#N/A,FALSE,"신규dep-기계,공구상각후"}</definedName>
    <definedName name="____q6" hidden="1">{#N/A,#N/A,FALSE,"신규dep";#N/A,#N/A,FALSE,"신규dep-금형상각후";#N/A,#N/A,FALSE,"신규dep-연구비상각후";#N/A,#N/A,FALSE,"신규dep-기계,공구상각후"}</definedName>
    <definedName name="____q7" hidden="1">{#N/A,#N/A,FALSE,"신규dep";#N/A,#N/A,FALSE,"신규dep-금형상각후";#N/A,#N/A,FALSE,"신규dep-연구비상각후";#N/A,#N/A,FALSE,"신규dep-기계,공구상각후"}</definedName>
    <definedName name="____q9" hidden="1">{#N/A,#N/A,FALSE,"신규dep";#N/A,#N/A,FALSE,"신규dep-금형상각후";#N/A,#N/A,FALSE,"신규dep-연구비상각후";#N/A,#N/A,FALSE,"신규dep-기계,공구상각후"}</definedName>
    <definedName name="____RS451" hidden="1">{#N/A,#N/A,FALSE,"단축1";#N/A,#N/A,FALSE,"단축2";#N/A,#N/A,FALSE,"단축3";#N/A,#N/A,FALSE,"장축";#N/A,#N/A,FALSE,"4WD"}</definedName>
    <definedName name="____s1" hidden="1">{#N/A,#N/A,FALSE,"신규dep";#N/A,#N/A,FALSE,"신규dep-금형상각후";#N/A,#N/A,FALSE,"신규dep-연구비상각후";#N/A,#N/A,FALSE,"신규dep-기계,공구상각후"}</definedName>
    <definedName name="____s2" hidden="1">{#N/A,#N/A,FALSE,"신규dep";#N/A,#N/A,FALSE,"신규dep-금형상각후";#N/A,#N/A,FALSE,"신규dep-연구비상각후";#N/A,#N/A,FALSE,"신규dep-기계,공구상각후"}</definedName>
    <definedName name="____s3" hidden="1">{#N/A,#N/A,FALSE,"단축1";#N/A,#N/A,FALSE,"단축2";#N/A,#N/A,FALSE,"단축3";#N/A,#N/A,FALSE,"장축";#N/A,#N/A,FALSE,"4WD"}</definedName>
    <definedName name="____s4" hidden="1">{#N/A,#N/A,FALSE,"단축1";#N/A,#N/A,FALSE,"단축2";#N/A,#N/A,FALSE,"단축3";#N/A,#N/A,FALSE,"장축";#N/A,#N/A,FALSE,"4WD"}</definedName>
    <definedName name="____s5" hidden="1">{#N/A,#N/A,FALSE,"신규dep";#N/A,#N/A,FALSE,"신규dep-금형상각후";#N/A,#N/A,FALSE,"신규dep-연구비상각후";#N/A,#N/A,FALSE,"신규dep-기계,공구상각후"}</definedName>
    <definedName name="____s6" hidden="1">{#N/A,#N/A,FALSE,"신규dep";#N/A,#N/A,FALSE,"신규dep-금형상각후";#N/A,#N/A,FALSE,"신규dep-연구비상각후";#N/A,#N/A,FALSE,"신규dep-기계,공구상각후"}</definedName>
    <definedName name="____s7" hidden="1">{#N/A,#N/A,FALSE,"신규dep";#N/A,#N/A,FALSE,"신규dep-금형상각후";#N/A,#N/A,FALSE,"신규dep-연구비상각후";#N/A,#N/A,FALSE,"신규dep-기계,공구상각후"}</definedName>
    <definedName name="____s8" hidden="1">{#N/A,#N/A,FALSE,"신규dep";#N/A,#N/A,FALSE,"신규dep-금형상각후";#N/A,#N/A,FALSE,"신규dep-연구비상각후";#N/A,#N/A,FALSE,"신규dep-기계,공구상각후"}</definedName>
    <definedName name="____SDW1" hidden="1">#REF!</definedName>
    <definedName name="____SUM1" hidden="1">{#N/A,#N/A,FALSE,"단축1";#N/A,#N/A,FALSE,"단축2";#N/A,#N/A,FALSE,"단축3";#N/A,#N/A,FALSE,"장축";#N/A,#N/A,FALSE,"4WD"}</definedName>
    <definedName name="____T2" hidden="1">{#N/A,#N/A,FALSE,"단축1";#N/A,#N/A,FALSE,"단축2";#N/A,#N/A,FALSE,"단축3";#N/A,#N/A,FALSE,"장축";#N/A,#N/A,FALSE,"4WD"}</definedName>
    <definedName name="____T3" hidden="1">{#N/A,#N/A,FALSE,"단축1";#N/A,#N/A,FALSE,"단축2";#N/A,#N/A,FALSE,"단축3";#N/A,#N/A,FALSE,"장축";#N/A,#N/A,FALSE,"4WD"}</definedName>
    <definedName name="____t4" hidden="1">{#N/A,#N/A,FALSE,"단축1";#N/A,#N/A,FALSE,"단축2";#N/A,#N/A,FALSE,"단축3";#N/A,#N/A,FALSE,"장축";#N/A,#N/A,FALSE,"4WD"}</definedName>
    <definedName name="____T5" hidden="1">{#N/A,#N/A,FALSE,"단축1";#N/A,#N/A,FALSE,"단축2";#N/A,#N/A,FALSE,"단축3";#N/A,#N/A,FALSE,"장축";#N/A,#N/A,FALSE,"4WD"}</definedName>
    <definedName name="____w1" hidden="1">{#N/A,#N/A,FALSE,"신규dep";#N/A,#N/A,FALSE,"신규dep-금형상각후";#N/A,#N/A,FALSE,"신규dep-연구비상각후";#N/A,#N/A,FALSE,"신규dep-기계,공구상각후"}</definedName>
    <definedName name="____W2" hidden="1">{#N/A,#N/A,FALSE,"품의서";#N/A,#N/A,FALSE,"전제";#N/A,#N/A,FALSE,"총손";#N/A,#N/A,FALSE,"손익"}</definedName>
    <definedName name="____w4" hidden="1">{#N/A,#N/A,FALSE,"단축1";#N/A,#N/A,FALSE,"단축2";#N/A,#N/A,FALSE,"단축3";#N/A,#N/A,FALSE,"장축";#N/A,#N/A,FALSE,"4WD"}</definedName>
    <definedName name="____w5" hidden="1">{#N/A,#N/A,FALSE,"신규dep";#N/A,#N/A,FALSE,"신규dep-금형상각후";#N/A,#N/A,FALSE,"신규dep-연구비상각후";#N/A,#N/A,FALSE,"신규dep-기계,공구상각후"}</definedName>
    <definedName name="____XG2" hidden="1">{#N/A,#N/A,FALSE,"단축1";#N/A,#N/A,FALSE,"단축2";#N/A,#N/A,FALSE,"단축3";#N/A,#N/A,FALSE,"장축";#N/A,#N/A,FALSE,"4WD"}</definedName>
    <definedName name="____z1" hidden="1">{#N/A,#N/A,FALSE,"단축1";#N/A,#N/A,FALSE,"단축2";#N/A,#N/A,FALSE,"단축3";#N/A,#N/A,FALSE,"장축";#N/A,#N/A,FALSE,"4WD"}</definedName>
    <definedName name="____z123" hidden="1">{#N/A,#N/A,FALSE,"단축1";#N/A,#N/A,FALSE,"단축2";#N/A,#N/A,FALSE,"단축3";#N/A,#N/A,FALSE,"장축";#N/A,#N/A,FALSE,"4WD"}</definedName>
    <definedName name="____z2" hidden="1">{#N/A,#N/A,FALSE,"단축1";#N/A,#N/A,FALSE,"단축2";#N/A,#N/A,FALSE,"단축3";#N/A,#N/A,FALSE,"장축";#N/A,#N/A,FALSE,"4WD"}</definedName>
    <definedName name="____z4" hidden="1">{#N/A,#N/A,FALSE,"단축1";#N/A,#N/A,FALSE,"단축2";#N/A,#N/A,FALSE,"단축3";#N/A,#N/A,FALSE,"장축";#N/A,#N/A,FALSE,"4WD"}</definedName>
    <definedName name="___A02" hidden="1">{#N/A,#N/A,FALSE,"단축1";#N/A,#N/A,FALSE,"단축2";#N/A,#N/A,FALSE,"단축3";#N/A,#N/A,FALSE,"장축";#N/A,#N/A,FALSE,"4WD"}</definedName>
    <definedName name="___A0323" hidden="1">{#N/A,#N/A,FALSE,"단축1";#N/A,#N/A,FALSE,"단축2";#N/A,#N/A,FALSE,"단축3";#N/A,#N/A,FALSE,"장축";#N/A,#N/A,FALSE,"4WD"}</definedName>
    <definedName name="___A1" hidden="1">{#N/A,#N/A,FALSE,"단축1";#N/A,#N/A,FALSE,"단축2";#N/A,#N/A,FALSE,"단축3";#N/A,#N/A,FALSE,"장축";#N/A,#N/A,FALSE,"4WD"}</definedName>
    <definedName name="___A1232" hidden="1">{#N/A,#N/A,FALSE,"단축1";#N/A,#N/A,FALSE,"단축2";#N/A,#N/A,FALSE,"단축3";#N/A,#N/A,FALSE,"장축";#N/A,#N/A,FALSE,"4WD"}</definedName>
    <definedName name="___A1245" hidden="1">{#N/A,#N/A,FALSE,"단축1";#N/A,#N/A,FALSE,"단축2";#N/A,#N/A,FALSE,"단축3";#N/A,#N/A,FALSE,"장축";#N/A,#N/A,FALSE,"4WD"}</definedName>
    <definedName name="___A12458" hidden="1">{#N/A,#N/A,FALSE,"단축1";#N/A,#N/A,FALSE,"단축2";#N/A,#N/A,FALSE,"단축3";#N/A,#N/A,FALSE,"장축";#N/A,#N/A,FALSE,"4WD"}</definedName>
    <definedName name="___A1454" hidden="1">{#N/A,#N/A,FALSE,"단축1";#N/A,#N/A,FALSE,"단축2";#N/A,#N/A,FALSE,"단축3";#N/A,#N/A,FALSE,"장축";#N/A,#N/A,FALSE,"4WD"}</definedName>
    <definedName name="___A2" hidden="1">{#N/A,#N/A,FALSE,"단축1";#N/A,#N/A,FALSE,"단축2";#N/A,#N/A,FALSE,"단축3";#N/A,#N/A,FALSE,"장축";#N/A,#N/A,FALSE,"4WD"}</definedName>
    <definedName name="___A2040" hidden="1">{#N/A,#N/A,FALSE,"단축1";#N/A,#N/A,FALSE,"단축2";#N/A,#N/A,FALSE,"단축3";#N/A,#N/A,FALSE,"장축";#N/A,#N/A,FALSE,"4WD"}</definedName>
    <definedName name="___A21321" hidden="1">{#N/A,#N/A,FALSE,"단축1";#N/A,#N/A,FALSE,"단축2";#N/A,#N/A,FALSE,"단축3";#N/A,#N/A,FALSE,"장축";#N/A,#N/A,FALSE,"4WD"}</definedName>
    <definedName name="___A3" hidden="1">{#N/A,#N/A,FALSE,"단축1";#N/A,#N/A,FALSE,"단축2";#N/A,#N/A,FALSE,"단축3";#N/A,#N/A,FALSE,"장축";#N/A,#N/A,FALSE,"4WD"}</definedName>
    <definedName name="___AA4" hidden="1">{#N/A,#N/A,FALSE,"신규dep";#N/A,#N/A,FALSE,"신규dep-금형상각후";#N/A,#N/A,FALSE,"신규dep-연구비상각후";#N/A,#N/A,FALSE,"신규dep-기계,공구상각후"}</definedName>
    <definedName name="___AS6" hidden="1">{#N/A,#N/A,FALSE,"Australien";#N/A,#N/A,FALSE,"Birmingham";#N/A,#N/A,FALSE,"Brasilien";#N/A,#N/A,FALSE,"Prag";#N/A,#N/A,FALSE,"Spanien";#N/A,#N/A,FALSE,"Malaysia ( Com)";#N/A,#N/A,FALSE,"Malaysia (Instr)"}</definedName>
    <definedName name="___AT1" hidden="1">{#N/A,#N/A,FALSE,"인원";#N/A,#N/A,FALSE,"비용2";#N/A,#N/A,FALSE,"비용1";#N/A,#N/A,FALSE,"비용";#N/A,#N/A,FALSE,"보증2";#N/A,#N/A,FALSE,"보증1";#N/A,#N/A,FALSE,"보증";#N/A,#N/A,FALSE,"손익1";#N/A,#N/A,FALSE,"손익";#N/A,#N/A,FALSE,"부서별매출";#N/A,#N/A,FALSE,"매출"}</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hidden="1">{#N/A,#N/A,FALSE,"인원";#N/A,#N/A,FALSE,"비용2";#N/A,#N/A,FALSE,"비용1";#N/A,#N/A,FALSE,"비용";#N/A,#N/A,FALSE,"보증2";#N/A,#N/A,FALSE,"보증1";#N/A,#N/A,FALSE,"보증";#N/A,#N/A,FALSE,"손익1";#N/A,#N/A,FALSE,"손익";#N/A,#N/A,FALSE,"부서별매출";#N/A,#N/A,FALSE,"매출"}</definedName>
    <definedName name="___d1" hidden="1">{#N/A,#N/A,FALSE,"신규dep";#N/A,#N/A,FALSE,"신규dep-금형상각후";#N/A,#N/A,FALSE,"신규dep-연구비상각후";#N/A,#N/A,FALSE,"신규dep-기계,공구상각후"}</definedName>
    <definedName name="___d2" hidden="1">{#N/A,#N/A,FALSE,"신규dep";#N/A,#N/A,FALSE,"신규dep-금형상각후";#N/A,#N/A,FALSE,"신규dep-연구비상각후";#N/A,#N/A,FALSE,"신규dep-기계,공구상각후"}</definedName>
    <definedName name="___DB777" hidden="1">{#N/A,#N/A,TRUE,"Y생산";#N/A,#N/A,TRUE,"Y판매";#N/A,#N/A,TRUE,"Y총물량";#N/A,#N/A,TRUE,"Y능력";#N/A,#N/A,TRUE,"YKD"}</definedName>
    <definedName name="___DC50" hidden="1">{#N/A,#N/A,FALSE,"단축1";#N/A,#N/A,FALSE,"단축2";#N/A,#N/A,FALSE,"단축3";#N/A,#N/A,FALSE,"장축";#N/A,#N/A,FALSE,"4WD"}</definedName>
    <definedName name="___e1" hidden="1">{#N/A,#N/A,FALSE,"단축1";#N/A,#N/A,FALSE,"단축2";#N/A,#N/A,FALSE,"단축3";#N/A,#N/A,FALSE,"장축";#N/A,#N/A,FALSE,"4WD"}</definedName>
    <definedName name="___e2" hidden="1">{#N/A,#N/A,FALSE,"단축1";#N/A,#N/A,FALSE,"단축2";#N/A,#N/A,FALSE,"단축3";#N/A,#N/A,FALSE,"장축";#N/A,#N/A,FALSE,"4WD"}</definedName>
    <definedName name="___e3" hidden="1">{#N/A,#N/A,FALSE,"단축1";#N/A,#N/A,FALSE,"단축2";#N/A,#N/A,FALSE,"단축3";#N/A,#N/A,FALSE,"장축";#N/A,#N/A,FALSE,"4WD"}</definedName>
    <definedName name="___e4" hidden="1">{#N/A,#N/A,FALSE,"단축1";#N/A,#N/A,FALSE,"단축2";#N/A,#N/A,FALSE,"단축3";#N/A,#N/A,FALSE,"장축";#N/A,#N/A,FALSE,"4WD"}</definedName>
    <definedName name="___e5" hidden="1">{#N/A,#N/A,FALSE,"단축1";#N/A,#N/A,FALSE,"단축2";#N/A,#N/A,FALSE,"단축3";#N/A,#N/A,FALSE,"장축";#N/A,#N/A,FALSE,"4WD"}</definedName>
    <definedName name="___e6" hidden="1">{#N/A,#N/A,FALSE,"단축1";#N/A,#N/A,FALSE,"단축2";#N/A,#N/A,FALSE,"단축3";#N/A,#N/A,FALSE,"장축";#N/A,#N/A,FALSE,"4WD"}</definedName>
    <definedName name="___e7" hidden="1">{#N/A,#N/A,FALSE,"신규dep";#N/A,#N/A,FALSE,"신규dep-금형상각후";#N/A,#N/A,FALSE,"신규dep-연구비상각후";#N/A,#N/A,FALSE,"신규dep-기계,공구상각후"}</definedName>
    <definedName name="___e8" hidden="1">{#N/A,#N/A,FALSE,"신규dep";#N/A,#N/A,FALSE,"신규dep-금형상각후";#N/A,#N/A,FALSE,"신규dep-연구비상각후";#N/A,#N/A,FALSE,"신규dep-기계,공구상각후"}</definedName>
    <definedName name="___e9" hidden="1">{#N/A,#N/A,FALSE,"단축1";#N/A,#N/A,FALSE,"단축2";#N/A,#N/A,FALSE,"단축3";#N/A,#N/A,FALSE,"장축";#N/A,#N/A,FALSE,"4WD"}</definedName>
    <definedName name="___EO2" hidden="1">{#N/A,#N/A,FALSE,"신규dep";#N/A,#N/A,FALSE,"신규dep-금형상각후";#N/A,#N/A,FALSE,"신규dep-연구비상각후";#N/A,#N/A,FALSE,"신규dep-기계,공구상각후"}</definedName>
    <definedName name="___FG1" hidden="1">{#N/A,#N/A,FALSE,"단축1";#N/A,#N/A,FALSE,"단축2";#N/A,#N/A,FALSE,"단축3";#N/A,#N/A,FALSE,"장축";#N/A,#N/A,FALSE,"4WD"}</definedName>
    <definedName name="___H1620" hidden="1">{#N/A,#N/A,FALSE,"단축1";#N/A,#N/A,FALSE,"단축2";#N/A,#N/A,FALSE,"단축3";#N/A,#N/A,FALSE,"장축";#N/A,#N/A,FALSE,"4WD"}</definedName>
    <definedName name="___H20" hidden="1">{#N/A,#N/A,FALSE,"단축1";#N/A,#N/A,FALSE,"단축2";#N/A,#N/A,FALSE,"단축3";#N/A,#N/A,FALSE,"장축";#N/A,#N/A,FALSE,"4WD"}</definedName>
    <definedName name="___HP02" hidden="1">{#N/A,#N/A,FALSE,"단축1";#N/A,#N/A,FALSE,"단축2";#N/A,#N/A,FALSE,"단축3";#N/A,#N/A,FALSE,"장축";#N/A,#N/A,FALSE,"4WD"}</definedName>
    <definedName name="___HP2" hidden="1">{#N/A,#N/A,FALSE,"단축1";#N/A,#N/A,FALSE,"단축2";#N/A,#N/A,FALSE,"단축3";#N/A,#N/A,FALSE,"장축";#N/A,#N/A,FALSE,"4WD"}</definedName>
    <definedName name="___K1" hidden="1">{#N/A,#N/A,FALSE,"인원";#N/A,#N/A,FALSE,"비용2";#N/A,#N/A,FALSE,"비용1";#N/A,#N/A,FALSE,"비용";#N/A,#N/A,FALSE,"보증2";#N/A,#N/A,FALSE,"보증1";#N/A,#N/A,FALSE,"보증";#N/A,#N/A,FALSE,"손익1";#N/A,#N/A,FALSE,"손익";#N/A,#N/A,FALSE,"부서별매출";#N/A,#N/A,FALSE,"매출"}</definedName>
    <definedName name="___K115" hidden="1">{#N/A,#N/A,FALSE,"인원";#N/A,#N/A,FALSE,"비용2";#N/A,#N/A,FALSE,"비용1";#N/A,#N/A,FALSE,"비용";#N/A,#N/A,FALSE,"보증2";#N/A,#N/A,FALSE,"보증1";#N/A,#N/A,FALSE,"보증";#N/A,#N/A,FALSE,"손익1";#N/A,#N/A,FALSE,"손익";#N/A,#N/A,FALSE,"부서별매출";#N/A,#N/A,FALSE,"매출"}</definedName>
    <definedName name="___K7" hidden="1">{#N/A,#N/A,TRUE,"Y생산";#N/A,#N/A,TRUE,"Y판매";#N/A,#N/A,TRUE,"Y총물량";#N/A,#N/A,TRUE,"Y능력";#N/A,#N/A,TRUE,"YKD"}</definedName>
    <definedName name="___k8" hidden="1">{#N/A,#N/A,FALSE,"단축1";#N/A,#N/A,FALSE,"단축2";#N/A,#N/A,FALSE,"단축3";#N/A,#N/A,FALSE,"장축";#N/A,#N/A,FALSE,"4WD"}</definedName>
    <definedName name="___k9" hidden="1">{#N/A,#N/A,FALSE,"단축1";#N/A,#N/A,FALSE,"단축2";#N/A,#N/A,FALSE,"단축3";#N/A,#N/A,FALSE,"장축";#N/A,#N/A,FALSE,"4WD"}</definedName>
    <definedName name="___LPS2" hidden="1">{#N/A,#N/A,FALSE,"단축1";#N/A,#N/A,FALSE,"단축2";#N/A,#N/A,FALSE,"단축3";#N/A,#N/A,FALSE,"장축";#N/A,#N/A,FALSE,"4WD"}</definedName>
    <definedName name="___M123" hidden="1">{#N/A,#N/A,FALSE,"단축1";#N/A,#N/A,FALSE,"단축2";#N/A,#N/A,FALSE,"단축3";#N/A,#N/A,FALSE,"장축";#N/A,#N/A,FALSE,"4WD"}</definedName>
    <definedName name="___MIP10" hidden="1">{#N/A,#N/A,FALSE,"단축1";#N/A,#N/A,FALSE,"단축2";#N/A,#N/A,FALSE,"단축3";#N/A,#N/A,FALSE,"장축";#N/A,#N/A,FALSE,"4WD"}</definedName>
    <definedName name="___MIP2" hidden="1">{#N/A,#N/A,FALSE,"단축1";#N/A,#N/A,FALSE,"단축2";#N/A,#N/A,FALSE,"단축3";#N/A,#N/A,FALSE,"장축";#N/A,#N/A,FALSE,"4WD"}</definedName>
    <definedName name="___NA11" hidden="1">{#N/A,#N/A,FALSE,"단축1";#N/A,#N/A,FALSE,"단축2";#N/A,#N/A,FALSE,"단축3";#N/A,#N/A,FALSE,"장축";#N/A,#N/A,FALSE,"4WD"}</definedName>
    <definedName name="___O11" hidden="1">{#N/A,#N/A,FALSE,"단축1";#N/A,#N/A,FALSE,"단축2";#N/A,#N/A,FALSE,"단축3";#N/A,#N/A,FALSE,"장축";#N/A,#N/A,FALSE,"4WD"}</definedName>
    <definedName name="___P2" hidden="1">{#N/A,#N/A,FALSE,"단축1";#N/A,#N/A,FALSE,"단축2";#N/A,#N/A,FALSE,"단축3";#N/A,#N/A,FALSE,"장축";#N/A,#N/A,FALSE,"4WD"}</definedName>
    <definedName name="___q1" hidden="1">{#N/A,#N/A,FALSE,"단축1";#N/A,#N/A,FALSE,"단축2";#N/A,#N/A,FALSE,"단축3";#N/A,#N/A,FALSE,"장축";#N/A,#N/A,FALSE,"4WD"}</definedName>
    <definedName name="___q3" hidden="1">{#N/A,#N/A,FALSE,"단축1";#N/A,#N/A,FALSE,"단축2";#N/A,#N/A,FALSE,"단축3";#N/A,#N/A,FALSE,"장축";#N/A,#N/A,FALSE,"4WD"}</definedName>
    <definedName name="___q5" hidden="1">{#N/A,#N/A,FALSE,"신규dep";#N/A,#N/A,FALSE,"신규dep-금형상각후";#N/A,#N/A,FALSE,"신규dep-연구비상각후";#N/A,#N/A,FALSE,"신규dep-기계,공구상각후"}</definedName>
    <definedName name="___q6" hidden="1">{#N/A,#N/A,FALSE,"신규dep";#N/A,#N/A,FALSE,"신규dep-금형상각후";#N/A,#N/A,FALSE,"신규dep-연구비상각후";#N/A,#N/A,FALSE,"신규dep-기계,공구상각후"}</definedName>
    <definedName name="___q7" hidden="1">{#N/A,#N/A,FALSE,"신규dep";#N/A,#N/A,FALSE,"신규dep-금형상각후";#N/A,#N/A,FALSE,"신규dep-연구비상각후";#N/A,#N/A,FALSE,"신규dep-기계,공구상각후"}</definedName>
    <definedName name="___q9" hidden="1">{#N/A,#N/A,FALSE,"신규dep";#N/A,#N/A,FALSE,"신규dep-금형상각후";#N/A,#N/A,FALSE,"신규dep-연구비상각후";#N/A,#N/A,FALSE,"신규dep-기계,공구상각후"}</definedName>
    <definedName name="___RS451" hidden="1">{#N/A,#N/A,FALSE,"단축1";#N/A,#N/A,FALSE,"단축2";#N/A,#N/A,FALSE,"단축3";#N/A,#N/A,FALSE,"장축";#N/A,#N/A,FALSE,"4WD"}</definedName>
    <definedName name="___s1" hidden="1">{#N/A,#N/A,FALSE,"신규dep";#N/A,#N/A,FALSE,"신규dep-금형상각후";#N/A,#N/A,FALSE,"신규dep-연구비상각후";#N/A,#N/A,FALSE,"신규dep-기계,공구상각후"}</definedName>
    <definedName name="___s2" hidden="1">{#N/A,#N/A,FALSE,"신규dep";#N/A,#N/A,FALSE,"신규dep-금형상각후";#N/A,#N/A,FALSE,"신규dep-연구비상각후";#N/A,#N/A,FALSE,"신규dep-기계,공구상각후"}</definedName>
    <definedName name="___s3" hidden="1">{#N/A,#N/A,FALSE,"단축1";#N/A,#N/A,FALSE,"단축2";#N/A,#N/A,FALSE,"단축3";#N/A,#N/A,FALSE,"장축";#N/A,#N/A,FALSE,"4WD"}</definedName>
    <definedName name="___s4" hidden="1">{#N/A,#N/A,FALSE,"단축1";#N/A,#N/A,FALSE,"단축2";#N/A,#N/A,FALSE,"단축3";#N/A,#N/A,FALSE,"장축";#N/A,#N/A,FALSE,"4WD"}</definedName>
    <definedName name="___s5" hidden="1">{#N/A,#N/A,FALSE,"신규dep";#N/A,#N/A,FALSE,"신규dep-금형상각후";#N/A,#N/A,FALSE,"신규dep-연구비상각후";#N/A,#N/A,FALSE,"신규dep-기계,공구상각후"}</definedName>
    <definedName name="___s6" hidden="1">{#N/A,#N/A,FALSE,"신규dep";#N/A,#N/A,FALSE,"신규dep-금형상각후";#N/A,#N/A,FALSE,"신규dep-연구비상각후";#N/A,#N/A,FALSE,"신규dep-기계,공구상각후"}</definedName>
    <definedName name="___s7" hidden="1">{#N/A,#N/A,FALSE,"신규dep";#N/A,#N/A,FALSE,"신규dep-금형상각후";#N/A,#N/A,FALSE,"신규dep-연구비상각후";#N/A,#N/A,FALSE,"신규dep-기계,공구상각후"}</definedName>
    <definedName name="___s8" hidden="1">{#N/A,#N/A,FALSE,"신규dep";#N/A,#N/A,FALSE,"신규dep-금형상각후";#N/A,#N/A,FALSE,"신규dep-연구비상각후";#N/A,#N/A,FALSE,"신규dep-기계,공구상각후"}</definedName>
    <definedName name="___SDW1" hidden="1">#REF!</definedName>
    <definedName name="___SUM1" hidden="1">{#N/A,#N/A,FALSE,"단축1";#N/A,#N/A,FALSE,"단축2";#N/A,#N/A,FALSE,"단축3";#N/A,#N/A,FALSE,"장축";#N/A,#N/A,FALSE,"4WD"}</definedName>
    <definedName name="___T2" hidden="1">{#N/A,#N/A,FALSE,"단축1";#N/A,#N/A,FALSE,"단축2";#N/A,#N/A,FALSE,"단축3";#N/A,#N/A,FALSE,"장축";#N/A,#N/A,FALSE,"4WD"}</definedName>
    <definedName name="___T3" hidden="1">{#N/A,#N/A,FALSE,"단축1";#N/A,#N/A,FALSE,"단축2";#N/A,#N/A,FALSE,"단축3";#N/A,#N/A,FALSE,"장축";#N/A,#N/A,FALSE,"4WD"}</definedName>
    <definedName name="___t4" hidden="1">{#N/A,#N/A,FALSE,"단축1";#N/A,#N/A,FALSE,"단축2";#N/A,#N/A,FALSE,"단축3";#N/A,#N/A,FALSE,"장축";#N/A,#N/A,FALSE,"4WD"}</definedName>
    <definedName name="___T5" hidden="1">{#N/A,#N/A,FALSE,"단축1";#N/A,#N/A,FALSE,"단축2";#N/A,#N/A,FALSE,"단축3";#N/A,#N/A,FALSE,"장축";#N/A,#N/A,FALSE,"4WD"}</definedName>
    <definedName name="___w1" hidden="1">{#N/A,#N/A,FALSE,"신규dep";#N/A,#N/A,FALSE,"신규dep-금형상각후";#N/A,#N/A,FALSE,"신규dep-연구비상각후";#N/A,#N/A,FALSE,"신규dep-기계,공구상각후"}</definedName>
    <definedName name="___W2" hidden="1">{#N/A,#N/A,FALSE,"품의서";#N/A,#N/A,FALSE,"전제";#N/A,#N/A,FALSE,"총손";#N/A,#N/A,FALSE,"손익"}</definedName>
    <definedName name="___w4" hidden="1">{#N/A,#N/A,FALSE,"단축1";#N/A,#N/A,FALSE,"단축2";#N/A,#N/A,FALSE,"단축3";#N/A,#N/A,FALSE,"장축";#N/A,#N/A,FALSE,"4WD"}</definedName>
    <definedName name="___w5" hidden="1">{#N/A,#N/A,FALSE,"신규dep";#N/A,#N/A,FALSE,"신규dep-금형상각후";#N/A,#N/A,FALSE,"신규dep-연구비상각후";#N/A,#N/A,FALSE,"신규dep-기계,공구상각후"}</definedName>
    <definedName name="___XG2" hidden="1">{#N/A,#N/A,FALSE,"단축1";#N/A,#N/A,FALSE,"단축2";#N/A,#N/A,FALSE,"단축3";#N/A,#N/A,FALSE,"장축";#N/A,#N/A,FALSE,"4WD"}</definedName>
    <definedName name="___z1" hidden="1">{#N/A,#N/A,FALSE,"단축1";#N/A,#N/A,FALSE,"단축2";#N/A,#N/A,FALSE,"단축3";#N/A,#N/A,FALSE,"장축";#N/A,#N/A,FALSE,"4WD"}</definedName>
    <definedName name="___z123" hidden="1">{#N/A,#N/A,FALSE,"단축1";#N/A,#N/A,FALSE,"단축2";#N/A,#N/A,FALSE,"단축3";#N/A,#N/A,FALSE,"장축";#N/A,#N/A,FALSE,"4WD"}</definedName>
    <definedName name="___z2" hidden="1">{#N/A,#N/A,FALSE,"단축1";#N/A,#N/A,FALSE,"단축2";#N/A,#N/A,FALSE,"단축3";#N/A,#N/A,FALSE,"장축";#N/A,#N/A,FALSE,"4WD"}</definedName>
    <definedName name="___z4" hidden="1">{#N/A,#N/A,FALSE,"단축1";#N/A,#N/A,FALSE,"단축2";#N/A,#N/A,FALSE,"단축3";#N/A,#N/A,FALSE,"장축";#N/A,#N/A,FALSE,"4WD"}</definedName>
    <definedName name="__123Graph_D" hidden="1">#REF!</definedName>
    <definedName name="__123Graph_LBL_A" hidden="1">#REF!</definedName>
    <definedName name="__123Graph_LBL_B" hidden="1">#REF!</definedName>
    <definedName name="__A02" hidden="1">{#N/A,#N/A,FALSE,"단축1";#N/A,#N/A,FALSE,"단축2";#N/A,#N/A,FALSE,"단축3";#N/A,#N/A,FALSE,"장축";#N/A,#N/A,FALSE,"4WD"}</definedName>
    <definedName name="__A0323" hidden="1">{#N/A,#N/A,FALSE,"단축1";#N/A,#N/A,FALSE,"단축2";#N/A,#N/A,FALSE,"단축3";#N/A,#N/A,FALSE,"장축";#N/A,#N/A,FALSE,"4WD"}</definedName>
    <definedName name="__A1" hidden="1">{#N/A,#N/A,FALSE,"단축1";#N/A,#N/A,FALSE,"단축2";#N/A,#N/A,FALSE,"단축3";#N/A,#N/A,FALSE,"장축";#N/A,#N/A,FALSE,"4WD"}</definedName>
    <definedName name="__A1232" hidden="1">{#N/A,#N/A,FALSE,"단축1";#N/A,#N/A,FALSE,"단축2";#N/A,#N/A,FALSE,"단축3";#N/A,#N/A,FALSE,"장축";#N/A,#N/A,FALSE,"4WD"}</definedName>
    <definedName name="__A1245" hidden="1">{#N/A,#N/A,FALSE,"단축1";#N/A,#N/A,FALSE,"단축2";#N/A,#N/A,FALSE,"단축3";#N/A,#N/A,FALSE,"장축";#N/A,#N/A,FALSE,"4WD"}</definedName>
    <definedName name="__A12458" hidden="1">{#N/A,#N/A,FALSE,"단축1";#N/A,#N/A,FALSE,"단축2";#N/A,#N/A,FALSE,"단축3";#N/A,#N/A,FALSE,"장축";#N/A,#N/A,FALSE,"4WD"}</definedName>
    <definedName name="__A1454" hidden="1">{#N/A,#N/A,FALSE,"단축1";#N/A,#N/A,FALSE,"단축2";#N/A,#N/A,FALSE,"단축3";#N/A,#N/A,FALSE,"장축";#N/A,#N/A,FALSE,"4WD"}</definedName>
    <definedName name="__A2" hidden="1">{#N/A,#N/A,FALSE,"단축1";#N/A,#N/A,FALSE,"단축2";#N/A,#N/A,FALSE,"단축3";#N/A,#N/A,FALSE,"장축";#N/A,#N/A,FALSE,"4WD"}</definedName>
    <definedName name="__A2040" hidden="1">{#N/A,#N/A,FALSE,"단축1";#N/A,#N/A,FALSE,"단축2";#N/A,#N/A,FALSE,"단축3";#N/A,#N/A,FALSE,"장축";#N/A,#N/A,FALSE,"4WD"}</definedName>
    <definedName name="__A21321" hidden="1">{#N/A,#N/A,FALSE,"단축1";#N/A,#N/A,FALSE,"단축2";#N/A,#N/A,FALSE,"단축3";#N/A,#N/A,FALSE,"장축";#N/A,#N/A,FALSE,"4WD"}</definedName>
    <definedName name="__A3" hidden="1">{#N/A,#N/A,FALSE,"단축1";#N/A,#N/A,FALSE,"단축2";#N/A,#N/A,FALSE,"단축3";#N/A,#N/A,FALSE,"장축";#N/A,#N/A,FALSE,"4WD"}</definedName>
    <definedName name="__AA4" hidden="1">{#N/A,#N/A,FALSE,"신규dep";#N/A,#N/A,FALSE,"신규dep-금형상각후";#N/A,#N/A,FALSE,"신규dep-연구비상각후";#N/A,#N/A,FALSE,"신규dep-기계,공구상각후"}</definedName>
    <definedName name="__AS6" hidden="1">{#N/A,#N/A,FALSE,"Australien";#N/A,#N/A,FALSE,"Birmingham";#N/A,#N/A,FALSE,"Brasilien";#N/A,#N/A,FALSE,"Prag";#N/A,#N/A,FALSE,"Spanien";#N/A,#N/A,FALSE,"Malaysia ( Com)";#N/A,#N/A,FALSE,"Malaysia (Instr)"}</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d1" hidden="1">{#N/A,#N/A,FALSE,"신규dep";#N/A,#N/A,FALSE,"신규dep-금형상각후";#N/A,#N/A,FALSE,"신규dep-연구비상각후";#N/A,#N/A,FALSE,"신규dep-기계,공구상각후"}</definedName>
    <definedName name="__d2" hidden="1">{#N/A,#N/A,FALSE,"신규dep";#N/A,#N/A,FALSE,"신규dep-금형상각후";#N/A,#N/A,FALSE,"신규dep-연구비상각후";#N/A,#N/A,FALSE,"신규dep-기계,공구상각후"}</definedName>
    <definedName name="__DB777" hidden="1">{#N/A,#N/A,TRUE,"Y생산";#N/A,#N/A,TRUE,"Y판매";#N/A,#N/A,TRUE,"Y총물량";#N/A,#N/A,TRUE,"Y능력";#N/A,#N/A,TRUE,"YKD"}</definedName>
    <definedName name="__DC50" hidden="1">{#N/A,#N/A,FALSE,"단축1";#N/A,#N/A,FALSE,"단축2";#N/A,#N/A,FALSE,"단축3";#N/A,#N/A,FALSE,"장축";#N/A,#N/A,FALSE,"4WD"}</definedName>
    <definedName name="__ddd21" hidden="1">{#N/A,#N/A,FALSE,"단축1";#N/A,#N/A,FALSE,"단축2";#N/A,#N/A,FALSE,"단축3";#N/A,#N/A,FALSE,"장축";#N/A,#N/A,FALSE,"4WD"}</definedName>
    <definedName name="__e1" hidden="1">{#N/A,#N/A,FALSE,"단축1";#N/A,#N/A,FALSE,"단축2";#N/A,#N/A,FALSE,"단축3";#N/A,#N/A,FALSE,"장축";#N/A,#N/A,FALSE,"4WD"}</definedName>
    <definedName name="__e2" hidden="1">{#N/A,#N/A,FALSE,"단축1";#N/A,#N/A,FALSE,"단축2";#N/A,#N/A,FALSE,"단축3";#N/A,#N/A,FALSE,"장축";#N/A,#N/A,FALSE,"4WD"}</definedName>
    <definedName name="__e3" hidden="1">{#N/A,#N/A,FALSE,"단축1";#N/A,#N/A,FALSE,"단축2";#N/A,#N/A,FALSE,"단축3";#N/A,#N/A,FALSE,"장축";#N/A,#N/A,FALSE,"4WD"}</definedName>
    <definedName name="__e4" hidden="1">{#N/A,#N/A,FALSE,"단축1";#N/A,#N/A,FALSE,"단축2";#N/A,#N/A,FALSE,"단축3";#N/A,#N/A,FALSE,"장축";#N/A,#N/A,FALSE,"4WD"}</definedName>
    <definedName name="__e5" hidden="1">{#N/A,#N/A,FALSE,"단축1";#N/A,#N/A,FALSE,"단축2";#N/A,#N/A,FALSE,"단축3";#N/A,#N/A,FALSE,"장축";#N/A,#N/A,FALSE,"4WD"}</definedName>
    <definedName name="__e6" hidden="1">{#N/A,#N/A,FALSE,"단축1";#N/A,#N/A,FALSE,"단축2";#N/A,#N/A,FALSE,"단축3";#N/A,#N/A,FALSE,"장축";#N/A,#N/A,FALSE,"4WD"}</definedName>
    <definedName name="__e7"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hidden="1">{#N/A,#N/A,FALSE,"단축1";#N/A,#N/A,FALSE,"단축2";#N/A,#N/A,FALSE,"단축3";#N/A,#N/A,FALSE,"장축";#N/A,#N/A,FALSE,"4WD"}</definedName>
    <definedName name="__EO2" hidden="1">{#N/A,#N/A,FALSE,"신규dep";#N/A,#N/A,FALSE,"신규dep-금형상각후";#N/A,#N/A,FALSE,"신규dep-연구비상각후";#N/A,#N/A,FALSE,"신규dep-기계,공구상각후"}</definedName>
    <definedName name="__FG1" hidden="1">{#N/A,#N/A,FALSE,"단축1";#N/A,#N/A,FALSE,"단축2";#N/A,#N/A,FALSE,"단축3";#N/A,#N/A,FALSE,"장축";#N/A,#N/A,FALSE,"4WD"}</definedName>
    <definedName name="__H1620" hidden="1">{#N/A,#N/A,FALSE,"단축1";#N/A,#N/A,FALSE,"단축2";#N/A,#N/A,FALSE,"단축3";#N/A,#N/A,FALSE,"장축";#N/A,#N/A,FALSE,"4WD"}</definedName>
    <definedName name="__H20" hidden="1">{#N/A,#N/A,FALSE,"단축1";#N/A,#N/A,FALSE,"단축2";#N/A,#N/A,FALSE,"단축3";#N/A,#N/A,FALSE,"장축";#N/A,#N/A,FALSE,"4WD"}</definedName>
    <definedName name="__HP02" hidden="1">{#N/A,#N/A,FALSE,"단축1";#N/A,#N/A,FALSE,"단축2";#N/A,#N/A,FALSE,"단축3";#N/A,#N/A,FALSE,"장축";#N/A,#N/A,FALSE,"4WD"}</definedName>
    <definedName name="__HP2" hidden="1">{#N/A,#N/A,FALSE,"단축1";#N/A,#N/A,FALSE,"단축2";#N/A,#N/A,FALSE,"단축3";#N/A,#N/A,FALSE,"장축";#N/A,#N/A,FALSE,"4WD"}</definedName>
    <definedName name="__IntlFixup" hidden="1">TRUE</definedName>
    <definedName name="__k1" hidden="1">'[1]#REF'!$1:$4107</definedName>
    <definedName name="__K115" hidden="1">{#N/A,#N/A,FALSE,"인원";#N/A,#N/A,FALSE,"비용2";#N/A,#N/A,FALSE,"비용1";#N/A,#N/A,FALSE,"비용";#N/A,#N/A,FALSE,"보증2";#N/A,#N/A,FALSE,"보증1";#N/A,#N/A,FALSE,"보증";#N/A,#N/A,FALSE,"손익1";#N/A,#N/A,FALSE,"손익";#N/A,#N/A,FALSE,"부서별매출";#N/A,#N/A,FALSE,"매출"}</definedName>
    <definedName name="__K7" hidden="1">{#N/A,#N/A,TRUE,"Y생산";#N/A,#N/A,TRUE,"Y판매";#N/A,#N/A,TRUE,"Y총물량";#N/A,#N/A,TRUE,"Y능력";#N/A,#N/A,TRUE,"YKD"}</definedName>
    <definedName name="__k8" hidden="1">{#N/A,#N/A,FALSE,"단축1";#N/A,#N/A,FALSE,"단축2";#N/A,#N/A,FALSE,"단축3";#N/A,#N/A,FALSE,"장축";#N/A,#N/A,FALSE,"4WD"}</definedName>
    <definedName name="__k9" hidden="1">{#N/A,#N/A,FALSE,"단축1";#N/A,#N/A,FALSE,"단축2";#N/A,#N/A,FALSE,"단축3";#N/A,#N/A,FALSE,"장축";#N/A,#N/A,FALSE,"4WD"}</definedName>
    <definedName name="__LPS2" hidden="1">{#N/A,#N/A,FALSE,"단축1";#N/A,#N/A,FALSE,"단축2";#N/A,#N/A,FALSE,"단축3";#N/A,#N/A,FALSE,"장축";#N/A,#N/A,FALSE,"4WD"}</definedName>
    <definedName name="__M123" hidden="1">{#N/A,#N/A,FALSE,"단축1";#N/A,#N/A,FALSE,"단축2";#N/A,#N/A,FALSE,"단축3";#N/A,#N/A,FALSE,"장축";#N/A,#N/A,FALSE,"4WD"}</definedName>
    <definedName name="__MBR1" hidden="1">{#N/A,#N/A,FALSE,"단축1";#N/A,#N/A,FALSE,"단축2";#N/A,#N/A,FALSE,"단축3";#N/A,#N/A,FALSE,"장축";#N/A,#N/A,FALSE,"4WD"}</definedName>
    <definedName name="__MIP10" hidden="1">{#N/A,#N/A,FALSE,"단축1";#N/A,#N/A,FALSE,"단축2";#N/A,#N/A,FALSE,"단축3";#N/A,#N/A,FALSE,"장축";#N/A,#N/A,FALSE,"4WD"}</definedName>
    <definedName name="__MIP2" hidden="1">{#N/A,#N/A,FALSE,"단축1";#N/A,#N/A,FALSE,"단축2";#N/A,#N/A,FALSE,"단축3";#N/A,#N/A,FALSE,"장축";#N/A,#N/A,FALSE,"4WD"}</definedName>
    <definedName name="__NA11" hidden="1">{#N/A,#N/A,FALSE,"단축1";#N/A,#N/A,FALSE,"단축2";#N/A,#N/A,FALSE,"단축3";#N/A,#N/A,FALSE,"장축";#N/A,#N/A,FALSE,"4WD"}</definedName>
    <definedName name="__O11" hidden="1">{#N/A,#N/A,FALSE,"단축1";#N/A,#N/A,FALSE,"단축2";#N/A,#N/A,FALSE,"단축3";#N/A,#N/A,FALSE,"장축";#N/A,#N/A,FALSE,"4WD"}</definedName>
    <definedName name="__P1" hidden="1">{#N/A,#N/A,FALSE,"단축1";#N/A,#N/A,FALSE,"단축2";#N/A,#N/A,FALSE,"단축3";#N/A,#N/A,FALSE,"장축";#N/A,#N/A,FALSE,"4WD"}</definedName>
    <definedName name="__P2" hidden="1">{#N/A,#N/A,FALSE,"단축1";#N/A,#N/A,FALSE,"단축2";#N/A,#N/A,FALSE,"단축3";#N/A,#N/A,FALSE,"장축";#N/A,#N/A,FALSE,"4WD"}</definedName>
    <definedName name="__q1" hidden="1">{#N/A,#N/A,FALSE,"단축1";#N/A,#N/A,FALSE,"단축2";#N/A,#N/A,FALSE,"단축3";#N/A,#N/A,FALSE,"장축";#N/A,#N/A,FALSE,"4WD"}</definedName>
    <definedName name="__q5" hidden="1">{#N/A,#N/A,FALSE,"신규dep";#N/A,#N/A,FALSE,"신규dep-금형상각후";#N/A,#N/A,FALSE,"신규dep-연구비상각후";#N/A,#N/A,FALSE,"신규dep-기계,공구상각후"}</definedName>
    <definedName name="__q6" hidden="1">{#N/A,#N/A,FALSE,"신규dep";#N/A,#N/A,FALSE,"신규dep-금형상각후";#N/A,#N/A,FALSE,"신규dep-연구비상각후";#N/A,#N/A,FALSE,"신규dep-기계,공구상각후"}</definedName>
    <definedName name="__q7" hidden="1">{#N/A,#N/A,FALSE,"신규dep";#N/A,#N/A,FALSE,"신규dep-금형상각후";#N/A,#N/A,FALSE,"신규dep-연구비상각후";#N/A,#N/A,FALSE,"신규dep-기계,공구상각후"}</definedName>
    <definedName name="__q9" hidden="1">{#N/A,#N/A,FALSE,"신규dep";#N/A,#N/A,FALSE,"신규dep-금형상각후";#N/A,#N/A,FALSE,"신규dep-연구비상각후";#N/A,#N/A,FALSE,"신규dep-기계,공구상각후"}</definedName>
    <definedName name="__RS451" hidden="1">{#N/A,#N/A,FALSE,"단축1";#N/A,#N/A,FALSE,"단축2";#N/A,#N/A,FALSE,"단축3";#N/A,#N/A,FALSE,"장축";#N/A,#N/A,FALSE,"4WD"}</definedName>
    <definedName name="__s1" hidden="1">{#N/A,#N/A,FALSE,"신규dep";#N/A,#N/A,FALSE,"신규dep-금형상각후";#N/A,#N/A,FALSE,"신규dep-연구비상각후";#N/A,#N/A,FALSE,"신규dep-기계,공구상각후"}</definedName>
    <definedName name="__s2" hidden="1">{#N/A,#N/A,FALSE,"신규dep";#N/A,#N/A,FALSE,"신규dep-금형상각후";#N/A,#N/A,FALSE,"신규dep-연구비상각후";#N/A,#N/A,FALSE,"신규dep-기계,공구상각후"}</definedName>
    <definedName name="__s3" hidden="1">{#N/A,#N/A,FALSE,"단축1";#N/A,#N/A,FALSE,"단축2";#N/A,#N/A,FALSE,"단축3";#N/A,#N/A,FALSE,"장축";#N/A,#N/A,FALSE,"4WD"}</definedName>
    <definedName name="__s4" hidden="1">{#N/A,#N/A,FALSE,"단축1";#N/A,#N/A,FALSE,"단축2";#N/A,#N/A,FALSE,"단축3";#N/A,#N/A,FALSE,"장축";#N/A,#N/A,FALSE,"4WD"}</definedName>
    <definedName name="__s5" hidden="1">{#N/A,#N/A,FALSE,"신규dep";#N/A,#N/A,FALSE,"신규dep-금형상각후";#N/A,#N/A,FALSE,"신규dep-연구비상각후";#N/A,#N/A,FALSE,"신규dep-기계,공구상각후"}</definedName>
    <definedName name="__s6" hidden="1">{#N/A,#N/A,FALSE,"신규dep";#N/A,#N/A,FALSE,"신규dep-금형상각후";#N/A,#N/A,FALSE,"신규dep-연구비상각후";#N/A,#N/A,FALSE,"신규dep-기계,공구상각후"}</definedName>
    <definedName name="__s7" hidden="1">{#N/A,#N/A,FALSE,"신규dep";#N/A,#N/A,FALSE,"신규dep-금형상각후";#N/A,#N/A,FALSE,"신규dep-연구비상각후";#N/A,#N/A,FALSE,"신규dep-기계,공구상각후"}</definedName>
    <definedName name="__s8" hidden="1">{#N/A,#N/A,FALSE,"신규dep";#N/A,#N/A,FALSE,"신규dep-금형상각후";#N/A,#N/A,FALSE,"신규dep-연구비상각후";#N/A,#N/A,FALSE,"신규dep-기계,공구상각후"}</definedName>
    <definedName name="__SDW1" hidden="1">[2]카메라!#REF!</definedName>
    <definedName name="__SUM1" hidden="1">{#N/A,#N/A,FALSE,"단축1";#N/A,#N/A,FALSE,"단축2";#N/A,#N/A,FALSE,"단축3";#N/A,#N/A,FALSE,"장축";#N/A,#N/A,FALSE,"4WD"}</definedName>
    <definedName name="__T2" hidden="1">{#N/A,#N/A,FALSE,"단축1";#N/A,#N/A,FALSE,"단축2";#N/A,#N/A,FALSE,"단축3";#N/A,#N/A,FALSE,"장축";#N/A,#N/A,FALSE,"4WD"}</definedName>
    <definedName name="__T3" hidden="1">{#N/A,#N/A,FALSE,"단축1";#N/A,#N/A,FALSE,"단축2";#N/A,#N/A,FALSE,"단축3";#N/A,#N/A,FALSE,"장축";#N/A,#N/A,FALSE,"4WD"}</definedName>
    <definedName name="__t4" hidden="1">{#N/A,#N/A,FALSE,"단축1";#N/A,#N/A,FALSE,"단축2";#N/A,#N/A,FALSE,"단축3";#N/A,#N/A,FALSE,"장축";#N/A,#N/A,FALSE,"4WD"}</definedName>
    <definedName name="__T5" hidden="1">{#N/A,#N/A,FALSE,"단축1";#N/A,#N/A,FALSE,"단축2";#N/A,#N/A,FALSE,"단축3";#N/A,#N/A,FALSE,"장축";#N/A,#N/A,FALSE,"4WD"}</definedName>
    <definedName name="__w1" hidden="1">{#N/A,#N/A,FALSE,"신규dep";#N/A,#N/A,FALSE,"신규dep-금형상각후";#N/A,#N/A,FALSE,"신규dep-연구비상각후";#N/A,#N/A,FALSE,"신규dep-기계,공구상각후"}</definedName>
    <definedName name="__W2" hidden="1">{#N/A,#N/A,FALSE,"품의서";#N/A,#N/A,FALSE,"전제";#N/A,#N/A,FALSE,"총손";#N/A,#N/A,FALSE,"손익"}</definedName>
    <definedName name="__w4" hidden="1">{#N/A,#N/A,FALSE,"단축1";#N/A,#N/A,FALSE,"단축2";#N/A,#N/A,FALSE,"단축3";#N/A,#N/A,FALSE,"장축";#N/A,#N/A,FALSE,"4WD"}</definedName>
    <definedName name="__w5" hidden="1">{#N/A,#N/A,FALSE,"신규dep";#N/A,#N/A,FALSE,"신규dep-금형상각후";#N/A,#N/A,FALSE,"신규dep-연구비상각후";#N/A,#N/A,FALSE,"신규dep-기계,공구상각후"}</definedName>
    <definedName name="__WRN2" hidden="1">{#N/A,#N/A,FALSE,"단축1";#N/A,#N/A,FALSE,"단축2";#N/A,#N/A,FALSE,"단축3";#N/A,#N/A,FALSE,"장축";#N/A,#N/A,FALSE,"4WD"}</definedName>
    <definedName name="__XG2" hidden="1">{#N/A,#N/A,FALSE,"단축1";#N/A,#N/A,FALSE,"단축2";#N/A,#N/A,FALSE,"단축3";#N/A,#N/A,FALSE,"장축";#N/A,#N/A,FALSE,"4WD"}</definedName>
    <definedName name="__z1" hidden="1">{#N/A,#N/A,FALSE,"단축1";#N/A,#N/A,FALSE,"단축2";#N/A,#N/A,FALSE,"단축3";#N/A,#N/A,FALSE,"장축";#N/A,#N/A,FALSE,"4WD"}</definedName>
    <definedName name="__z123" hidden="1">{#N/A,#N/A,FALSE,"단축1";#N/A,#N/A,FALSE,"단축2";#N/A,#N/A,FALSE,"단축3";#N/A,#N/A,FALSE,"장축";#N/A,#N/A,FALSE,"4WD"}</definedName>
    <definedName name="__z2" hidden="1">{#N/A,#N/A,FALSE,"단축1";#N/A,#N/A,FALSE,"단축2";#N/A,#N/A,FALSE,"단축3";#N/A,#N/A,FALSE,"장축";#N/A,#N/A,FALSE,"4WD"}</definedName>
    <definedName name="__z4" hidden="1">{#N/A,#N/A,FALSE,"단축1";#N/A,#N/A,FALSE,"단축2";#N/A,#N/A,FALSE,"단축3";#N/A,#N/A,FALSE,"장축";#N/A,#N/A,FALSE,"4WD"}</definedName>
    <definedName name="_1__123Graph_Aグラフ_1" hidden="1">#REF!</definedName>
    <definedName name="_1__0_S" hidden="1">#REF!</definedName>
    <definedName name="_100s1_" hidden="1">{#N/A,#N/A,FALSE,"신규dep";#N/A,#N/A,FALSE,"신규dep-금형상각후";#N/A,#N/A,FALSE,"신규dep-연구비상각후";#N/A,#N/A,FALSE,"신규dep-기계,공구상각후"}</definedName>
    <definedName name="_102T2_" hidden="1">{#N/A,#N/A,FALSE,"단축1";#N/A,#N/A,FALSE,"단축2";#N/A,#N/A,FALSE,"단축3";#N/A,#N/A,FALSE,"장축";#N/A,#N/A,FALSE,"4WD"}</definedName>
    <definedName name="_1031AS6_" hidden="1">{#N/A,#N/A,FALSE,"Australien";#N/A,#N/A,FALSE,"Birmingham";#N/A,#N/A,FALSE,"Brasilien";#N/A,#N/A,FALSE,"Prag";#N/A,#N/A,FALSE,"Spanien";#N/A,#N/A,FALSE,"Malaysia ( Com)";#N/A,#N/A,FALSE,"Malaysia (Instr)"}</definedName>
    <definedName name="_103s2_" hidden="1">{#N/A,#N/A,FALSE,"신규dep";#N/A,#N/A,FALSE,"신규dep-금형상각후";#N/A,#N/A,FALSE,"신규dep-연구비상각후";#N/A,#N/A,FALSE,"신규dep-기계,공구상각후"}</definedName>
    <definedName name="_106AS6_" hidden="1">{#N/A,#N/A,FALSE,"Australien";#N/A,#N/A,FALSE,"Birmingham";#N/A,#N/A,FALSE,"Brasilien";#N/A,#N/A,FALSE,"Prag";#N/A,#N/A,FALSE,"Spanien";#N/A,#N/A,FALSE,"Malaysia ( Com)";#N/A,#N/A,FALSE,"Malaysia (Instr)"}</definedName>
    <definedName name="_106s3_" hidden="1">{#N/A,#N/A,FALSE,"단축1";#N/A,#N/A,FALSE,"단축2";#N/A,#N/A,FALSE,"단축3";#N/A,#N/A,FALSE,"장축";#N/A,#N/A,FALSE,"4WD"}</definedName>
    <definedName name="_109s4_" hidden="1">{#N/A,#N/A,FALSE,"단축1";#N/A,#N/A,FALSE,"단축2";#N/A,#N/A,FALSE,"단축3";#N/A,#N/A,FALSE,"장축";#N/A,#N/A,FALSE,"4WD"}</definedName>
    <definedName name="_10A2040_" hidden="1">{#N/A,#N/A,FALSE,"단축1";#N/A,#N/A,FALSE,"단축2";#N/A,#N/A,FALSE,"단축3";#N/A,#N/A,FALSE,"장축";#N/A,#N/A,FALSE,"4WD"}</definedName>
    <definedName name="_10k8_" hidden="1">{#N/A,#N/A,FALSE,"단축1";#N/A,#N/A,FALSE,"단축2";#N/A,#N/A,FALSE,"단축3";#N/A,#N/A,FALSE,"장축";#N/A,#N/A,FALSE,"4WD"}</definedName>
    <definedName name="_10T2_" hidden="1">{#N/A,#N/A,FALSE,"단축1";#N/A,#N/A,FALSE,"단축2";#N/A,#N/A,FALSE,"단축3";#N/A,#N/A,FALSE,"장축";#N/A,#N/A,FALSE,"4WD"}</definedName>
    <definedName name="_112s5_" hidden="1">{#N/A,#N/A,FALSE,"신규dep";#N/A,#N/A,FALSE,"신규dep-금형상각후";#N/A,#N/A,FALSE,"신규dep-연구비상각후";#N/A,#N/A,FALSE,"신규dep-기계,공구상각후"}</definedName>
    <definedName name="_115s6_" hidden="1">{#N/A,#N/A,FALSE,"신규dep";#N/A,#N/A,FALSE,"신규dep-금형상각후";#N/A,#N/A,FALSE,"신규dep-연구비상각후";#N/A,#N/A,FALSE,"신규dep-기계,공구상각후"}</definedName>
    <definedName name="_1181T2_" hidden="1">{#N/A,#N/A,FALSE,"단축1";#N/A,#N/A,FALSE,"단축2";#N/A,#N/A,FALSE,"단축3";#N/A,#N/A,FALSE,"장축";#N/A,#N/A,FALSE,"4WD"}</definedName>
    <definedName name="_118s7_" hidden="1">{#N/A,#N/A,FALSE,"신규dep";#N/A,#N/A,FALSE,"신규dep-금형상각후";#N/A,#N/A,FALSE,"신규dep-연구비상각후";#N/A,#N/A,FALSE,"신규dep-기계,공구상각후"}</definedName>
    <definedName name="_11A21321_" hidden="1">{#N/A,#N/A,FALSE,"단축1";#N/A,#N/A,FALSE,"단축2";#N/A,#N/A,FALSE,"단축3";#N/A,#N/A,FALSE,"장축";#N/A,#N/A,FALSE,"4WD"}</definedName>
    <definedName name="_11k9_" hidden="1">{#N/A,#N/A,FALSE,"단축1";#N/A,#N/A,FALSE,"단축2";#N/A,#N/A,FALSE,"단축3";#N/A,#N/A,FALSE,"장축";#N/A,#N/A,FALSE,"4WD"}</definedName>
    <definedName name="_11T3_" hidden="1">{#N/A,#N/A,FALSE,"단축1";#N/A,#N/A,FALSE,"단축2";#N/A,#N/A,FALSE,"단축3";#N/A,#N/A,FALSE,"장축";#N/A,#N/A,FALSE,"4WD"}</definedName>
    <definedName name="_121s8_" hidden="1">{#N/A,#N/A,FALSE,"신규dep";#N/A,#N/A,FALSE,"신규dep-금형상각후";#N/A,#N/A,FALSE,"신규dep-연구비상각후";#N/A,#N/A,FALSE,"신규dep-기계,공구상각후"}</definedName>
    <definedName name="_1223__0_S" hidden="1">#REF!</definedName>
    <definedName name="_1229A2_" hidden="1">{#N/A,#N/A,FALSE,"단축1";#N/A,#N/A,FALSE,"단축2";#N/A,#N/A,FALSE,"단축3";#N/A,#N/A,FALSE,"장축";#N/A,#N/A,FALSE,"4WD"}</definedName>
    <definedName name="_123__0_S" hidden="1">#REF!</definedName>
    <definedName name="_124T2_" hidden="1">{#N/A,#N/A,FALSE,"단축1";#N/A,#N/A,FALSE,"단축2";#N/A,#N/A,FALSE,"단축3";#N/A,#N/A,FALSE,"장축";#N/A,#N/A,FALSE,"4WD"}</definedName>
    <definedName name="_127T3_" hidden="1">{#N/A,#N/A,FALSE,"단축1";#N/A,#N/A,FALSE,"단축2";#N/A,#N/A,FALSE,"단축3";#N/A,#N/A,FALSE,"장축";#N/A,#N/A,FALSE,"4WD"}</definedName>
    <definedName name="_12A1245_" hidden="1">{#N/A,#N/A,FALSE,"단축1";#N/A,#N/A,FALSE,"단축2";#N/A,#N/A,FALSE,"단축3";#N/A,#N/A,FALSE,"장축";#N/A,#N/A,FALSE,"4WD"}</definedName>
    <definedName name="_12A21321_" hidden="1">{#N/A,#N/A,FALSE,"단축1";#N/A,#N/A,FALSE,"단축2";#N/A,#N/A,FALSE,"단축3";#N/A,#N/A,FALSE,"장축";#N/A,#N/A,FALSE,"4WD"}</definedName>
    <definedName name="_12AA4_" hidden="1">{#N/A,#N/A,FALSE,"신규dep";#N/A,#N/A,FALSE,"신규dep-금형상각후";#N/A,#N/A,FALSE,"신규dep-연구비상각후";#N/A,#N/A,FALSE,"신규dep-기계,공구상각후"}</definedName>
    <definedName name="_12FG1_" hidden="1">{#N/A,#N/A,FALSE,"단축1";#N/A,#N/A,FALSE,"단축2";#N/A,#N/A,FALSE,"단축3";#N/A,#N/A,FALSE,"장축";#N/A,#N/A,FALSE,"4WD"}</definedName>
    <definedName name="_12T5_" hidden="1">{#N/A,#N/A,FALSE,"단축1";#N/A,#N/A,FALSE,"단축2";#N/A,#N/A,FALSE,"단축3";#N/A,#N/A,FALSE,"장축";#N/A,#N/A,FALSE,"4WD"}</definedName>
    <definedName name="_130A2_" hidden="1">{#N/A,#N/A,FALSE,"단축1";#N/A,#N/A,FALSE,"단축2";#N/A,#N/A,FALSE,"단축3";#N/A,#N/A,FALSE,"장축";#N/A,#N/A,FALSE,"4WD"}</definedName>
    <definedName name="_130T5_" hidden="1">{#N/A,#N/A,FALSE,"단축1";#N/A,#N/A,FALSE,"단축2";#N/A,#N/A,FALSE,"단축3";#N/A,#N/A,FALSE,"장축";#N/A,#N/A,FALSE,"4WD"}</definedName>
    <definedName name="_131A2040_" hidden="1">{#N/A,#N/A,FALSE,"단축1";#N/A,#N/A,FALSE,"단축2";#N/A,#N/A,FALSE,"단축3";#N/A,#N/A,FALSE,"장축";#N/A,#N/A,FALSE,"4WD"}</definedName>
    <definedName name="_133A2_" hidden="1">{#N/A,#N/A,FALSE,"단축1";#N/A,#N/A,FALSE,"단축2";#N/A,#N/A,FALSE,"단축3";#N/A,#N/A,FALSE,"장축";#N/A,#N/A,FALSE,"4WD"}</definedName>
    <definedName name="_133DB777_" hidden="1">{#N/A,#N/A,TRUE,"Y생산";#N/A,#N/A,TRUE,"Y판매";#N/A,#N/A,TRUE,"Y총물량";#N/A,#N/A,TRUE,"Y능력";#N/A,#N/A,TRUE,"YKD"}</definedName>
    <definedName name="_133w1_" hidden="1">{#N/A,#N/A,FALSE,"신규dep";#N/A,#N/A,FALSE,"신규dep-금형상각후";#N/A,#N/A,FALSE,"신규dep-연구비상각후";#N/A,#N/A,FALSE,"신규dep-기계,공구상각후"}</definedName>
    <definedName name="_134A2_" hidden="1">{#N/A,#N/A,FALSE,"단축1";#N/A,#N/A,FALSE,"단축2";#N/A,#N/A,FALSE,"단축3";#N/A,#N/A,FALSE,"장축";#N/A,#N/A,FALSE,"4WD"}</definedName>
    <definedName name="_135____S" hidden="1">#REF!</definedName>
    <definedName name="_135A2040_" hidden="1">{#N/A,#N/A,FALSE,"단축1";#N/A,#N/A,FALSE,"단축2";#N/A,#N/A,FALSE,"단축3";#N/A,#N/A,FALSE,"장축";#N/A,#N/A,FALSE,"4WD"}</definedName>
    <definedName name="_136W2_" hidden="1">{#N/A,#N/A,FALSE,"품의서";#N/A,#N/A,FALSE,"전제";#N/A,#N/A,FALSE,"총손";#N/A,#N/A,FALSE,"손익"}</definedName>
    <definedName name="_139w4_" hidden="1">{#N/A,#N/A,FALSE,"단축1";#N/A,#N/A,FALSE,"단축2";#N/A,#N/A,FALSE,"단축3";#N/A,#N/A,FALSE,"장축";#N/A,#N/A,FALSE,"4WD"}</definedName>
    <definedName name="_13AA4_" hidden="1">{#N/A,#N/A,FALSE,"신규dep";#N/A,#N/A,FALSE,"신규dep-금형상각후";#N/A,#N/A,FALSE,"신규dep-연구비상각후";#N/A,#N/A,FALSE,"신규dep-기계,공구상각후"}</definedName>
    <definedName name="_13d1_" hidden="1">{#N/A,#N/A,FALSE,"신규dep";#N/A,#N/A,FALSE,"신규dep-금형상각후";#N/A,#N/A,FALSE,"신규dep-연구비상각후";#N/A,#N/A,FALSE,"신규dep-기계,공구상각후"}</definedName>
    <definedName name="_14____S" hidden="1">#REF!</definedName>
    <definedName name="_141A2_" hidden="1">{#N/A,#N/A,FALSE,"단축1";#N/A,#N/A,FALSE,"단축2";#N/A,#N/A,FALSE,"단축3";#N/A,#N/A,FALSE,"장축";#N/A,#N/A,FALSE,"4WD"}</definedName>
    <definedName name="_142w5_" hidden="1">{#N/A,#N/A,FALSE,"신규dep";#N/A,#N/A,FALSE,"신규dep-금형상각후";#N/A,#N/A,FALSE,"신규dep-연구비상각후";#N/A,#N/A,FALSE,"신규dep-기계,공구상각후"}</definedName>
    <definedName name="_143A02_" hidden="1">{#N/A,#N/A,FALSE,"단축1";#N/A,#N/A,FALSE,"단축2";#N/A,#N/A,FALSE,"단축3";#N/A,#N/A,FALSE,"장축";#N/A,#N/A,FALSE,"4WD"}</definedName>
    <definedName name="_144A0323_" hidden="1">{#N/A,#N/A,FALSE,"단축1";#N/A,#N/A,FALSE,"단축2";#N/A,#N/A,FALSE,"단축3";#N/A,#N/A,FALSE,"장축";#N/A,#N/A,FALSE,"4WD"}</definedName>
    <definedName name="_145A1232_" hidden="1">{#N/A,#N/A,FALSE,"단축1";#N/A,#N/A,FALSE,"단축2";#N/A,#N/A,FALSE,"단축3";#N/A,#N/A,FALSE,"장축";#N/A,#N/A,FALSE,"4WD"}</definedName>
    <definedName name="_145z1_" hidden="1">{#N/A,#N/A,FALSE,"단축1";#N/A,#N/A,FALSE,"단축2";#N/A,#N/A,FALSE,"단축3";#N/A,#N/A,FALSE,"장축";#N/A,#N/A,FALSE,"4WD"}</definedName>
    <definedName name="_146A1245_" hidden="1">{#N/A,#N/A,FALSE,"단축1";#N/A,#N/A,FALSE,"단축2";#N/A,#N/A,FALSE,"단축3";#N/A,#N/A,FALSE,"장축";#N/A,#N/A,FALSE,"4WD"}</definedName>
    <definedName name="_146AT1_" hidden="1">{#N/A,#N/A,FALSE,"인원";#N/A,#N/A,FALSE,"비용2";#N/A,#N/A,FALSE,"비용1";#N/A,#N/A,FALSE,"비용";#N/A,#N/A,FALSE,"보증2";#N/A,#N/A,FALSE,"보증1";#N/A,#N/A,FALSE,"보증";#N/A,#N/A,FALSE,"손익1";#N/A,#N/A,FALSE,"손익";#N/A,#N/A,FALSE,"부서별매출";#N/A,#N/A,FALSE,"매출"}</definedName>
    <definedName name="_1478T2_" hidden="1">{#N/A,#N/A,FALSE,"단축1";#N/A,#N/A,FALSE,"단축2";#N/A,#N/A,FALSE,"단축3";#N/A,#N/A,FALSE,"장축";#N/A,#N/A,FALSE,"4WD"}</definedName>
    <definedName name="_147A12458_" hidden="1">{#N/A,#N/A,FALSE,"단축1";#N/A,#N/A,FALSE,"단축2";#N/A,#N/A,FALSE,"단축3";#N/A,#N/A,FALSE,"장축";#N/A,#N/A,FALSE,"4WD"}</definedName>
    <definedName name="_148A1454_" hidden="1">{#N/A,#N/A,FALSE,"단축1";#N/A,#N/A,FALSE,"단축2";#N/A,#N/A,FALSE,"단축3";#N/A,#N/A,FALSE,"장축";#N/A,#N/A,FALSE,"4WD"}</definedName>
    <definedName name="_14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48z123_" hidden="1">{#N/A,#N/A,FALSE,"단축1";#N/A,#N/A,FALSE,"단축2";#N/A,#N/A,FALSE,"단축3";#N/A,#N/A,FALSE,"장축";#N/A,#N/A,FALSE,"4WD"}</definedName>
    <definedName name="_14d1_" hidden="1">{#N/A,#N/A,FALSE,"신규dep";#N/A,#N/A,FALSE,"신규dep-금형상각후";#N/A,#N/A,FALSE,"신규dep-연구비상각후";#N/A,#N/A,FALSE,"신규dep-기계,공구상각후"}</definedName>
    <definedName name="_14d2_" hidden="1">{#N/A,#N/A,FALSE,"신규dep";#N/A,#N/A,FALSE,"신규dep-금형상각후";#N/A,#N/A,FALSE,"신규dep-연구비상각후";#N/A,#N/A,FALSE,"신규dep-기계,공구상각후"}</definedName>
    <definedName name="_150AT3_" hidden="1">{#N/A,#N/A,FALSE,"인원";#N/A,#N/A,FALSE,"비용2";#N/A,#N/A,FALSE,"비용1";#N/A,#N/A,FALSE,"비용";#N/A,#N/A,FALSE,"보증2";#N/A,#N/A,FALSE,"보증1";#N/A,#N/A,FALSE,"보증";#N/A,#N/A,FALSE,"손익1";#N/A,#N/A,FALSE,"손익";#N/A,#N/A,FALSE,"부서별매출";#N/A,#N/A,FALSE,"매출"}</definedName>
    <definedName name="_151z2_" hidden="1">{#N/A,#N/A,FALSE,"단축1";#N/A,#N/A,FALSE,"단축2";#N/A,#N/A,FALSE,"단축3";#N/A,#N/A,FALSE,"장축";#N/A,#N/A,FALSE,"4WD"}</definedName>
    <definedName name="_152A2_" hidden="1">{#N/A,#N/A,FALSE,"단축1";#N/A,#N/A,FALSE,"단축2";#N/A,#N/A,FALSE,"단축3";#N/A,#N/A,FALSE,"장축";#N/A,#N/A,FALSE,"4WD"}</definedName>
    <definedName name="_154z4_" hidden="1">{#N/A,#N/A,FALSE,"단축1";#N/A,#N/A,FALSE,"단축2";#N/A,#N/A,FALSE,"단축3";#N/A,#N/A,FALSE,"장축";#N/A,#N/A,FALSE,"4WD"}</definedName>
    <definedName name="_1554__0_S" hidden="1">#REF!</definedName>
    <definedName name="_156__0_S" hidden="1">#REF!</definedName>
    <definedName name="_156A2040_" hidden="1">{#N/A,#N/A,FALSE,"단축1";#N/A,#N/A,FALSE,"단축2";#N/A,#N/A,FALSE,"단축3";#N/A,#N/A,FALSE,"장축";#N/A,#N/A,FALSE,"4WD"}</definedName>
    <definedName name="_157A21321_" hidden="1">{#N/A,#N/A,FALSE,"단축1";#N/A,#N/A,FALSE,"단축2";#N/A,#N/A,FALSE,"단축3";#N/A,#N/A,FALSE,"장축";#N/A,#N/A,FALSE,"4WD"}</definedName>
    <definedName name="_158AA4_" hidden="1">{#N/A,#N/A,FALSE,"신규dep";#N/A,#N/A,FALSE,"신규dep-금형상각후";#N/A,#N/A,FALSE,"신규dep-연구비상각후";#N/A,#N/A,FALSE,"신규dep-기계,공구상각후"}</definedName>
    <definedName name="_158EO2_" hidden="1">{#N/A,#N/A,FALSE,"신규dep";#N/A,#N/A,FALSE,"신규dep-금형상각후";#N/A,#N/A,FALSE,"신규dep-연구비상각후";#N/A,#N/A,FALSE,"신규dep-기계,공구상각후"}</definedName>
    <definedName name="_159d1_" hidden="1">{#N/A,#N/A,FALSE,"신규dep";#N/A,#N/A,FALSE,"신규dep-금형상각후";#N/A,#N/A,FALSE,"신규dep-연구비상각후";#N/A,#N/A,FALSE,"신규dep-기계,공구상각후"}</definedName>
    <definedName name="_15A1_" hidden="1">{#N/A,#N/A,FALSE,"단축1";#N/A,#N/A,FALSE,"단축2";#N/A,#N/A,FALSE,"단축3";#N/A,#N/A,FALSE,"장축";#N/A,#N/A,FALSE,"4WD"}</definedName>
    <definedName name="_15A12458_" hidden="1">{#N/A,#N/A,FALSE,"단축1";#N/A,#N/A,FALSE,"단축2";#N/A,#N/A,FALSE,"단축3";#N/A,#N/A,FALSE,"장축";#N/A,#N/A,FALSE,"4WD"}</definedName>
    <definedName name="_15d2_" hidden="1">{#N/A,#N/A,FALSE,"신규dep";#N/A,#N/A,FALSE,"신규dep-금형상각후";#N/A,#N/A,FALSE,"신규dep-연구비상각후";#N/A,#N/A,FALSE,"신규dep-기계,공구상각후"}</definedName>
    <definedName name="_15DC50_" hidden="1">{#N/A,#N/A,FALSE,"단축1";#N/A,#N/A,FALSE,"단축2";#N/A,#N/A,FALSE,"단축3";#N/A,#N/A,FALSE,"장축";#N/A,#N/A,FALSE,"4WD"}</definedName>
    <definedName name="_15H1620_" hidden="1">{#N/A,#N/A,FALSE,"단축1";#N/A,#N/A,FALSE,"단축2";#N/A,#N/A,FALSE,"단축3";#N/A,#N/A,FALSE,"장축";#N/A,#N/A,FALSE,"4WD"}</definedName>
    <definedName name="_16__0_S" hidden="1">#REF!</definedName>
    <definedName name="_160d2_" hidden="1">{#N/A,#N/A,FALSE,"신규dep";#N/A,#N/A,FALSE,"신규dep-금형상각후";#N/A,#N/A,FALSE,"신규dep-연구비상각후";#N/A,#N/A,FALSE,"신규dep-기계,공구상각후"}</definedName>
    <definedName name="_161DC50_" hidden="1">{#N/A,#N/A,FALSE,"단축1";#N/A,#N/A,FALSE,"단축2";#N/A,#N/A,FALSE,"단축3";#N/A,#N/A,FALSE,"장축";#N/A,#N/A,FALSE,"4WD"}</definedName>
    <definedName name="_162e1_" hidden="1">{#N/A,#N/A,FALSE,"단축1";#N/A,#N/A,FALSE,"단축2";#N/A,#N/A,FALSE,"단축3";#N/A,#N/A,FALSE,"장축";#N/A,#N/A,FALSE,"4WD"}</definedName>
    <definedName name="_163e2_" hidden="1">{#N/A,#N/A,FALSE,"단축1";#N/A,#N/A,FALSE,"단축2";#N/A,#N/A,FALSE,"단축3";#N/A,#N/A,FALSE,"장축";#N/A,#N/A,FALSE,"4WD"}</definedName>
    <definedName name="_164e3_" hidden="1">{#N/A,#N/A,FALSE,"단축1";#N/A,#N/A,FALSE,"단축2";#N/A,#N/A,FALSE,"단축3";#N/A,#N/A,FALSE,"장축";#N/A,#N/A,FALSE,"4WD"}</definedName>
    <definedName name="_165e4_" hidden="1">{#N/A,#N/A,FALSE,"단축1";#N/A,#N/A,FALSE,"단축2";#N/A,#N/A,FALSE,"단축3";#N/A,#N/A,FALSE,"장축";#N/A,#N/A,FALSE,"4WD"}</definedName>
    <definedName name="_166e5_" hidden="1">{#N/A,#N/A,FALSE,"단축1";#N/A,#N/A,FALSE,"단축2";#N/A,#N/A,FALSE,"단축3";#N/A,#N/A,FALSE,"장축";#N/A,#N/A,FALSE,"4WD"}</definedName>
    <definedName name="_167e6_" hidden="1">{#N/A,#N/A,FALSE,"단축1";#N/A,#N/A,FALSE,"단축2";#N/A,#N/A,FALSE,"단축3";#N/A,#N/A,FALSE,"장축";#N/A,#N/A,FALSE,"4WD"}</definedName>
    <definedName name="_168e7_" hidden="1">{#N/A,#N/A,FALSE,"신규dep";#N/A,#N/A,FALSE,"신규dep-금형상각후";#N/A,#N/A,FALSE,"신규dep-연구비상각후";#N/A,#N/A,FALSE,"신규dep-기계,공구상각후"}</definedName>
    <definedName name="_168FG1_" hidden="1">{#N/A,#N/A,FALSE,"단축1";#N/A,#N/A,FALSE,"단축2";#N/A,#N/A,FALSE,"단축3";#N/A,#N/A,FALSE,"장축";#N/A,#N/A,FALSE,"4WD"}</definedName>
    <definedName name="_169e8_" hidden="1">{#N/A,#N/A,FALSE,"신규dep";#N/A,#N/A,FALSE,"신규dep-금형상각후";#N/A,#N/A,FALSE,"신규dep-연구비상각후";#N/A,#N/A,FALSE,"신규dep-기계,공구상각후"}</definedName>
    <definedName name="_16A3_" hidden="1">{#N/A,#N/A,FALSE,"단축1";#N/A,#N/A,FALSE,"단축2";#N/A,#N/A,FALSE,"단축3";#N/A,#N/A,FALSE,"장축";#N/A,#N/A,FALSE,"4WD"}</definedName>
    <definedName name="_16DC50_" hidden="1">{#N/A,#N/A,FALSE,"단축1";#N/A,#N/A,FALSE,"단축2";#N/A,#N/A,FALSE,"단축3";#N/A,#N/A,FALSE,"장축";#N/A,#N/A,FALSE,"4WD"}</definedName>
    <definedName name="_16e1_" hidden="1">{#N/A,#N/A,FALSE,"단축1";#N/A,#N/A,FALSE,"단축2";#N/A,#N/A,FALSE,"단축3";#N/A,#N/A,FALSE,"장축";#N/A,#N/A,FALSE,"4WD"}</definedName>
    <definedName name="_16T2_" hidden="1">{#N/A,#N/A,FALSE,"단축1";#N/A,#N/A,FALSE,"단축2";#N/A,#N/A,FALSE,"단축3";#N/A,#N/A,FALSE,"장축";#N/A,#N/A,FALSE,"4WD"}</definedName>
    <definedName name="_170e9_" hidden="1">{#N/A,#N/A,FALSE,"단축1";#N/A,#N/A,FALSE,"단축2";#N/A,#N/A,FALSE,"단축3";#N/A,#N/A,FALSE,"장축";#N/A,#N/A,FALSE,"4WD"}</definedName>
    <definedName name="_172K7_" hidden="1">{#N/A,#N/A,TRUE,"Y생산";#N/A,#N/A,TRUE,"Y판매";#N/A,#N/A,TRUE,"Y총물량";#N/A,#N/A,TRUE,"Y능력";#N/A,#N/A,TRUE,"YKD"}</definedName>
    <definedName name="_172T2_" hidden="1">{#N/A,#N/A,FALSE,"단축1";#N/A,#N/A,FALSE,"단축2";#N/A,#N/A,FALSE,"단축3";#N/A,#N/A,FALSE,"장축";#N/A,#N/A,FALSE,"4WD"}</definedName>
    <definedName name="_173A2_" hidden="1">{#N/A,#N/A,FALSE,"단축1";#N/A,#N/A,FALSE,"단축2";#N/A,#N/A,FALSE,"단축3";#N/A,#N/A,FALSE,"장축";#N/A,#N/A,FALSE,"4WD"}</definedName>
    <definedName name="_173k8_" hidden="1">{#N/A,#N/A,FALSE,"단축1";#N/A,#N/A,FALSE,"단축2";#N/A,#N/A,FALSE,"단축3";#N/A,#N/A,FALSE,"장축";#N/A,#N/A,FALSE,"4WD"}</definedName>
    <definedName name="_173T2_" hidden="1">{#N/A,#N/A,FALSE,"단축1";#N/A,#N/A,FALSE,"단축2";#N/A,#N/A,FALSE,"단축3";#N/A,#N/A,FALSE,"장축";#N/A,#N/A,FALSE,"4WD"}</definedName>
    <definedName name="_174k9_" hidden="1">{#N/A,#N/A,FALSE,"단축1";#N/A,#N/A,FALSE,"단축2";#N/A,#N/A,FALSE,"단축3";#N/A,#N/A,FALSE,"장축";#N/A,#N/A,FALSE,"4WD"}</definedName>
    <definedName name="_175M123_" hidden="1">{#N/A,#N/A,FALSE,"단축1";#N/A,#N/A,FALSE,"단축2";#N/A,#N/A,FALSE,"단축3";#N/A,#N/A,FALSE,"장축";#N/A,#N/A,FALSE,"4WD"}</definedName>
    <definedName name="_176O11_" hidden="1">{#N/A,#N/A,FALSE,"단축1";#N/A,#N/A,FALSE,"단축2";#N/A,#N/A,FALSE,"단축3";#N/A,#N/A,FALSE,"장축";#N/A,#N/A,FALSE,"4WD"}</definedName>
    <definedName name="_177P2_" hidden="1">{#N/A,#N/A,FALSE,"단축1";#N/A,#N/A,FALSE,"단축2";#N/A,#N/A,FALSE,"단축3";#N/A,#N/A,FALSE,"장축";#N/A,#N/A,FALSE,"4WD"}</definedName>
    <definedName name="_178q1_" hidden="1">{#N/A,#N/A,FALSE,"단축1";#N/A,#N/A,FALSE,"단축2";#N/A,#N/A,FALSE,"단축3";#N/A,#N/A,FALSE,"장축";#N/A,#N/A,FALSE,"4WD"}</definedName>
    <definedName name="_179DB777_" hidden="1">{#N/A,#N/A,TRUE,"Y생산";#N/A,#N/A,TRUE,"Y판매";#N/A,#N/A,TRUE,"Y총물량";#N/A,#N/A,TRUE,"Y능력";#N/A,#N/A,TRUE,"YKD"}</definedName>
    <definedName name="_179H1620_" hidden="1">{#N/A,#N/A,FALSE,"단축1";#N/A,#N/A,FALSE,"단축2";#N/A,#N/A,FALSE,"단축3";#N/A,#N/A,FALSE,"장축";#N/A,#N/A,FALSE,"4WD"}</definedName>
    <definedName name="_179q5_" hidden="1">{#N/A,#N/A,FALSE,"신규dep";#N/A,#N/A,FALSE,"신규dep-금형상각후";#N/A,#N/A,FALSE,"신규dep-연구비상각후";#N/A,#N/A,FALSE,"신규dep-기계,공구상각후"}</definedName>
    <definedName name="_17e1_" hidden="1">{#N/A,#N/A,FALSE,"단축1";#N/A,#N/A,FALSE,"단축2";#N/A,#N/A,FALSE,"단축3";#N/A,#N/A,FALSE,"장축";#N/A,#N/A,FALSE,"4WD"}</definedName>
    <definedName name="_17e2_" hidden="1">{#N/A,#N/A,FALSE,"단축1";#N/A,#N/A,FALSE,"단축2";#N/A,#N/A,FALSE,"단축3";#N/A,#N/A,FALSE,"장축";#N/A,#N/A,FALSE,"4WD"}</definedName>
    <definedName name="_17T2_" hidden="1">{#N/A,#N/A,FALSE,"단축1";#N/A,#N/A,FALSE,"단축2";#N/A,#N/A,FALSE,"단축3";#N/A,#N/A,FALSE,"장축";#N/A,#N/A,FALSE,"4WD"}</definedName>
    <definedName name="_18__0_S" hidden="1">#REF!</definedName>
    <definedName name="_180A2040_" hidden="1">{#N/A,#N/A,FALSE,"단축1";#N/A,#N/A,FALSE,"단축2";#N/A,#N/A,FALSE,"단축3";#N/A,#N/A,FALSE,"장축";#N/A,#N/A,FALSE,"4WD"}</definedName>
    <definedName name="_180q6_" hidden="1">{#N/A,#N/A,FALSE,"신규dep";#N/A,#N/A,FALSE,"신규dep-금형상각후";#N/A,#N/A,FALSE,"신규dep-연구비상각후";#N/A,#N/A,FALSE,"신규dep-기계,공구상각후"}</definedName>
    <definedName name="_181q7_" hidden="1">{#N/A,#N/A,FALSE,"신규dep";#N/A,#N/A,FALSE,"신규dep-금형상각후";#N/A,#N/A,FALSE,"신규dep-연구비상각후";#N/A,#N/A,FALSE,"신규dep-기계,공구상각후"}</definedName>
    <definedName name="_182q9_" hidden="1">{#N/A,#N/A,FALSE,"신규dep";#N/A,#N/A,FALSE,"신규dep-금형상각후";#N/A,#N/A,FALSE,"신규dep-연구비상각후";#N/A,#N/A,FALSE,"신규dep-기계,공구상각후"}</definedName>
    <definedName name="_183s1_" hidden="1">{#N/A,#N/A,FALSE,"신규dep";#N/A,#N/A,FALSE,"신규dep-금형상각후";#N/A,#N/A,FALSE,"신규dep-연구비상각후";#N/A,#N/A,FALSE,"신규dep-기계,공구상각후"}</definedName>
    <definedName name="_184s2_" hidden="1">{#N/A,#N/A,FALSE,"신규dep";#N/A,#N/A,FALSE,"신규dep-금형상각후";#N/A,#N/A,FALSE,"신규dep-연구비상각후";#N/A,#N/A,FALSE,"신규dep-기계,공구상각후"}</definedName>
    <definedName name="_185s3_" hidden="1">{#N/A,#N/A,FALSE,"단축1";#N/A,#N/A,FALSE,"단축2";#N/A,#N/A,FALSE,"단축3";#N/A,#N/A,FALSE,"장축";#N/A,#N/A,FALSE,"4WD"}</definedName>
    <definedName name="_186__0_S" hidden="1">#REF!</definedName>
    <definedName name="_186s4_" hidden="1">{#N/A,#N/A,FALSE,"단축1";#N/A,#N/A,FALSE,"단축2";#N/A,#N/A,FALSE,"단축3";#N/A,#N/A,FALSE,"장축";#N/A,#N/A,FALSE,"4WD"}</definedName>
    <definedName name="_187H20_" hidden="1">{#N/A,#N/A,FALSE,"단축1";#N/A,#N/A,FALSE,"단축2";#N/A,#N/A,FALSE,"단축3";#N/A,#N/A,FALSE,"장축";#N/A,#N/A,FALSE,"4WD"}</definedName>
    <definedName name="_187s5_" hidden="1">{#N/A,#N/A,FALSE,"신규dep";#N/A,#N/A,FALSE,"신규dep-금형상각후";#N/A,#N/A,FALSE,"신규dep-연구비상각후";#N/A,#N/A,FALSE,"신규dep-기계,공구상각후"}</definedName>
    <definedName name="_187T2_" hidden="1">{#N/A,#N/A,FALSE,"단축1";#N/A,#N/A,FALSE,"단축2";#N/A,#N/A,FALSE,"단축3";#N/A,#N/A,FALSE,"장축";#N/A,#N/A,FALSE,"4WD"}</definedName>
    <definedName name="_188s6_" hidden="1">{#N/A,#N/A,FALSE,"신규dep";#N/A,#N/A,FALSE,"신규dep-금형상각후";#N/A,#N/A,FALSE,"신규dep-연구비상각후";#N/A,#N/A,FALSE,"신규dep-기계,공구상각후"}</definedName>
    <definedName name="_189s7_" hidden="1">{#N/A,#N/A,FALSE,"신규dep";#N/A,#N/A,FALSE,"신규dep-금형상각후";#N/A,#N/A,FALSE,"신규dep-연구비상각후";#N/A,#N/A,FALSE,"신규dep-기계,공구상각후"}</definedName>
    <definedName name="_18A1454_" hidden="1">{#N/A,#N/A,FALSE,"단축1";#N/A,#N/A,FALSE,"단축2";#N/A,#N/A,FALSE,"단축3";#N/A,#N/A,FALSE,"장축";#N/A,#N/A,FALSE,"4WD"}</definedName>
    <definedName name="_18e2_" hidden="1">{#N/A,#N/A,FALSE,"단축1";#N/A,#N/A,FALSE,"단축2";#N/A,#N/A,FALSE,"단축3";#N/A,#N/A,FALSE,"장축";#N/A,#N/A,FALSE,"4WD"}</definedName>
    <definedName name="_18e3_" hidden="1">{#N/A,#N/A,FALSE,"단축1";#N/A,#N/A,FALSE,"단축2";#N/A,#N/A,FALSE,"단축3";#N/A,#N/A,FALSE,"장축";#N/A,#N/A,FALSE,"4WD"}</definedName>
    <definedName name="_18H20_" hidden="1">{#N/A,#N/A,FALSE,"단축1";#N/A,#N/A,FALSE,"단축2";#N/A,#N/A,FALSE,"단축3";#N/A,#N/A,FALSE,"장축";#N/A,#N/A,FALSE,"4WD"}</definedName>
    <definedName name="_19_0__123Grap" hidden="1">#REF!</definedName>
    <definedName name="_19__0_S" hidden="1">#REF!</definedName>
    <definedName name="_190EO2_" hidden="1">{#N/A,#N/A,FALSE,"신규dep";#N/A,#N/A,FALSE,"신규dep-금형상각후";#N/A,#N/A,FALSE,"신규dep-연구비상각후";#N/A,#N/A,FALSE,"신규dep-기계,공구상각후"}</definedName>
    <definedName name="_190s8_" hidden="1">{#N/A,#N/A,FALSE,"신규dep";#N/A,#N/A,FALSE,"신규dep-금형상각후";#N/A,#N/A,FALSE,"신규dep-연구비상각후";#N/A,#N/A,FALSE,"신규dep-기계,공구상각후"}</definedName>
    <definedName name="_191__0_S" hidden="1">#N/A</definedName>
    <definedName name="_194T2_" hidden="1">{#N/A,#N/A,FALSE,"단축1";#N/A,#N/A,FALSE,"단축2";#N/A,#N/A,FALSE,"단축3";#N/A,#N/A,FALSE,"장축";#N/A,#N/A,FALSE,"4WD"}</definedName>
    <definedName name="_195HP02_" hidden="1">{#N/A,#N/A,FALSE,"단축1";#N/A,#N/A,FALSE,"단축2";#N/A,#N/A,FALSE,"단축3";#N/A,#N/A,FALSE,"장축";#N/A,#N/A,FALSE,"4WD"}</definedName>
    <definedName name="_195T3_" hidden="1">{#N/A,#N/A,FALSE,"단축1";#N/A,#N/A,FALSE,"단축2";#N/A,#N/A,FALSE,"단축3";#N/A,#N/A,FALSE,"장축";#N/A,#N/A,FALSE,"4WD"}</definedName>
    <definedName name="_196FG1_" hidden="1">{#N/A,#N/A,FALSE,"단축1";#N/A,#N/A,FALSE,"단축2";#N/A,#N/A,FALSE,"단축3";#N/A,#N/A,FALSE,"장축";#N/A,#N/A,FALSE,"4WD"}</definedName>
    <definedName name="_196T5_" hidden="1">{#N/A,#N/A,FALSE,"단축1";#N/A,#N/A,FALSE,"단축2";#N/A,#N/A,FALSE,"단축3";#N/A,#N/A,FALSE,"장축";#N/A,#N/A,FALSE,"4WD"}</definedName>
    <definedName name="_197w1_" hidden="1">{#N/A,#N/A,FALSE,"신규dep";#N/A,#N/A,FALSE,"신규dep-금형상각후";#N/A,#N/A,FALSE,"신규dep-연구비상각후";#N/A,#N/A,FALSE,"신규dep-기계,공구상각후"}</definedName>
    <definedName name="_198A2040_" hidden="1">{#N/A,#N/A,FALSE,"단축1";#N/A,#N/A,FALSE,"단축2";#N/A,#N/A,FALSE,"단축3";#N/A,#N/A,FALSE,"장축";#N/A,#N/A,FALSE,"4WD"}</definedName>
    <definedName name="_198W2_" hidden="1">{#N/A,#N/A,FALSE,"품의서";#N/A,#N/A,FALSE,"전제";#N/A,#N/A,FALSE,"총손";#N/A,#N/A,FALSE,"손익"}</definedName>
    <definedName name="_199w4_" hidden="1">{#N/A,#N/A,FALSE,"단축1";#N/A,#N/A,FALSE,"단축2";#N/A,#N/A,FALSE,"단축3";#N/A,#N/A,FALSE,"장축";#N/A,#N/A,FALSE,"4WD"}</definedName>
    <definedName name="_19e3_" hidden="1">{#N/A,#N/A,FALSE,"단축1";#N/A,#N/A,FALSE,"단축2";#N/A,#N/A,FALSE,"단축3";#N/A,#N/A,FALSE,"장축";#N/A,#N/A,FALSE,"4WD"}</definedName>
    <definedName name="_19e4_" hidden="1">{#N/A,#N/A,FALSE,"단축1";#N/A,#N/A,FALSE,"단축2";#N/A,#N/A,FALSE,"단축3";#N/A,#N/A,FALSE,"장축";#N/A,#N/A,FALSE,"4WD"}</definedName>
    <definedName name="_1A2_" hidden="1">{#N/A,#N/A,FALSE,"단축1";#N/A,#N/A,FALSE,"단축2";#N/A,#N/A,FALSE,"단축3";#N/A,#N/A,FALSE,"장축";#N/A,#N/A,FALSE,"4WD"}</definedName>
    <definedName name="_1A2040_" hidden="1">{#N/A,#N/A,FALSE,"단축1";#N/A,#N/A,FALSE,"단축2";#N/A,#N/A,FALSE,"단축3";#N/A,#N/A,FALSE,"장축";#N/A,#N/A,FALSE,"4WD"}</definedName>
    <definedName name="_2__123Graph_Bグラフ_1" hidden="1">#REF!</definedName>
    <definedName name="_2__0_S" hidden="1">#REF!</definedName>
    <definedName name="_20____S" hidden="1">#REF!</definedName>
    <definedName name="_20__0_S" hidden="1">#REF!</definedName>
    <definedName name="_200A3_" hidden="1">#REF!</definedName>
    <definedName name="_200w5_" hidden="1">{#N/A,#N/A,FALSE,"신규dep";#N/A,#N/A,FALSE,"신규dep-금형상각후";#N/A,#N/A,FALSE,"신규dep-연구비상각후";#N/A,#N/A,FALSE,"신규dep-기계,공구상각후"}</definedName>
    <definedName name="_201z1_" hidden="1">{#N/A,#N/A,FALSE,"단축1";#N/A,#N/A,FALSE,"단축2";#N/A,#N/A,FALSE,"단축3";#N/A,#N/A,FALSE,"장축";#N/A,#N/A,FALSE,"4WD"}</definedName>
    <definedName name="_202z123_" hidden="1">{#N/A,#N/A,FALSE,"단축1";#N/A,#N/A,FALSE,"단축2";#N/A,#N/A,FALSE,"단축3";#N/A,#N/A,FALSE,"장축";#N/A,#N/A,FALSE,"4WD"}</definedName>
    <definedName name="_203HP2_" hidden="1">{#N/A,#N/A,FALSE,"단축1";#N/A,#N/A,FALSE,"단축2";#N/A,#N/A,FALSE,"단축3";#N/A,#N/A,FALSE,"장축";#N/A,#N/A,FALSE,"4WD"}</definedName>
    <definedName name="_203z2_" hidden="1">{#N/A,#N/A,FALSE,"단축1";#N/A,#N/A,FALSE,"단축2";#N/A,#N/A,FALSE,"단축3";#N/A,#N/A,FALSE,"장축";#N/A,#N/A,FALSE,"4WD"}</definedName>
    <definedName name="_204z4_" hidden="1">{#N/A,#N/A,FALSE,"단축1";#N/A,#N/A,FALSE,"단축2";#N/A,#N/A,FALSE,"단축3";#N/A,#N/A,FALSE,"장축";#N/A,#N/A,FALSE,"4WD"}</definedName>
    <definedName name="_205H1620_" hidden="1">{#N/A,#N/A,FALSE,"단축1";#N/A,#N/A,FALSE,"단축2";#N/A,#N/A,FALSE,"단축3";#N/A,#N/A,FALSE,"장축";#N/A,#N/A,FALSE,"4WD"}</definedName>
    <definedName name="_207H20_" hidden="1">{#N/A,#N/A,FALSE,"단축1";#N/A,#N/A,FALSE,"단축2";#N/A,#N/A,FALSE,"단축3";#N/A,#N/A,FALSE,"장축";#N/A,#N/A,FALSE,"4WD"}</definedName>
    <definedName name="_209HP02_" hidden="1">{#N/A,#N/A,FALSE,"단축1";#N/A,#N/A,FALSE,"단축2";#N/A,#N/A,FALSE,"단축3";#N/A,#N/A,FALSE,"장축";#N/A,#N/A,FALSE,"4WD"}</definedName>
    <definedName name="_20e4_" hidden="1">{#N/A,#N/A,FALSE,"단축1";#N/A,#N/A,FALSE,"단축2";#N/A,#N/A,FALSE,"단축3";#N/A,#N/A,FALSE,"장축";#N/A,#N/A,FALSE,"4WD"}</definedName>
    <definedName name="_20e5_" hidden="1">{#N/A,#N/A,FALSE,"단축1";#N/A,#N/A,FALSE,"단축2";#N/A,#N/A,FALSE,"단축3";#N/A,#N/A,FALSE,"장축";#N/A,#N/A,FALSE,"4WD"}</definedName>
    <definedName name="_21__0_S" hidden="1">#REF!</definedName>
    <definedName name="_210T2_" hidden="1">{#N/A,#N/A,FALSE,"단축1";#N/A,#N/A,FALSE,"단축2";#N/A,#N/A,FALSE,"단축3";#N/A,#N/A,FALSE,"장축";#N/A,#N/A,FALSE,"4WD"}</definedName>
    <definedName name="_211HP2_" hidden="1">{#N/A,#N/A,FALSE,"단축1";#N/A,#N/A,FALSE,"단축2";#N/A,#N/A,FALSE,"단축3";#N/A,#N/A,FALSE,"장축";#N/A,#N/A,FALSE,"4WD"}</definedName>
    <definedName name="_213DB777_" hidden="1">{#N/A,#N/A,TRUE,"Y생산";#N/A,#N/A,TRUE,"Y판매";#N/A,#N/A,TRUE,"Y총물량";#N/A,#N/A,TRUE,"Y능력";#N/A,#N/A,TRUE,"YKD"}</definedName>
    <definedName name="_217K1_" hidden="1">{#N/A,#N/A,FALSE,"인원";#N/A,#N/A,FALSE,"비용2";#N/A,#N/A,FALSE,"비용1";#N/A,#N/A,FALSE,"비용";#N/A,#N/A,FALSE,"보증2";#N/A,#N/A,FALSE,"보증1";#N/A,#N/A,FALSE,"보증";#N/A,#N/A,FALSE,"손익1";#N/A,#N/A,FALSE,"손익";#N/A,#N/A,FALSE,"부서별매출";#N/A,#N/A,FALSE,"매출"}</definedName>
    <definedName name="_217k7_" hidden="1">{#N/A,#N/A,FALSE,"단축1";#N/A,#N/A,FALSE,"단축2";#N/A,#N/A,FALSE,"단축3";#N/A,#N/A,FALSE,"장축";#N/A,#N/A,FALSE,"4WD"}</definedName>
    <definedName name="_219K115_" hidden="1">{#N/A,#N/A,FALSE,"인원";#N/A,#N/A,FALSE,"비용2";#N/A,#N/A,FALSE,"비용1";#N/A,#N/A,FALSE,"비용";#N/A,#N/A,FALSE,"보증2";#N/A,#N/A,FALSE,"보증1";#N/A,#N/A,FALSE,"보증";#N/A,#N/A,FALSE,"손익1";#N/A,#N/A,FALSE,"손익";#N/A,#N/A,FALSE,"부서별매출";#N/A,#N/A,FALSE,"매출"}</definedName>
    <definedName name="_21A21321_" hidden="1">{#N/A,#N/A,FALSE,"단축1";#N/A,#N/A,FALSE,"단축2";#N/A,#N/A,FALSE,"단축3";#N/A,#N/A,FALSE,"장축";#N/A,#N/A,FALSE,"4WD"}</definedName>
    <definedName name="_21e5_" hidden="1">{#N/A,#N/A,FALSE,"단축1";#N/A,#N/A,FALSE,"단축2";#N/A,#N/A,FALSE,"단축3";#N/A,#N/A,FALSE,"장축";#N/A,#N/A,FALSE,"4WD"}</definedName>
    <definedName name="_21e6_" hidden="1">{#N/A,#N/A,FALSE,"단축1";#N/A,#N/A,FALSE,"단축2";#N/A,#N/A,FALSE,"단축3";#N/A,#N/A,FALSE,"장축";#N/A,#N/A,FALSE,"4WD"}</definedName>
    <definedName name="_22__0_S" hidden="1">#REF!</definedName>
    <definedName name="_220__0_S" hidden="1">#REF!</definedName>
    <definedName name="_220AS6_" hidden="1">{#N/A,#N/A,FALSE,"Australien";#N/A,#N/A,FALSE,"Birmingham";#N/A,#N/A,FALSE,"Brasilien";#N/A,#N/A,FALSE,"Prag";#N/A,#N/A,FALSE,"Spanien";#N/A,#N/A,FALSE,"Malaysia ( Com)";#N/A,#N/A,FALSE,"Malaysia (Instr)"}</definedName>
    <definedName name="_225k8_" hidden="1">{#N/A,#N/A,FALSE,"단축1";#N/A,#N/A,FALSE,"단축2";#N/A,#N/A,FALSE,"단축3";#N/A,#N/A,FALSE,"장축";#N/A,#N/A,FALSE,"4WD"}</definedName>
    <definedName name="_225T2_" hidden="1">{#N/A,#N/A,FALSE,"단축1";#N/A,#N/A,FALSE,"단축2";#N/A,#N/A,FALSE,"단축3";#N/A,#N/A,FALSE,"장축";#N/A,#N/A,FALSE,"4WD"}</definedName>
    <definedName name="_22e6_" hidden="1">{#N/A,#N/A,FALSE,"단축1";#N/A,#N/A,FALSE,"단축2";#N/A,#N/A,FALSE,"단축3";#N/A,#N/A,FALSE,"장축";#N/A,#N/A,FALSE,"4WD"}</definedName>
    <definedName name="_22e7_" hidden="1">{#N/A,#N/A,FALSE,"신규dep";#N/A,#N/A,FALSE,"신규dep-금형상각후";#N/A,#N/A,FALSE,"신규dep-연구비상각후";#N/A,#N/A,FALSE,"신규dep-기계,공구상각후"}</definedName>
    <definedName name="_233__0_S" hidden="1">#REF!</definedName>
    <definedName name="_233k9_" hidden="1">{#N/A,#N/A,FALSE,"단축1";#N/A,#N/A,FALSE,"단축2";#N/A,#N/A,FALSE,"단축3";#N/A,#N/A,FALSE,"장축";#N/A,#N/A,FALSE,"4WD"}</definedName>
    <definedName name="_23A2_" hidden="1">{#N/A,#N/A,FALSE,"단축1";#N/A,#N/A,FALSE,"단축2";#N/A,#N/A,FALSE,"단축3";#N/A,#N/A,FALSE,"장축";#N/A,#N/A,FALSE,"4WD"}</definedName>
    <definedName name="_23AT1_" hidden="1">{#N/A,#N/A,FALSE,"인원";#N/A,#N/A,FALSE,"비용2";#N/A,#N/A,FALSE,"비용1";#N/A,#N/A,FALSE,"비용";#N/A,#N/A,FALSE,"보증2";#N/A,#N/A,FALSE,"보증1";#N/A,#N/A,FALSE,"보증";#N/A,#N/A,FALSE,"손익1";#N/A,#N/A,FALSE,"손익";#N/A,#N/A,FALSE,"부서별매출";#N/A,#N/A,FALSE,"매출"}</definedName>
    <definedName name="_23e7_" hidden="1">{#N/A,#N/A,FALSE,"신규dep";#N/A,#N/A,FALSE,"신규dep-금형상각후";#N/A,#N/A,FALSE,"신규dep-연구비상각후";#N/A,#N/A,FALSE,"신규dep-기계,공구상각후"}</definedName>
    <definedName name="_23e8_" hidden="1">{#N/A,#N/A,FALSE,"신규dep";#N/A,#N/A,FALSE,"신규dep-금형상각후";#N/A,#N/A,FALSE,"신규dep-연구비상각후";#N/A,#N/A,FALSE,"신규dep-기계,공구상각후"}</definedName>
    <definedName name="_241EO2_" hidden="1">{#N/A,#N/A,FALSE,"신규dep";#N/A,#N/A,FALSE,"신규dep-금형상각후";#N/A,#N/A,FALSE,"신규dep-연구비상각후";#N/A,#N/A,FALSE,"신규dep-기계,공구상각후"}</definedName>
    <definedName name="_247T2_" hidden="1">{#N/A,#N/A,FALSE,"단축1";#N/A,#N/A,FALSE,"단축2";#N/A,#N/A,FALSE,"단축3";#N/A,#N/A,FALSE,"장축";#N/A,#N/A,FALSE,"4WD"}</definedName>
    <definedName name="_249T3_" hidden="1">{#N/A,#N/A,FALSE,"단축1";#N/A,#N/A,FALSE,"단축2";#N/A,#N/A,FALSE,"단축3";#N/A,#N/A,FALSE,"장축";#N/A,#N/A,FALSE,"4WD"}</definedName>
    <definedName name="_24AA4_" hidden="1">{#N/A,#N/A,FALSE,"신규dep";#N/A,#N/A,FALSE,"신규dep-금형상각후";#N/A,#N/A,FALSE,"신규dep-연구비상각후";#N/A,#N/A,FALSE,"신규dep-기계,공구상각후"}</definedName>
    <definedName name="_24e8_" hidden="1">{#N/A,#N/A,FALSE,"신규dep";#N/A,#N/A,FALSE,"신규dep-금형상각후";#N/A,#N/A,FALSE,"신규dep-연구비상각후";#N/A,#N/A,FALSE,"신규dep-기계,공구상각후"}</definedName>
    <definedName name="_24e9_" hidden="1">{#N/A,#N/A,FALSE,"단축1";#N/A,#N/A,FALSE,"단축2";#N/A,#N/A,FALSE,"단축3";#N/A,#N/A,FALSE,"장축";#N/A,#N/A,FALSE,"4WD"}</definedName>
    <definedName name="_250__0_S" hidden="1">#REF!</definedName>
    <definedName name="_251t4_" hidden="1">{#N/A,#N/A,FALSE,"단축1";#N/A,#N/A,FALSE,"단축2";#N/A,#N/A,FALSE,"단축3";#N/A,#N/A,FALSE,"장축";#N/A,#N/A,FALSE,"4WD"}</definedName>
    <definedName name="_253T5_" hidden="1">{#N/A,#N/A,FALSE,"단축1";#N/A,#N/A,FALSE,"단축2";#N/A,#N/A,FALSE,"단축3";#N/A,#N/A,FALSE,"장축";#N/A,#N/A,FALSE,"4WD"}</definedName>
    <definedName name="_255DB777_" hidden="1">{#N/A,#N/A,TRUE,"Y생산";#N/A,#N/A,TRUE,"Y판매";#N/A,#N/A,TRUE,"Y총물량";#N/A,#N/A,TRUE,"Y능력";#N/A,#N/A,TRUE,"YKD"}</definedName>
    <definedName name="_256P2_" hidden="1">{#N/A,#N/A,FALSE,"단축1";#N/A,#N/A,FALSE,"단축2";#N/A,#N/A,FALSE,"단축3";#N/A,#N/A,FALSE,"장축";#N/A,#N/A,FALSE,"4WD"}</definedName>
    <definedName name="_25e9_" hidden="1">{#N/A,#N/A,FALSE,"단축1";#N/A,#N/A,FALSE,"단축2";#N/A,#N/A,FALSE,"단축3";#N/A,#N/A,FALSE,"장축";#N/A,#N/A,FALSE,"4WD"}</definedName>
    <definedName name="_25k1_" hidden="1">'[3]#REF'!$A$1:$IV$4107</definedName>
    <definedName name="_266H1620_" hidden="1">{#N/A,#N/A,FALSE,"단축1";#N/A,#N/A,FALSE,"단축2";#N/A,#N/A,FALSE,"단축3";#N/A,#N/A,FALSE,"장축";#N/A,#N/A,FALSE,"4WD"}</definedName>
    <definedName name="_268H20_" hidden="1">{#N/A,#N/A,FALSE,"단축1";#N/A,#N/A,FALSE,"단축2";#N/A,#N/A,FALSE,"단축3";#N/A,#N/A,FALSE,"장축";#N/A,#N/A,FALSE,"4WD"}</definedName>
    <definedName name="_269A02_" hidden="1">{#N/A,#N/A,FALSE,"단축1";#N/A,#N/A,FALSE,"단축2";#N/A,#N/A,FALSE,"단축3";#N/A,#N/A,FALSE,"장축";#N/A,#N/A,FALSE,"4WD"}</definedName>
    <definedName name="_26K7_" hidden="1">{#N/A,#N/A,TRUE,"Y생산";#N/A,#N/A,TRUE,"Y판매";#N/A,#N/A,TRUE,"Y총물량";#N/A,#N/A,TRUE,"Y능력";#N/A,#N/A,TRUE,"YKD"}</definedName>
    <definedName name="_274____S" hidden="1">#REF!</definedName>
    <definedName name="_274EO2_" hidden="1">{#N/A,#N/A,FALSE,"신규dep";#N/A,#N/A,FALSE,"신규dep-금형상각후";#N/A,#N/A,FALSE,"신규dep-연구비상각후";#N/A,#N/A,FALSE,"신규dep-기계,공구상각후"}</definedName>
    <definedName name="_276__0_S" hidden="1">#REF!</definedName>
    <definedName name="_276A0323_" hidden="1">{#N/A,#N/A,FALSE,"단축1";#N/A,#N/A,FALSE,"단축2";#N/A,#N/A,FALSE,"단축3";#N/A,#N/A,FALSE,"장축";#N/A,#N/A,FALSE,"4WD"}</definedName>
    <definedName name="_27A2040_" hidden="1">{#N/A,#N/A,FALSE,"단축1";#N/A,#N/A,FALSE,"단축2";#N/A,#N/A,FALSE,"단축3";#N/A,#N/A,FALSE,"장축";#N/A,#N/A,FALSE,"4WD"}</definedName>
    <definedName name="_27d1_" hidden="1">{#N/A,#N/A,FALSE,"신규dep";#N/A,#N/A,FALSE,"신규dep-금형상각후";#N/A,#N/A,FALSE,"신규dep-연구비상각후";#N/A,#N/A,FALSE,"신규dep-기계,공구상각후"}</definedName>
    <definedName name="_27K7_" hidden="1">{#N/A,#N/A,TRUE,"Y생산";#N/A,#N/A,TRUE,"Y판매";#N/A,#N/A,TRUE,"Y총물량";#N/A,#N/A,TRUE,"Y능력";#N/A,#N/A,TRUE,"YKD"}</definedName>
    <definedName name="_27k8_" hidden="1">{#N/A,#N/A,FALSE,"단축1";#N/A,#N/A,FALSE,"단축2";#N/A,#N/A,FALSE,"단축3";#N/A,#N/A,FALSE,"장축";#N/A,#N/A,FALSE,"4WD"}</definedName>
    <definedName name="_281FG1_" hidden="1">{#N/A,#N/A,FALSE,"단축1";#N/A,#N/A,FALSE,"단축2";#N/A,#N/A,FALSE,"단축3";#N/A,#N/A,FALSE,"장축";#N/A,#N/A,FALSE,"4WD"}</definedName>
    <definedName name="_283A1232_" hidden="1">{#N/A,#N/A,FALSE,"단축1";#N/A,#N/A,FALSE,"단축2";#N/A,#N/A,FALSE,"단축3";#N/A,#N/A,FALSE,"장축";#N/A,#N/A,FALSE,"4WD"}</definedName>
    <definedName name="_283T2_" hidden="1">{#N/A,#N/A,FALSE,"단축1";#N/A,#N/A,FALSE,"단축2";#N/A,#N/A,FALSE,"단축3";#N/A,#N/A,FALSE,"장축";#N/A,#N/A,FALSE,"4WD"}</definedName>
    <definedName name="_28k8_" hidden="1">{#N/A,#N/A,FALSE,"단축1";#N/A,#N/A,FALSE,"단축2";#N/A,#N/A,FALSE,"단축3";#N/A,#N/A,FALSE,"장축";#N/A,#N/A,FALSE,"4WD"}</definedName>
    <definedName name="_28k9_" hidden="1">{#N/A,#N/A,FALSE,"단축1";#N/A,#N/A,FALSE,"단축2";#N/A,#N/A,FALSE,"단축3";#N/A,#N/A,FALSE,"장축";#N/A,#N/A,FALSE,"4WD"}</definedName>
    <definedName name="_290A1245_" hidden="1">{#N/A,#N/A,FALSE,"단축1";#N/A,#N/A,FALSE,"단축2";#N/A,#N/A,FALSE,"단축3";#N/A,#N/A,FALSE,"장축";#N/A,#N/A,FALSE,"4WD"}</definedName>
    <definedName name="_291T3_" hidden="1">{#N/A,#N/A,FALSE,"단축1";#N/A,#N/A,FALSE,"단축2";#N/A,#N/A,FALSE,"단축3";#N/A,#N/A,FALSE,"장축";#N/A,#N/A,FALSE,"4WD"}</definedName>
    <definedName name="_295H1620_" hidden="1">{#N/A,#N/A,FALSE,"단축1";#N/A,#N/A,FALSE,"단축2";#N/A,#N/A,FALSE,"단축3";#N/A,#N/A,FALSE,"장축";#N/A,#N/A,FALSE,"4WD"}</definedName>
    <definedName name="_296H20_" hidden="1">{#N/A,#N/A,FALSE,"단축1";#N/A,#N/A,FALSE,"단축2";#N/A,#N/A,FALSE,"단축3";#N/A,#N/A,FALSE,"장축";#N/A,#N/A,FALSE,"4WD"}</definedName>
    <definedName name="_297A12458_" hidden="1">{#N/A,#N/A,FALSE,"단축1";#N/A,#N/A,FALSE,"단축2";#N/A,#N/A,FALSE,"단축3";#N/A,#N/A,FALSE,"장축";#N/A,#N/A,FALSE,"4WD"}</definedName>
    <definedName name="_297HP02_" hidden="1">{#N/A,#N/A,FALSE,"단축1";#N/A,#N/A,FALSE,"단축2";#N/A,#N/A,FALSE,"단축3";#N/A,#N/A,FALSE,"장축";#N/A,#N/A,FALSE,"4WD"}</definedName>
    <definedName name="_298HP2_" hidden="1">{#N/A,#N/A,FALSE,"단축1";#N/A,#N/A,FALSE,"단축2";#N/A,#N/A,FALSE,"단축3";#N/A,#N/A,FALSE,"장축";#N/A,#N/A,FALSE,"4WD"}</definedName>
    <definedName name="_299T5_" hidden="1">{#N/A,#N/A,FALSE,"단축1";#N/A,#N/A,FALSE,"단축2";#N/A,#N/A,FALSE,"단축3";#N/A,#N/A,FALSE,"장축";#N/A,#N/A,FALSE,"4WD"}</definedName>
    <definedName name="_29k9_" hidden="1">{#N/A,#N/A,FALSE,"단축1";#N/A,#N/A,FALSE,"단축2";#N/A,#N/A,FALSE,"단축3";#N/A,#N/A,FALSE,"장축";#N/A,#N/A,FALSE,"4WD"}</definedName>
    <definedName name="_29M123_" hidden="1">{#N/A,#N/A,FALSE,"단축1";#N/A,#N/A,FALSE,"단축2";#N/A,#N/A,FALSE,"단축3";#N/A,#N/A,FALSE,"장축";#N/A,#N/A,FALSE,"4WD"}</definedName>
    <definedName name="_2A02_" hidden="1">{#N/A,#N/A,FALSE,"단축1";#N/A,#N/A,FALSE,"단축2";#N/A,#N/A,FALSE,"단축3";#N/A,#N/A,FALSE,"장축";#N/A,#N/A,FALSE,"4WD"}</definedName>
    <definedName name="_2A2040_" hidden="1">{#N/A,#N/A,FALSE,"단축1";#N/A,#N/A,FALSE,"단축2";#N/A,#N/A,FALSE,"단축3";#N/A,#N/A,FALSE,"장축";#N/A,#N/A,FALSE,"4WD"}</definedName>
    <definedName name="_2AT1_" hidden="1">{#N/A,#N/A,FALSE,"인원";#N/A,#N/A,FALSE,"비용2";#N/A,#N/A,FALSE,"비용1";#N/A,#N/A,FALSE,"비용";#N/A,#N/A,FALSE,"보증2";#N/A,#N/A,FALSE,"보증1";#N/A,#N/A,FALSE,"보증";#N/A,#N/A,FALSE,"손익1";#N/A,#N/A,FALSE,"손익";#N/A,#N/A,FALSE,"부서별매출";#N/A,#N/A,FALSE,"매출"}</definedName>
    <definedName name="_2DB777_" hidden="1">{#N/A,#N/A,TRUE,"Y생산";#N/A,#N/A,TRUE,"Y판매";#N/A,#N/A,TRUE,"Y총물량";#N/A,#N/A,TRUE,"Y능력";#N/A,#N/A,TRUE,"YKD"}</definedName>
    <definedName name="_3__123Graph_Xグラフ_1" hidden="1">#REF!</definedName>
    <definedName name="_304A1454_" hidden="1">{#N/A,#N/A,FALSE,"단축1";#N/A,#N/A,FALSE,"단축2";#N/A,#N/A,FALSE,"단축3";#N/A,#N/A,FALSE,"장축";#N/A,#N/A,FALSE,"4WD"}</definedName>
    <definedName name="_309A2_" hidden="1">{#N/A,#N/A,FALSE,"단축1";#N/A,#N/A,FALSE,"단축2";#N/A,#N/A,FALSE,"단축3";#N/A,#N/A,FALSE,"장축";#N/A,#N/A,FALSE,"4WD"}</definedName>
    <definedName name="_30d2_" hidden="1">{#N/A,#N/A,FALSE,"신규dep";#N/A,#N/A,FALSE,"신규dep-금형상각후";#N/A,#N/A,FALSE,"신규dep-연구비상각후";#N/A,#N/A,FALSE,"신규dep-기계,공구상각후"}</definedName>
    <definedName name="_30M123_" hidden="1">{#N/A,#N/A,FALSE,"단축1";#N/A,#N/A,FALSE,"단축2";#N/A,#N/A,FALSE,"단축3";#N/A,#N/A,FALSE,"장축";#N/A,#N/A,FALSE,"4WD"}</definedName>
    <definedName name="_30O11_" hidden="1">{#N/A,#N/A,FALSE,"단축1";#N/A,#N/A,FALSE,"단축2";#N/A,#N/A,FALSE,"단축3";#N/A,#N/A,FALSE,"장축";#N/A,#N/A,FALSE,"4WD"}</definedName>
    <definedName name="_314A2040_" hidden="1">{#N/A,#N/A,FALSE,"단축1";#N/A,#N/A,FALSE,"단축2";#N/A,#N/A,FALSE,"단축3";#N/A,#N/A,FALSE,"장축";#N/A,#N/A,FALSE,"4WD"}</definedName>
    <definedName name="_317____S" hidden="1">#REF!</definedName>
    <definedName name="_318__0_S" hidden="1">#REF!</definedName>
    <definedName name="_31O11_" hidden="1">{#N/A,#N/A,FALSE,"단축1";#N/A,#N/A,FALSE,"단축2";#N/A,#N/A,FALSE,"단축3";#N/A,#N/A,FALSE,"장축";#N/A,#N/A,FALSE,"4WD"}</definedName>
    <definedName name="_31P2_" hidden="1">{#N/A,#N/A,FALSE,"단축1";#N/A,#N/A,FALSE,"단축2";#N/A,#N/A,FALSE,"단축3";#N/A,#N/A,FALSE,"장축";#N/A,#N/A,FALSE,"4WD"}</definedName>
    <definedName name="_31T2_" hidden="1">{#N/A,#N/A,FALSE,"단축1";#N/A,#N/A,FALSE,"단축2";#N/A,#N/A,FALSE,"단축3";#N/A,#N/A,FALSE,"장축";#N/A,#N/A,FALSE,"4WD"}</definedName>
    <definedName name="_32___0_S" hidden="1">#REF!</definedName>
    <definedName name="_321A21321_" hidden="1">{#N/A,#N/A,FALSE,"단축1";#N/A,#N/A,FALSE,"단축2";#N/A,#N/A,FALSE,"단축3";#N/A,#N/A,FALSE,"장축";#N/A,#N/A,FALSE,"4WD"}</definedName>
    <definedName name="_328AA4_" hidden="1">{#N/A,#N/A,FALSE,"신규dep";#N/A,#N/A,FALSE,"신규dep-금형상각후";#N/A,#N/A,FALSE,"신규dep-연구비상각후";#N/A,#N/A,FALSE,"신규dep-기계,공구상각후"}</definedName>
    <definedName name="_32P2_" hidden="1">{#N/A,#N/A,FALSE,"단축1";#N/A,#N/A,FALSE,"단축2";#N/A,#N/A,FALSE,"단축3";#N/A,#N/A,FALSE,"장축";#N/A,#N/A,FALSE,"4WD"}</definedName>
    <definedName name="_32q1_" hidden="1">{#N/A,#N/A,FALSE,"단축1";#N/A,#N/A,FALSE,"단축2";#N/A,#N/A,FALSE,"단축3";#N/A,#N/A,FALSE,"장축";#N/A,#N/A,FALSE,"4WD"}</definedName>
    <definedName name="_33__0_S" hidden="1">#REF!</definedName>
    <definedName name="_335d1_" hidden="1">{#N/A,#N/A,FALSE,"신규dep";#N/A,#N/A,FALSE,"신규dep-금형상각후";#N/A,#N/A,FALSE,"신규dep-연구비상각후";#N/A,#N/A,FALSE,"신규dep-기계,공구상각후"}</definedName>
    <definedName name="_33DC50_" hidden="1">{#N/A,#N/A,FALSE,"단축1";#N/A,#N/A,FALSE,"단축2";#N/A,#N/A,FALSE,"단축3";#N/A,#N/A,FALSE,"장축";#N/A,#N/A,FALSE,"4WD"}</definedName>
    <definedName name="_33q1_" hidden="1">{#N/A,#N/A,FALSE,"단축1";#N/A,#N/A,FALSE,"단축2";#N/A,#N/A,FALSE,"단축3";#N/A,#N/A,FALSE,"장축";#N/A,#N/A,FALSE,"4WD"}</definedName>
    <definedName name="_33q5_" hidden="1">{#N/A,#N/A,FALSE,"신규dep";#N/A,#N/A,FALSE,"신규dep-금형상각후";#N/A,#N/A,FALSE,"신규dep-연구비상각후";#N/A,#N/A,FALSE,"신규dep-기계,공구상각후"}</definedName>
    <definedName name="_34_??" hidden="1">{#N/A,#N/A,FALSE,"??1";#N/A,#N/A,FALSE,"??2";#N/A,#N/A,FALSE,"??3";#N/A,#N/A,FALSE,"??";#N/A,#N/A,FALSE,"4WD"}</definedName>
    <definedName name="_342d2_" hidden="1">{#N/A,#N/A,FALSE,"신규dep";#N/A,#N/A,FALSE,"신규dep-금형상각후";#N/A,#N/A,FALSE,"신규dep-연구비상각후";#N/A,#N/A,FALSE,"신규dep-기계,공구상각후"}</definedName>
    <definedName name="_348T2_" hidden="1">{#N/A,#N/A,FALSE,"단축1";#N/A,#N/A,FALSE,"단축2";#N/A,#N/A,FALSE,"단축3";#N/A,#N/A,FALSE,"장축";#N/A,#N/A,FALSE,"4WD"}</definedName>
    <definedName name="_349DC50_" hidden="1">{#N/A,#N/A,FALSE,"단축1";#N/A,#N/A,FALSE,"단축2";#N/A,#N/A,FALSE,"단축3";#N/A,#N/A,FALSE,"장축";#N/A,#N/A,FALSE,"4WD"}</definedName>
    <definedName name="_349T3_" hidden="1">{#N/A,#N/A,FALSE,"단축1";#N/A,#N/A,FALSE,"단축2";#N/A,#N/A,FALSE,"단축3";#N/A,#N/A,FALSE,"장축";#N/A,#N/A,FALSE,"4WD"}</definedName>
    <definedName name="_34q5_" hidden="1">{#N/A,#N/A,FALSE,"신규dep";#N/A,#N/A,FALSE,"신규dep-금형상각후";#N/A,#N/A,FALSE,"신규dep-연구비상각후";#N/A,#N/A,FALSE,"신규dep-기계,공구상각후"}</definedName>
    <definedName name="_34q6_" hidden="1">{#N/A,#N/A,FALSE,"신규dep";#N/A,#N/A,FALSE,"신규dep-금형상각후";#N/A,#N/A,FALSE,"신규dep-연구비상각후";#N/A,#N/A,FALSE,"신규dep-기계,공구상각후"}</definedName>
    <definedName name="_350T5_" hidden="1">{#N/A,#N/A,FALSE,"단축1";#N/A,#N/A,FALSE,"단축2";#N/A,#N/A,FALSE,"단축3";#N/A,#N/A,FALSE,"장축";#N/A,#N/A,FALSE,"4WD"}</definedName>
    <definedName name="_356e1_" hidden="1">{#N/A,#N/A,FALSE,"단축1";#N/A,#N/A,FALSE,"단축2";#N/A,#N/A,FALSE,"단축3";#N/A,#N/A,FALSE,"장축";#N/A,#N/A,FALSE,"4WD"}</definedName>
    <definedName name="_35q6_" hidden="1">{#N/A,#N/A,FALSE,"신규dep";#N/A,#N/A,FALSE,"신규dep-금형상각후";#N/A,#N/A,FALSE,"신규dep-연구비상각후";#N/A,#N/A,FALSE,"신규dep-기계,공구상각후"}</definedName>
    <definedName name="_35q7_" hidden="1">{#N/A,#N/A,FALSE,"신규dep";#N/A,#N/A,FALSE,"신규dep-금형상각후";#N/A,#N/A,FALSE,"신규dep-연구비상각후";#N/A,#N/A,FALSE,"신규dep-기계,공구상각후"}</definedName>
    <definedName name="_36_????1" hidden="1">{#N/A,#N/A,FALSE,"??1";#N/A,#N/A,FALSE,"??2";#N/A,#N/A,FALSE,"??3";#N/A,#N/A,FALSE,"??";#N/A,#N/A,FALSE,"4WD"}</definedName>
    <definedName name="_363e2_" hidden="1">{#N/A,#N/A,FALSE,"단축1";#N/A,#N/A,FALSE,"단축2";#N/A,#N/A,FALSE,"단축3";#N/A,#N/A,FALSE,"장축";#N/A,#N/A,FALSE,"4WD"}</definedName>
    <definedName name="_36e1_" hidden="1">{#N/A,#N/A,FALSE,"단축1";#N/A,#N/A,FALSE,"단축2";#N/A,#N/A,FALSE,"단축3";#N/A,#N/A,FALSE,"장축";#N/A,#N/A,FALSE,"4WD"}</definedName>
    <definedName name="_36q7_" hidden="1">{#N/A,#N/A,FALSE,"신규dep";#N/A,#N/A,FALSE,"신규dep-금형상각후";#N/A,#N/A,FALSE,"신규dep-연구비상각후";#N/A,#N/A,FALSE,"신규dep-기계,공구상각후"}</definedName>
    <definedName name="_36q9_" hidden="1">{#N/A,#N/A,FALSE,"신규dep";#N/A,#N/A,FALSE,"신규dep-금형상각후";#N/A,#N/A,FALSE,"신규dep-연구비상각후";#N/A,#N/A,FALSE,"신규dep-기계,공구상각후"}</definedName>
    <definedName name="_370e3_" hidden="1">{#N/A,#N/A,FALSE,"단축1";#N/A,#N/A,FALSE,"단축2";#N/A,#N/A,FALSE,"단축3";#N/A,#N/A,FALSE,"장축";#N/A,#N/A,FALSE,"4WD"}</definedName>
    <definedName name="_377e4_" hidden="1">{#N/A,#N/A,FALSE,"단축1";#N/A,#N/A,FALSE,"단축2";#N/A,#N/A,FALSE,"단축3";#N/A,#N/A,FALSE,"장축";#N/A,#N/A,FALSE,"4WD"}</definedName>
    <definedName name="_37q9_" hidden="1">{#N/A,#N/A,FALSE,"신규dep";#N/A,#N/A,FALSE,"신규dep-금형상각후";#N/A,#N/A,FALSE,"신규dep-연구비상각후";#N/A,#N/A,FALSE,"신규dep-기계,공구상각후"}</definedName>
    <definedName name="_37s1_" hidden="1">{#N/A,#N/A,FALSE,"신규dep";#N/A,#N/A,FALSE,"신규dep-금형상각후";#N/A,#N/A,FALSE,"신규dep-연구비상각후";#N/A,#N/A,FALSE,"신규dep-기계,공구상각후"}</definedName>
    <definedName name="_38__0_S" hidden="1">#REF!</definedName>
    <definedName name="_381____S" hidden="1">#REF!</definedName>
    <definedName name="_384__0_S" hidden="1">#REF!</definedName>
    <definedName name="_384e5_" hidden="1">{#N/A,#N/A,FALSE,"단축1";#N/A,#N/A,FALSE,"단축2";#N/A,#N/A,FALSE,"단축3";#N/A,#N/A,FALSE,"장축";#N/A,#N/A,FALSE,"4WD"}</definedName>
    <definedName name="_3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8s1_" hidden="1">{#N/A,#N/A,FALSE,"신규dep";#N/A,#N/A,FALSE,"신규dep-금형상각후";#N/A,#N/A,FALSE,"신규dep-연구비상각후";#N/A,#N/A,FALSE,"신규dep-기계,공구상각후"}</definedName>
    <definedName name="_38s2_" hidden="1">{#N/A,#N/A,FALSE,"신규dep";#N/A,#N/A,FALSE,"신규dep-금형상각후";#N/A,#N/A,FALSE,"신규dep-연구비상각후";#N/A,#N/A,FALSE,"신규dep-기계,공구상각후"}</definedName>
    <definedName name="_391e6_" hidden="1">{#N/A,#N/A,FALSE,"단축1";#N/A,#N/A,FALSE,"단축2";#N/A,#N/A,FALSE,"단축3";#N/A,#N/A,FALSE,"장축";#N/A,#N/A,FALSE,"4WD"}</definedName>
    <definedName name="_398e7_" hidden="1">{#N/A,#N/A,FALSE,"신규dep";#N/A,#N/A,FALSE,"신규dep-금형상각후";#N/A,#N/A,FALSE,"신규dep-연구비상각후";#N/A,#N/A,FALSE,"신규dep-기계,공구상각후"}</definedName>
    <definedName name="_39e2_" hidden="1">{#N/A,#N/A,FALSE,"단축1";#N/A,#N/A,FALSE,"단축2";#N/A,#N/A,FALSE,"단축3";#N/A,#N/A,FALSE,"장축";#N/A,#N/A,FALSE,"4WD"}</definedName>
    <definedName name="_39s2_" hidden="1">{#N/A,#N/A,FALSE,"신규dep";#N/A,#N/A,FALSE,"신규dep-금형상각후";#N/A,#N/A,FALSE,"신규dep-연구비상각후";#N/A,#N/A,FALSE,"신규dep-기계,공구상각후"}</definedName>
    <definedName name="_39s3_" hidden="1">{#N/A,#N/A,FALSE,"단축1";#N/A,#N/A,FALSE,"단축2";#N/A,#N/A,FALSE,"단축3";#N/A,#N/A,FALSE,"장축";#N/A,#N/A,FALSE,"4WD"}</definedName>
    <definedName name="_3A02_" hidden="1">{#N/A,#N/A,FALSE,"단축1";#N/A,#N/A,FALSE,"단축2";#N/A,#N/A,FALSE,"단축3";#N/A,#N/A,FALSE,"장축";#N/A,#N/A,FALSE,"4WD"}</definedName>
    <definedName name="_3A0323_" hidden="1">{#N/A,#N/A,FALSE,"단축1";#N/A,#N/A,FALSE,"단축2";#N/A,#N/A,FALSE,"단축3";#N/A,#N/A,FALSE,"장축";#N/A,#N/A,FALSE,"4WD"}</definedName>
    <definedName name="_3A2_" hidden="1">{#N/A,#N/A,FALSE,"단축1";#N/A,#N/A,FALSE,"단축2";#N/A,#N/A,FALSE,"단축3";#N/A,#N/A,FALSE,"장축";#N/A,#N/A,FALSE,"4WD"}</definedName>
    <definedName name="_3A2040_" hidden="1">{#N/A,#N/A,FALSE,"단축1";#N/A,#N/A,FALSE,"단축2";#N/A,#N/A,FALSE,"단축3";#N/A,#N/A,FALSE,"장축";#N/A,#N/A,FALSE,"4WD"}</definedName>
    <definedName name="_3AS6_" hidden="1">{#N/A,#N/A,FALSE,"Australien";#N/A,#N/A,FALSE,"Birmingham";#N/A,#N/A,FALSE,"Brasilien";#N/A,#N/A,FALSE,"Prag";#N/A,#N/A,FALSE,"Spanien";#N/A,#N/A,FALSE,"Malaysia ( Com)";#N/A,#N/A,FALSE,"Malaysia (Instr)"}</definedName>
    <definedName name="_3DB777_" hidden="1">{#N/A,#N/A,TRUE,"Y생산";#N/A,#N/A,TRUE,"Y판매";#N/A,#N/A,TRUE,"Y총물량";#N/A,#N/A,TRUE,"Y능력";#N/A,#N/A,TRUE,"YKD"}</definedName>
    <definedName name="_3EO2_" hidden="1">{#N/A,#N/A,FALSE,"신규dep";#N/A,#N/A,FALSE,"신규dep-금형상각후";#N/A,#N/A,FALSE,"신규dep-연구비상각후";#N/A,#N/A,FALSE,"신규dep-기계,공구상각후"}</definedName>
    <definedName name="_405e8_" hidden="1">{#N/A,#N/A,FALSE,"신규dep";#N/A,#N/A,FALSE,"신규dep-금형상각후";#N/A,#N/A,FALSE,"신규dep-연구비상각후";#N/A,#N/A,FALSE,"신규dep-기계,공구상각후"}</definedName>
    <definedName name="_40s3_" hidden="1">{#N/A,#N/A,FALSE,"단축1";#N/A,#N/A,FALSE,"단축2";#N/A,#N/A,FALSE,"단축3";#N/A,#N/A,FALSE,"장축";#N/A,#N/A,FALSE,"4WD"}</definedName>
    <definedName name="_40s4_" hidden="1">{#N/A,#N/A,FALSE,"단축1";#N/A,#N/A,FALSE,"단축2";#N/A,#N/A,FALSE,"단축3";#N/A,#N/A,FALSE,"장축";#N/A,#N/A,FALSE,"4WD"}</definedName>
    <definedName name="_412e9_" hidden="1">{#N/A,#N/A,FALSE,"단축1";#N/A,#N/A,FALSE,"단축2";#N/A,#N/A,FALSE,"단축3";#N/A,#N/A,FALSE,"장축";#N/A,#N/A,FALSE,"4WD"}</definedName>
    <definedName name="_41s4_" hidden="1">{#N/A,#N/A,FALSE,"단축1";#N/A,#N/A,FALSE,"단축2";#N/A,#N/A,FALSE,"단축3";#N/A,#N/A,FALSE,"장축";#N/A,#N/A,FALSE,"4WD"}</definedName>
    <definedName name="_41s5_" hidden="1">{#N/A,#N/A,FALSE,"신규dep";#N/A,#N/A,FALSE,"신규dep-금형상각후";#N/A,#N/A,FALSE,"신규dep-연구비상각후";#N/A,#N/A,FALSE,"신규dep-기계,공구상각후"}</definedName>
    <definedName name="_420K7_" hidden="1">{#N/A,#N/A,TRUE,"Y생산";#N/A,#N/A,TRUE,"Y판매";#N/A,#N/A,TRUE,"Y총물량";#N/A,#N/A,TRUE,"Y능력";#N/A,#N/A,TRUE,"YKD"}</definedName>
    <definedName name="_427k8_" hidden="1">{#N/A,#N/A,FALSE,"단축1";#N/A,#N/A,FALSE,"단축2";#N/A,#N/A,FALSE,"단축3";#N/A,#N/A,FALSE,"장축";#N/A,#N/A,FALSE,"4WD"}</definedName>
    <definedName name="_42e3_" hidden="1">{#N/A,#N/A,FALSE,"단축1";#N/A,#N/A,FALSE,"단축2";#N/A,#N/A,FALSE,"단축3";#N/A,#N/A,FALSE,"장축";#N/A,#N/A,FALSE,"4WD"}</definedName>
    <definedName name="_42s5_" hidden="1">{#N/A,#N/A,FALSE,"신규dep";#N/A,#N/A,FALSE,"신규dep-금형상각후";#N/A,#N/A,FALSE,"신규dep-연구비상각후";#N/A,#N/A,FALSE,"신규dep-기계,공구상각후"}</definedName>
    <definedName name="_42s6_" hidden="1">{#N/A,#N/A,FALSE,"신규dep";#N/A,#N/A,FALSE,"신규dep-금형상각후";#N/A,#N/A,FALSE,"신규dep-연구비상각후";#N/A,#N/A,FALSE,"신규dep-기계,공구상각후"}</definedName>
    <definedName name="_434k9_" hidden="1">{#N/A,#N/A,FALSE,"단축1";#N/A,#N/A,FALSE,"단축2";#N/A,#N/A,FALSE,"단축3";#N/A,#N/A,FALSE,"장축";#N/A,#N/A,FALSE,"4WD"}</definedName>
    <definedName name="_43AS6_" hidden="1">{#N/A,#N/A,FALSE,"Australien";#N/A,#N/A,FALSE,"Birmingham";#N/A,#N/A,FALSE,"Brasilien";#N/A,#N/A,FALSE,"Prag";#N/A,#N/A,FALSE,"Spanien";#N/A,#N/A,FALSE,"Malaysia ( Com)";#N/A,#N/A,FALSE,"Malaysia (Instr)"}</definedName>
    <definedName name="_43s6_" hidden="1">{#N/A,#N/A,FALSE,"신규dep";#N/A,#N/A,FALSE,"신규dep-금형상각후";#N/A,#N/A,FALSE,"신규dep-연구비상각후";#N/A,#N/A,FALSE,"신규dep-기계,공구상각후"}</definedName>
    <definedName name="_43s7_" hidden="1">{#N/A,#N/A,FALSE,"신규dep";#N/A,#N/A,FALSE,"신규dep-금형상각후";#N/A,#N/A,FALSE,"신규dep-연구비상각후";#N/A,#N/A,FALSE,"신규dep-기계,공구상각후"}</definedName>
    <definedName name="_441M123_" hidden="1">{#N/A,#N/A,FALSE,"단축1";#N/A,#N/A,FALSE,"단축2";#N/A,#N/A,FALSE,"단축3";#N/A,#N/A,FALSE,"장축";#N/A,#N/A,FALSE,"4WD"}</definedName>
    <definedName name="_448O11_" hidden="1">{#N/A,#N/A,FALSE,"단축1";#N/A,#N/A,FALSE,"단축2";#N/A,#N/A,FALSE,"단축3";#N/A,#N/A,FALSE,"장축";#N/A,#N/A,FALSE,"4WD"}</definedName>
    <definedName name="_44s7_" hidden="1">{#N/A,#N/A,FALSE,"신규dep";#N/A,#N/A,FALSE,"신규dep-금형상각후";#N/A,#N/A,FALSE,"신규dep-연구비상각후";#N/A,#N/A,FALSE,"신규dep-기계,공구상각후"}</definedName>
    <definedName name="_44s8_" hidden="1">{#N/A,#N/A,FALSE,"신규dep";#N/A,#N/A,FALSE,"신규dep-금형상각후";#N/A,#N/A,FALSE,"신규dep-연구비상각후";#N/A,#N/A,FALSE,"신규dep-기계,공구상각후"}</definedName>
    <definedName name="_455P2_" hidden="1">{#N/A,#N/A,FALSE,"단축1";#N/A,#N/A,FALSE,"단축2";#N/A,#N/A,FALSE,"단축3";#N/A,#N/A,FALSE,"장축";#N/A,#N/A,FALSE,"4WD"}</definedName>
    <definedName name="_45e4_" hidden="1">{#N/A,#N/A,FALSE,"단축1";#N/A,#N/A,FALSE,"단축2";#N/A,#N/A,FALSE,"단축3";#N/A,#N/A,FALSE,"장축";#N/A,#N/A,FALSE,"4WD"}</definedName>
    <definedName name="_45s8_" hidden="1">{#N/A,#N/A,FALSE,"신규dep";#N/A,#N/A,FALSE,"신규dep-금형상각후";#N/A,#N/A,FALSE,"신규dep-연구비상각후";#N/A,#N/A,FALSE,"신규dep-기계,공구상각후"}</definedName>
    <definedName name="_45T2_" hidden="1">{#N/A,#N/A,FALSE,"단축1";#N/A,#N/A,FALSE,"단축2";#N/A,#N/A,FALSE,"단축3";#N/A,#N/A,FALSE,"장축";#N/A,#N/A,FALSE,"4WD"}</definedName>
    <definedName name="_462q1_" hidden="1">{#N/A,#N/A,FALSE,"단축1";#N/A,#N/A,FALSE,"단축2";#N/A,#N/A,FALSE,"단축3";#N/A,#N/A,FALSE,"장축";#N/A,#N/A,FALSE,"4WD"}</definedName>
    <definedName name="_465q3_" hidden="1">{#N/A,#N/A,FALSE,"단축1";#N/A,#N/A,FALSE,"단축2";#N/A,#N/A,FALSE,"단축3";#N/A,#N/A,FALSE,"장축";#N/A,#N/A,FALSE,"4WD"}</definedName>
    <definedName name="_46T3_" hidden="1">{#N/A,#N/A,FALSE,"단축1";#N/A,#N/A,FALSE,"단축2";#N/A,#N/A,FALSE,"단축3";#N/A,#N/A,FALSE,"장축";#N/A,#N/A,FALSE,"4WD"}</definedName>
    <definedName name="_472q5_" hidden="1">{#N/A,#N/A,FALSE,"신규dep";#N/A,#N/A,FALSE,"신규dep-금형상각후";#N/A,#N/A,FALSE,"신규dep-연구비상각후";#N/A,#N/A,FALSE,"신규dep-기계,공구상각후"}</definedName>
    <definedName name="_479q6_" hidden="1">{#N/A,#N/A,FALSE,"신규dep";#N/A,#N/A,FALSE,"신규dep-금형상각후";#N/A,#N/A,FALSE,"신규dep-연구비상각후";#N/A,#N/A,FALSE,"신규dep-기계,공구상각후"}</definedName>
    <definedName name="_47T5_" hidden="1">{#N/A,#N/A,FALSE,"단축1";#N/A,#N/A,FALSE,"단축2";#N/A,#N/A,FALSE,"단축3";#N/A,#N/A,FALSE,"장축";#N/A,#N/A,FALSE,"4WD"}</definedName>
    <definedName name="_486q7_" hidden="1">{#N/A,#N/A,FALSE,"신규dep";#N/A,#N/A,FALSE,"신규dep-금형상각후";#N/A,#N/A,FALSE,"신규dep-연구비상각후";#N/A,#N/A,FALSE,"신규dep-기계,공구상각후"}</definedName>
    <definedName name="_48e5_" hidden="1">{#N/A,#N/A,FALSE,"단축1";#N/A,#N/A,FALSE,"단축2";#N/A,#N/A,FALSE,"단축3";#N/A,#N/A,FALSE,"장축";#N/A,#N/A,FALSE,"4WD"}</definedName>
    <definedName name="_48T3_" hidden="1">{#N/A,#N/A,FALSE,"단축1";#N/A,#N/A,FALSE,"단축2";#N/A,#N/A,FALSE,"단축3";#N/A,#N/A,FALSE,"장축";#N/A,#N/A,FALSE,"4WD"}</definedName>
    <definedName name="_48w1_" hidden="1">{#N/A,#N/A,FALSE,"신규dep";#N/A,#N/A,FALSE,"신규dep-금형상각후";#N/A,#N/A,FALSE,"신규dep-연구비상각후";#N/A,#N/A,FALSE,"신규dep-기계,공구상각후"}</definedName>
    <definedName name="_493q9_" hidden="1">{#N/A,#N/A,FALSE,"신규dep";#N/A,#N/A,FALSE,"신규dep-금형상각후";#N/A,#N/A,FALSE,"신규dep-연구비상각후";#N/A,#N/A,FALSE,"신규dep-기계,공구상각후"}</definedName>
    <definedName name="_49T5_" hidden="1">{#N/A,#N/A,FALSE,"단축1";#N/A,#N/A,FALSE,"단축2";#N/A,#N/A,FALSE,"단축3";#N/A,#N/A,FALSE,"장축";#N/A,#N/A,FALSE,"4WD"}</definedName>
    <definedName name="_49W2_" hidden="1">{#N/A,#N/A,FALSE,"품의서";#N/A,#N/A,FALSE,"전제";#N/A,#N/A,FALSE,"총손";#N/A,#N/A,FALSE,"손익"}</definedName>
    <definedName name="_4A0323_" hidden="1">{#N/A,#N/A,FALSE,"단축1";#N/A,#N/A,FALSE,"단축2";#N/A,#N/A,FALSE,"단축3";#N/A,#N/A,FALSE,"장축";#N/A,#N/A,FALSE,"4WD"}</definedName>
    <definedName name="_4A1232_" hidden="1">{#N/A,#N/A,FALSE,"단축1";#N/A,#N/A,FALSE,"단축2";#N/A,#N/A,FALSE,"단축3";#N/A,#N/A,FALSE,"장축";#N/A,#N/A,FALSE,"4WD"}</definedName>
    <definedName name="_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4EO2_" hidden="1">{#N/A,#N/A,FALSE,"신규dep";#N/A,#N/A,FALSE,"신규dep-금형상각후";#N/A,#N/A,FALSE,"신규dep-연구비상각후";#N/A,#N/A,FALSE,"신규dep-기계,공구상각후"}</definedName>
    <definedName name="_4FG1_" hidden="1">{#N/A,#N/A,FALSE,"단축1";#N/A,#N/A,FALSE,"단축2";#N/A,#N/A,FALSE,"단축3";#N/A,#N/A,FALSE,"장축";#N/A,#N/A,FALSE,"4WD"}</definedName>
    <definedName name="_4T2_" hidden="1">{#N/A,#N/A,FALSE,"단축1";#N/A,#N/A,FALSE,"단축2";#N/A,#N/A,FALSE,"단축3";#N/A,#N/A,FALSE,"장축";#N/A,#N/A,FALSE,"4WD"}</definedName>
    <definedName name="_5__0_S" hidden="1">#REF!</definedName>
    <definedName name="_500s1_" hidden="1">{#N/A,#N/A,FALSE,"신규dep";#N/A,#N/A,FALSE,"신규dep-금형상각후";#N/A,#N/A,FALSE,"신규dep-연구비상각후";#N/A,#N/A,FALSE,"신규dep-기계,공구상각후"}</definedName>
    <definedName name="_507s2_" hidden="1">{#N/A,#N/A,FALSE,"신규dep";#N/A,#N/A,FALSE,"신규dep-금형상각후";#N/A,#N/A,FALSE,"신규dep-연구비상각후";#N/A,#N/A,FALSE,"신규dep-기계,공구상각후"}</definedName>
    <definedName name="_50A2_" hidden="1">{#N/A,#N/A,FALSE,"단축1";#N/A,#N/A,FALSE,"단축2";#N/A,#N/A,FALSE,"단축3";#N/A,#N/A,FALSE,"장축";#N/A,#N/A,FALSE,"4WD"}</definedName>
    <definedName name="_50w1_" hidden="1">{#N/A,#N/A,FALSE,"신규dep";#N/A,#N/A,FALSE,"신규dep-금형상각후";#N/A,#N/A,FALSE,"신규dep-연구비상각후";#N/A,#N/A,FALSE,"신규dep-기계,공구상각후"}</definedName>
    <definedName name="_50w4_" hidden="1">{#N/A,#N/A,FALSE,"단축1";#N/A,#N/A,FALSE,"단축2";#N/A,#N/A,FALSE,"단축3";#N/A,#N/A,FALSE,"장축";#N/A,#N/A,FALSE,"4WD"}</definedName>
    <definedName name="_514s3_" hidden="1">{#N/A,#N/A,FALSE,"단축1";#N/A,#N/A,FALSE,"단축2";#N/A,#N/A,FALSE,"단축3";#N/A,#N/A,FALSE,"장축";#N/A,#N/A,FALSE,"4WD"}</definedName>
    <definedName name="_51e6_" hidden="1">{#N/A,#N/A,FALSE,"단축1";#N/A,#N/A,FALSE,"단축2";#N/A,#N/A,FALSE,"단축3";#N/A,#N/A,FALSE,"장축";#N/A,#N/A,FALSE,"4WD"}</definedName>
    <definedName name="_51W2_" hidden="1">{#N/A,#N/A,FALSE,"품의서";#N/A,#N/A,FALSE,"전제";#N/A,#N/A,FALSE,"총손";#N/A,#N/A,FALSE,"손익"}</definedName>
    <definedName name="_51w5_" hidden="1">{#N/A,#N/A,FALSE,"신규dep";#N/A,#N/A,FALSE,"신규dep-금형상각후";#N/A,#N/A,FALSE,"신규dep-연구비상각후";#N/A,#N/A,FALSE,"신규dep-기계,공구상각후"}</definedName>
    <definedName name="_521s4_" hidden="1">{#N/A,#N/A,FALSE,"단축1";#N/A,#N/A,FALSE,"단축2";#N/A,#N/A,FALSE,"단축3";#N/A,#N/A,FALSE,"장축";#N/A,#N/A,FALSE,"4WD"}</definedName>
    <definedName name="_528s5_" hidden="1">{#N/A,#N/A,FALSE,"신규dep";#N/A,#N/A,FALSE,"신규dep-금형상각후";#N/A,#N/A,FALSE,"신규dep-연구비상각후";#N/A,#N/A,FALSE,"신규dep-기계,공구상각후"}</definedName>
    <definedName name="_52w4_" hidden="1">{#N/A,#N/A,FALSE,"단축1";#N/A,#N/A,FALSE,"단축2";#N/A,#N/A,FALSE,"단축3";#N/A,#N/A,FALSE,"장축";#N/A,#N/A,FALSE,"4WD"}</definedName>
    <definedName name="_52z1_" hidden="1">{#N/A,#N/A,FALSE,"단축1";#N/A,#N/A,FALSE,"단축2";#N/A,#N/A,FALSE,"단축3";#N/A,#N/A,FALSE,"장축";#N/A,#N/A,FALSE,"4WD"}</definedName>
    <definedName name="_535s6_" hidden="1">{#N/A,#N/A,FALSE,"신규dep";#N/A,#N/A,FALSE,"신규dep-금형상각후";#N/A,#N/A,FALSE,"신규dep-연구비상각후";#N/A,#N/A,FALSE,"신규dep-기계,공구상각후"}</definedName>
    <definedName name="_53AT3_" hidden="1">{#N/A,#N/A,FALSE,"인원";#N/A,#N/A,FALSE,"비용2";#N/A,#N/A,FALSE,"비용1";#N/A,#N/A,FALSE,"비용";#N/A,#N/A,FALSE,"보증2";#N/A,#N/A,FALSE,"보증1";#N/A,#N/A,FALSE,"보증";#N/A,#N/A,FALSE,"손익1";#N/A,#N/A,FALSE,"손익";#N/A,#N/A,FALSE,"부서별매출";#N/A,#N/A,FALSE,"매출"}</definedName>
    <definedName name="_53w5_" hidden="1">{#N/A,#N/A,FALSE,"신규dep";#N/A,#N/A,FALSE,"신규dep-금형상각후";#N/A,#N/A,FALSE,"신규dep-연구비상각후";#N/A,#N/A,FALSE,"신규dep-기계,공구상각후"}</definedName>
    <definedName name="_53z123_" hidden="1">{#N/A,#N/A,FALSE,"단축1";#N/A,#N/A,FALSE,"단축2";#N/A,#N/A,FALSE,"단축3";#N/A,#N/A,FALSE,"장축";#N/A,#N/A,FALSE,"4WD"}</definedName>
    <definedName name="_54____S" hidden="1">#REF!</definedName>
    <definedName name="_54__0_S" hidden="1">#REF!</definedName>
    <definedName name="_542s7_" hidden="1">{#N/A,#N/A,FALSE,"신규dep";#N/A,#N/A,FALSE,"신규dep-금형상각후";#N/A,#N/A,FALSE,"신규dep-연구비상각후";#N/A,#N/A,FALSE,"신규dep-기계,공구상각후"}</definedName>
    <definedName name="_549s8_" hidden="1">{#N/A,#N/A,FALSE,"신규dep";#N/A,#N/A,FALSE,"신규dep-금형상각후";#N/A,#N/A,FALSE,"신규dep-연구비상각후";#N/A,#N/A,FALSE,"신규dep-기계,공구상각후"}</definedName>
    <definedName name="_54A2040_" hidden="1">{#N/A,#N/A,FALSE,"단축1";#N/A,#N/A,FALSE,"단축2";#N/A,#N/A,FALSE,"단축3";#N/A,#N/A,FALSE,"장축";#N/A,#N/A,FALSE,"4WD"}</definedName>
    <definedName name="_54e7_" hidden="1">{#N/A,#N/A,FALSE,"신규dep";#N/A,#N/A,FALSE,"신규dep-금형상각후";#N/A,#N/A,FALSE,"신규dep-연구비상각후";#N/A,#N/A,FALSE,"신규dep-기계,공구상각후"}</definedName>
    <definedName name="_54z1_" hidden="1">{#N/A,#N/A,FALSE,"단축1";#N/A,#N/A,FALSE,"단축2";#N/A,#N/A,FALSE,"단축3";#N/A,#N/A,FALSE,"장축";#N/A,#N/A,FALSE,"4WD"}</definedName>
    <definedName name="_54z2_" hidden="1">{#N/A,#N/A,FALSE,"단축1";#N/A,#N/A,FALSE,"단축2";#N/A,#N/A,FALSE,"단축3";#N/A,#N/A,FALSE,"장축";#N/A,#N/A,FALSE,"4WD"}</definedName>
    <definedName name="_55__0_S" hidden="1">#REF!</definedName>
    <definedName name="_556T2_" hidden="1">{#N/A,#N/A,FALSE,"단축1";#N/A,#N/A,FALSE,"단축2";#N/A,#N/A,FALSE,"단축3";#N/A,#N/A,FALSE,"장축";#N/A,#N/A,FALSE,"4WD"}</definedName>
    <definedName name="_55z123_" hidden="1">{#N/A,#N/A,FALSE,"단축1";#N/A,#N/A,FALSE,"단축2";#N/A,#N/A,FALSE,"단축3";#N/A,#N/A,FALSE,"장축";#N/A,#N/A,FALSE,"4WD"}</definedName>
    <definedName name="_55z4_" hidden="1">{#N/A,#N/A,FALSE,"단축1";#N/A,#N/A,FALSE,"단축2";#N/A,#N/A,FALSE,"단축3";#N/A,#N/A,FALSE,"장축";#N/A,#N/A,FALSE,"4WD"}</definedName>
    <definedName name="_563T3_" hidden="1">{#N/A,#N/A,FALSE,"단축1";#N/A,#N/A,FALSE,"단축2";#N/A,#N/A,FALSE,"단축3";#N/A,#N/A,FALSE,"장축";#N/A,#N/A,FALSE,"4WD"}</definedName>
    <definedName name="_56z2_" hidden="1">{#N/A,#N/A,FALSE,"단축1";#N/A,#N/A,FALSE,"단축2";#N/A,#N/A,FALSE,"단축3";#N/A,#N/A,FALSE,"장축";#N/A,#N/A,FALSE,"4WD"}</definedName>
    <definedName name="_57__0_S" hidden="1">#REF!</definedName>
    <definedName name="_570T5_" hidden="1">{#N/A,#N/A,FALSE,"단축1";#N/A,#N/A,FALSE,"단축2";#N/A,#N/A,FALSE,"단축3";#N/A,#N/A,FALSE,"장축";#N/A,#N/A,FALSE,"4WD"}</definedName>
    <definedName name="_577w1_" hidden="1">{#N/A,#N/A,FALSE,"신규dep";#N/A,#N/A,FALSE,"신규dep-금형상각후";#N/A,#N/A,FALSE,"신규dep-연구비상각후";#N/A,#N/A,FALSE,"신규dep-기계,공구상각후"}</definedName>
    <definedName name="_57e8_" hidden="1">{#N/A,#N/A,FALSE,"신규dep";#N/A,#N/A,FALSE,"신규dep-금형상각후";#N/A,#N/A,FALSE,"신규dep-연구비상각후";#N/A,#N/A,FALSE,"신규dep-기계,공구상각후"}</definedName>
    <definedName name="_57z4_" hidden="1">{#N/A,#N/A,FALSE,"단축1";#N/A,#N/A,FALSE,"단축2";#N/A,#N/A,FALSE,"단축3";#N/A,#N/A,FALSE,"장축";#N/A,#N/A,FALSE,"4WD"}</definedName>
    <definedName name="_584W2_" hidden="1">{#N/A,#N/A,FALSE,"품의서";#N/A,#N/A,FALSE,"전제";#N/A,#N/A,FALSE,"총손";#N/A,#N/A,FALSE,"손익"}</definedName>
    <definedName name="_58T2_" hidden="1">{#N/A,#N/A,FALSE,"단축1";#N/A,#N/A,FALSE,"단축2";#N/A,#N/A,FALSE,"단축3";#N/A,#N/A,FALSE,"장축";#N/A,#N/A,FALSE,"4WD"}</definedName>
    <definedName name="_59__0_S" hidden="1">#REF!</definedName>
    <definedName name="_591w4_" hidden="1">{#N/A,#N/A,FALSE,"단축1";#N/A,#N/A,FALSE,"단축2";#N/A,#N/A,FALSE,"단축3";#N/A,#N/A,FALSE,"장축";#N/A,#N/A,FALSE,"4WD"}</definedName>
    <definedName name="_593A2_" hidden="1">{#N/A,#N/A,FALSE,"단축1";#N/A,#N/A,FALSE,"단축2";#N/A,#N/A,FALSE,"단축3";#N/A,#N/A,FALSE,"장축";#N/A,#N/A,FALSE,"4WD"}</definedName>
    <definedName name="_598w5_" hidden="1">{#N/A,#N/A,FALSE,"신규dep";#N/A,#N/A,FALSE,"신규dep-금형상각후";#N/A,#N/A,FALSE,"신규dep-연구비상각후";#N/A,#N/A,FALSE,"신규dep-기계,공구상각후"}</definedName>
    <definedName name="_5A1232_" hidden="1">{#N/A,#N/A,FALSE,"단축1";#N/A,#N/A,FALSE,"단축2";#N/A,#N/A,FALSE,"단축3";#N/A,#N/A,FALSE,"장축";#N/A,#N/A,FALSE,"4WD"}</definedName>
    <definedName name="_5A1245_" hidden="1">{#N/A,#N/A,FALSE,"단축1";#N/A,#N/A,FALSE,"단축2";#N/A,#N/A,FALSE,"단축3";#N/A,#N/A,FALSE,"장축";#N/A,#N/A,FALSE,"4WD"}</definedName>
    <definedName name="_5A2040_" hidden="1">{#N/A,#N/A,FALSE,"단축1";#N/A,#N/A,FALSE,"단축2";#N/A,#N/A,FALSE,"단축3";#N/A,#N/A,FALSE,"장축";#N/A,#N/A,FALSE,"4WD"}</definedName>
    <definedName name="_5FG1_" hidden="1">{#N/A,#N/A,FALSE,"단축1";#N/A,#N/A,FALSE,"단축2";#N/A,#N/A,FALSE,"단축3";#N/A,#N/A,FALSE,"장축";#N/A,#N/A,FALSE,"4WD"}</definedName>
    <definedName name="_5H1620_" hidden="1">{#N/A,#N/A,FALSE,"단축1";#N/A,#N/A,FALSE,"단축2";#N/A,#N/A,FALSE,"단축3";#N/A,#N/A,FALSE,"장축";#N/A,#N/A,FALSE,"4WD"}</definedName>
    <definedName name="_605z1_" hidden="1">{#N/A,#N/A,FALSE,"단축1";#N/A,#N/A,FALSE,"단축2";#N/A,#N/A,FALSE,"단축3";#N/A,#N/A,FALSE,"장축";#N/A,#N/A,FALSE,"4WD"}</definedName>
    <definedName name="_606A2040_" hidden="1">{#N/A,#N/A,FALSE,"단축1";#N/A,#N/A,FALSE,"단축2";#N/A,#N/A,FALSE,"단축3";#N/A,#N/A,FALSE,"장축";#N/A,#N/A,FALSE,"4WD"}</definedName>
    <definedName name="_60e9_" hidden="1">{#N/A,#N/A,FALSE,"단축1";#N/A,#N/A,FALSE,"단축2";#N/A,#N/A,FALSE,"단축3";#N/A,#N/A,FALSE,"장축";#N/A,#N/A,FALSE,"4WD"}</definedName>
    <definedName name="_612z123_" hidden="1">{#N/A,#N/A,FALSE,"단축1";#N/A,#N/A,FALSE,"단축2";#N/A,#N/A,FALSE,"단축3";#N/A,#N/A,FALSE,"장축";#N/A,#N/A,FALSE,"4WD"}</definedName>
    <definedName name="_619z2_" hidden="1">{#N/A,#N/A,FALSE,"단축1";#N/A,#N/A,FALSE,"단축2";#N/A,#N/A,FALSE,"단축3";#N/A,#N/A,FALSE,"장축";#N/A,#N/A,FALSE,"4WD"}</definedName>
    <definedName name="_61k1_" hidden="1">'[4]#REF'!$A$1:$IV$4107</definedName>
    <definedName name="_626z4_" hidden="1">{#N/A,#N/A,FALSE,"단축1";#N/A,#N/A,FALSE,"단축2";#N/A,#N/A,FALSE,"단축3";#N/A,#N/A,FALSE,"장축";#N/A,#N/A,FALSE,"4WD"}</definedName>
    <definedName name="_63A1_" hidden="1">{#N/A,#N/A,FALSE,"단축1";#N/A,#N/A,FALSE,"단축2";#N/A,#N/A,FALSE,"단축3";#N/A,#N/A,FALSE,"장축";#N/A,#N/A,FALSE,"4WD"}</definedName>
    <definedName name="_64K7_" hidden="1">{#N/A,#N/A,TRUE,"Y생산";#N/A,#N/A,TRUE,"Y판매";#N/A,#N/A,TRUE,"Y총물량";#N/A,#N/A,TRUE,"Y능력";#N/A,#N/A,TRUE,"YKD"}</definedName>
    <definedName name="_651__0_S" hidden="1">#REF!</definedName>
    <definedName name="_668___0_S" hidden="1">#REF!</definedName>
    <definedName name="_67k8_" hidden="1">{#N/A,#N/A,FALSE,"단축1";#N/A,#N/A,FALSE,"단축2";#N/A,#N/A,FALSE,"단축3";#N/A,#N/A,FALSE,"장축";#N/A,#N/A,FALSE,"4WD"}</definedName>
    <definedName name="_6A0323_" hidden="1">{#N/A,#N/A,FALSE,"단축1";#N/A,#N/A,FALSE,"단축2";#N/A,#N/A,FALSE,"단축3";#N/A,#N/A,FALSE,"장축";#N/A,#N/A,FALSE,"4WD"}</definedName>
    <definedName name="_6A1245_" hidden="1">{#N/A,#N/A,FALSE,"단축1";#N/A,#N/A,FALSE,"단축2";#N/A,#N/A,FALSE,"단축3";#N/A,#N/A,FALSE,"장축";#N/A,#N/A,FALSE,"4WD"}</definedName>
    <definedName name="_6A12458_" hidden="1">{#N/A,#N/A,FALSE,"단축1";#N/A,#N/A,FALSE,"단축2";#N/A,#N/A,FALSE,"단축3";#N/A,#N/A,FALSE,"장축";#N/A,#N/A,FALSE,"4WD"}</definedName>
    <definedName name="_6AT3_" hidden="1">{#N/A,#N/A,FALSE,"인원";#N/A,#N/A,FALSE,"비용2";#N/A,#N/A,FALSE,"비용1";#N/A,#N/A,FALSE,"비용";#N/A,#N/A,FALSE,"보증2";#N/A,#N/A,FALSE,"보증1";#N/A,#N/A,FALSE,"보증";#N/A,#N/A,FALSE,"손익1";#N/A,#N/A,FALSE,"손익";#N/A,#N/A,FALSE,"부서별매출";#N/A,#N/A,FALSE,"매출"}</definedName>
    <definedName name="_6DB777_" hidden="1">{#N/A,#N/A,TRUE,"Y생산";#N/A,#N/A,TRUE,"Y판매";#N/A,#N/A,TRUE,"Y총물량";#N/A,#N/A,TRUE,"Y능력";#N/A,#N/A,TRUE,"YKD"}</definedName>
    <definedName name="_6H1620_" hidden="1">{#N/A,#N/A,FALSE,"단축1";#N/A,#N/A,FALSE,"단축2";#N/A,#N/A,FALSE,"단축3";#N/A,#N/A,FALSE,"장축";#N/A,#N/A,FALSE,"4WD"}</definedName>
    <definedName name="_6H20_" hidden="1">{#N/A,#N/A,FALSE,"단축1";#N/A,#N/A,FALSE,"단축2";#N/A,#N/A,FALSE,"단축3";#N/A,#N/A,FALSE,"장축";#N/A,#N/A,FALSE,"4WD"}</definedName>
    <definedName name="_702T2_" hidden="1">{#N/A,#N/A,FALSE,"단축1";#N/A,#N/A,FALSE,"단축2";#N/A,#N/A,FALSE,"단축3";#N/A,#N/A,FALSE,"장축";#N/A,#N/A,FALSE,"4WD"}</definedName>
    <definedName name="_70k9_" hidden="1">{#N/A,#N/A,FALSE,"단축1";#N/A,#N/A,FALSE,"단축2";#N/A,#N/A,FALSE,"단축3";#N/A,#N/A,FALSE,"장축";#N/A,#N/A,FALSE,"4WD"}</definedName>
    <definedName name="_71___0_S" hidden="1">#REF!</definedName>
    <definedName name="_722__0_S" hidden="1">#N/A</definedName>
    <definedName name="_73M123_" hidden="1">{#N/A,#N/A,FALSE,"단축1";#N/A,#N/A,FALSE,"단축2";#N/A,#N/A,FALSE,"단축3";#N/A,#N/A,FALSE,"장축";#N/A,#N/A,FALSE,"4WD"}</definedName>
    <definedName name="_76O11_" hidden="1">{#N/A,#N/A,FALSE,"단축1";#N/A,#N/A,FALSE,"단축2";#N/A,#N/A,FALSE,"단축3";#N/A,#N/A,FALSE,"장축";#N/A,#N/A,FALSE,"4WD"}</definedName>
    <definedName name="_77A3_" hidden="1">{#N/A,#N/A,FALSE,"단축1";#N/A,#N/A,FALSE,"단축2";#N/A,#N/A,FALSE,"단축3";#N/A,#N/A,FALSE,"장축";#N/A,#N/A,FALSE,"4WD"}</definedName>
    <definedName name="_78A2_" hidden="1">{#N/A,#N/A,FALSE,"단축1";#N/A,#N/A,FALSE,"단축2";#N/A,#N/A,FALSE,"단축3";#N/A,#N/A,FALSE,"장축";#N/A,#N/A,FALSE,"4WD"}</definedName>
    <definedName name="_79A2040_" hidden="1">{#N/A,#N/A,FALSE,"단축1";#N/A,#N/A,FALSE,"단축2";#N/A,#N/A,FALSE,"단축3";#N/A,#N/A,FALSE,"장축";#N/A,#N/A,FALSE,"4WD"}</definedName>
    <definedName name="_79P2_" hidden="1">{#N/A,#N/A,FALSE,"단축1";#N/A,#N/A,FALSE,"단축2";#N/A,#N/A,FALSE,"단축3";#N/A,#N/A,FALSE,"장축";#N/A,#N/A,FALSE,"4WD"}</definedName>
    <definedName name="_7A12458_" hidden="1">{#N/A,#N/A,FALSE,"단축1";#N/A,#N/A,FALSE,"단축2";#N/A,#N/A,FALSE,"단축3";#N/A,#N/A,FALSE,"장축";#N/A,#N/A,FALSE,"4WD"}</definedName>
    <definedName name="_7A1454_" hidden="1">{#N/A,#N/A,FALSE,"단축1";#N/A,#N/A,FALSE,"단축2";#N/A,#N/A,FALSE,"단축3";#N/A,#N/A,FALSE,"장축";#N/A,#N/A,FALSE,"4WD"}</definedName>
    <definedName name="_7H20_" hidden="1">{#N/A,#N/A,FALSE,"단축1";#N/A,#N/A,FALSE,"단축2";#N/A,#N/A,FALSE,"단축3";#N/A,#N/A,FALSE,"장축";#N/A,#N/A,FALSE,"4WD"}</definedName>
    <definedName name="_7k7_" hidden="1">{#N/A,#N/A,FALSE,"단축1";#N/A,#N/A,FALSE,"단축2";#N/A,#N/A,FALSE,"단축3";#N/A,#N/A,FALSE,"장축";#N/A,#N/A,FALSE,"4WD"}</definedName>
    <definedName name="_7T2_" hidden="1">{#N/A,#N/A,FALSE,"단축1";#N/A,#N/A,FALSE,"단축2";#N/A,#N/A,FALSE,"단축3";#N/A,#N/A,FALSE,"장축";#N/A,#N/A,FALSE,"4WD"}</definedName>
    <definedName name="_82q1_" hidden="1">{#N/A,#N/A,FALSE,"단축1";#N/A,#N/A,FALSE,"단축2";#N/A,#N/A,FALSE,"단축3";#N/A,#N/A,FALSE,"장축";#N/A,#N/A,FALSE,"4WD"}</definedName>
    <definedName name="_85q3_" hidden="1">{#N/A,#N/A,FALSE,"단축1";#N/A,#N/A,FALSE,"단축2";#N/A,#N/A,FALSE,"단축3";#N/A,#N/A,FALSE,"장축";#N/A,#N/A,FALSE,"4WD"}</definedName>
    <definedName name="_88A3_" hidden="1">{#N/A,#N/A,FALSE,"단축1";#N/A,#N/A,FALSE,"단축2";#N/A,#N/A,FALSE,"단축3";#N/A,#N/A,FALSE,"장축";#N/A,#N/A,FALSE,"4WD"}</definedName>
    <definedName name="_88q5_" hidden="1">{#N/A,#N/A,FALSE,"신규dep";#N/A,#N/A,FALSE,"신규dep-금형상각후";#N/A,#N/A,FALSE,"신규dep-연구비상각후";#N/A,#N/A,FALSE,"신규dep-기계,공구상각후"}</definedName>
    <definedName name="_8A1454_" hidden="1">{#N/A,#N/A,FALSE,"단축1";#N/A,#N/A,FALSE,"단축2";#N/A,#N/A,FALSE,"단축3";#N/A,#N/A,FALSE,"장축";#N/A,#N/A,FALSE,"4WD"}</definedName>
    <definedName name="_8A2_" hidden="1">{#N/A,#N/A,FALSE,"단축1";#N/A,#N/A,FALSE,"단축2";#N/A,#N/A,FALSE,"단축3";#N/A,#N/A,FALSE,"장축";#N/A,#N/A,FALSE,"4WD"}</definedName>
    <definedName name="_8k8_" hidden="1">{#N/A,#N/A,FALSE,"단축1";#N/A,#N/A,FALSE,"단축2";#N/A,#N/A,FALSE,"단축3";#N/A,#N/A,FALSE,"장축";#N/A,#N/A,FALSE,"4WD"}</definedName>
    <definedName name="_9__0_S" hidden="1">#REF!</definedName>
    <definedName name="_91q6_" hidden="1">{#N/A,#N/A,FALSE,"신규dep";#N/A,#N/A,FALSE,"신규dep-금형상각후";#N/A,#N/A,FALSE,"신규dep-연구비상각후";#N/A,#N/A,FALSE,"신규dep-기계,공구상각후"}</definedName>
    <definedName name="_91T2_" hidden="1">{#N/A,#N/A,FALSE,"단축1";#N/A,#N/A,FALSE,"단축2";#N/A,#N/A,FALSE,"단축3";#N/A,#N/A,FALSE,"장축";#N/A,#N/A,FALSE,"4WD"}</definedName>
    <definedName name="_926A2_" hidden="1">{#N/A,#N/A,FALSE,"단축1";#N/A,#N/A,FALSE,"단축2";#N/A,#N/A,FALSE,"단축3";#N/A,#N/A,FALSE,"장축";#N/A,#N/A,FALSE,"4WD"}</definedName>
    <definedName name="_928A2040_" hidden="1">{#N/A,#N/A,FALSE,"단축1";#N/A,#N/A,FALSE,"단축2";#N/A,#N/A,FALSE,"단축3";#N/A,#N/A,FALSE,"장축";#N/A,#N/A,FALSE,"4WD"}</definedName>
    <definedName name="_94q7_" hidden="1">{#N/A,#N/A,FALSE,"신규dep";#N/A,#N/A,FALSE,"신규dep-금형상각후";#N/A,#N/A,FALSE,"신규dep-연구비상각후";#N/A,#N/A,FALSE,"신규dep-기계,공구상각후"}</definedName>
    <definedName name="_97__0_S" hidden="1">#REF!</definedName>
    <definedName name="_97q9_" hidden="1">{#N/A,#N/A,FALSE,"신규dep";#N/A,#N/A,FALSE,"신규dep-금형상각후";#N/A,#N/A,FALSE,"신규dep-연구비상각후";#N/A,#N/A,FALSE,"신규dep-기계,공구상각후"}</definedName>
    <definedName name="_9A1232_" hidden="1">{#N/A,#N/A,FALSE,"단축1";#N/A,#N/A,FALSE,"단축2";#N/A,#N/A,FALSE,"단축3";#N/A,#N/A,FALSE,"장축";#N/A,#N/A,FALSE,"4WD"}</definedName>
    <definedName name="_9A2_" hidden="1">{#N/A,#N/A,FALSE,"단축1";#N/A,#N/A,FALSE,"단축2";#N/A,#N/A,FALSE,"단축3";#N/A,#N/A,FALSE,"장축";#N/A,#N/A,FALSE,"4WD"}</definedName>
    <definedName name="_9EO2_" hidden="1">{#N/A,#N/A,FALSE,"신규dep";#N/A,#N/A,FALSE,"신규dep-금형상각후";#N/A,#N/A,FALSE,"신규dep-연구비상각후";#N/A,#N/A,FALSE,"신규dep-기계,공구상각후"}</definedName>
    <definedName name="_9k7_" hidden="1">{#N/A,#N/A,FALSE,"단축1";#N/A,#N/A,FALSE,"단축2";#N/A,#N/A,FALSE,"단축3";#N/A,#N/A,FALSE,"장축";#N/A,#N/A,FALSE,"4WD"}</definedName>
    <definedName name="_9k9_" hidden="1">{#N/A,#N/A,FALSE,"단축1";#N/A,#N/A,FALSE,"단축2";#N/A,#N/A,FALSE,"단축3";#N/A,#N/A,FALSE,"장축";#N/A,#N/A,FALSE,"4WD"}</definedName>
    <definedName name="_A02" hidden="1">{#N/A,#N/A,FALSE,"단축1";#N/A,#N/A,FALSE,"단축2";#N/A,#N/A,FALSE,"단축3";#N/A,#N/A,FALSE,"장축";#N/A,#N/A,FALSE,"4WD"}</definedName>
    <definedName name="_A0323" hidden="1">{#N/A,#N/A,FALSE,"단축1";#N/A,#N/A,FALSE,"단축2";#N/A,#N/A,FALSE,"단축3";#N/A,#N/A,FALSE,"장축";#N/A,#N/A,FALSE,"4WD"}</definedName>
    <definedName name="_A1232" hidden="1">{#N/A,#N/A,FALSE,"단축1";#N/A,#N/A,FALSE,"단축2";#N/A,#N/A,FALSE,"단축3";#N/A,#N/A,FALSE,"장축";#N/A,#N/A,FALSE,"4WD"}</definedName>
    <definedName name="_A1245" hidden="1">{#N/A,#N/A,FALSE,"단축1";#N/A,#N/A,FALSE,"단축2";#N/A,#N/A,FALSE,"단축3";#N/A,#N/A,FALSE,"장축";#N/A,#N/A,FALSE,"4WD"}</definedName>
    <definedName name="_A12458" hidden="1">{#N/A,#N/A,FALSE,"단축1";#N/A,#N/A,FALSE,"단축2";#N/A,#N/A,FALSE,"단축3";#N/A,#N/A,FALSE,"장축";#N/A,#N/A,FALSE,"4WD"}</definedName>
    <definedName name="_A1454" hidden="1">{#N/A,#N/A,FALSE,"단축1";#N/A,#N/A,FALSE,"단축2";#N/A,#N/A,FALSE,"단축3";#N/A,#N/A,FALSE,"장축";#N/A,#N/A,FALSE,"4WD"}</definedName>
    <definedName name="_A2" hidden="1">{#N/A,#N/A,FALSE,"단축1";#N/A,#N/A,FALSE,"단축2";#N/A,#N/A,FALSE,"단축3";#N/A,#N/A,FALSE,"장축";#N/A,#N/A,FALSE,"4WD"}</definedName>
    <definedName name="_A2040" hidden="1">{#N/A,#N/A,FALSE,"단축1";#N/A,#N/A,FALSE,"단축2";#N/A,#N/A,FALSE,"단축3";#N/A,#N/A,FALSE,"장축";#N/A,#N/A,FALSE,"4WD"}</definedName>
    <definedName name="_A21" hidden="1">{#N/A,#N/A,FALSE,"단축1";#N/A,#N/A,FALSE,"단축2";#N/A,#N/A,FALSE,"단축3";#N/A,#N/A,FALSE,"장축";#N/A,#N/A,FALSE,"4WD"}</definedName>
    <definedName name="_A21321" hidden="1">{#N/A,#N/A,FALSE,"단축1";#N/A,#N/A,FALSE,"단축2";#N/A,#N/A,FALSE,"단축3";#N/A,#N/A,FALSE,"장축";#N/A,#N/A,FALSE,"4WD"}</definedName>
    <definedName name="_A3" hidden="1">{#N/A,#N/A,FALSE,"단축1";#N/A,#N/A,FALSE,"단축2";#N/A,#N/A,FALSE,"단축3";#N/A,#N/A,FALSE,"장축";#N/A,#N/A,FALSE,"4WD"}</definedName>
    <definedName name="_AA4" hidden="1">{#N/A,#N/A,FALSE,"신규dep";#N/A,#N/A,FALSE,"신규dep-금형상각후";#N/A,#N/A,FALSE,"신규dep-연구비상각후";#N/A,#N/A,FALSE,"신규dep-기계,공구상각후"}</definedName>
    <definedName name="_AS6" hidden="1">{#N/A,#N/A,FALSE,"Australien";#N/A,#N/A,FALSE,"Birmingham";#N/A,#N/A,FALSE,"Brasilien";#N/A,#N/A,FALSE,"Prag";#N/A,#N/A,FALSE,"Spanien";#N/A,#N/A,FALSE,"Malaysia ( Com)";#N/A,#N/A,FALSE,"Malaysia (Instr)"}</definedName>
    <definedName name="_AT1" hidden="1">{#N/A,#N/A,FALSE,"인원";#N/A,#N/A,FALSE,"비용2";#N/A,#N/A,FALSE,"비용1";#N/A,#N/A,FALSE,"비용";#N/A,#N/A,FALSE,"보증2";#N/A,#N/A,FALSE,"보증1";#N/A,#N/A,FALSE,"보증";#N/A,#N/A,FALSE,"손익1";#N/A,#N/A,FALSE,"손익";#N/A,#N/A,FALSE,"부서별매출";#N/A,#N/A,FALSE,"매출"}</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hidden="1">{#N/A,#N/A,FALSE,"인원";#N/A,#N/A,FALSE,"비용2";#N/A,#N/A,FALSE,"비용1";#N/A,#N/A,FALSE,"비용";#N/A,#N/A,FALSE,"보증2";#N/A,#N/A,FALSE,"보증1";#N/A,#N/A,FALSE,"보증";#N/A,#N/A,FALSE,"손익1";#N/A,#N/A,FALSE,"손익";#N/A,#N/A,FALSE,"부서별매출";#N/A,#N/A,FALSE,"매출"}</definedName>
    <definedName name="_d1" hidden="1">{#N/A,#N/A,FALSE,"신규dep";#N/A,#N/A,FALSE,"신규dep-금형상각후";#N/A,#N/A,FALSE,"신규dep-연구비상각후";#N/A,#N/A,FALSE,"신규dep-기계,공구상각후"}</definedName>
    <definedName name="_d2" hidden="1">{#N/A,#N/A,FALSE,"신규dep";#N/A,#N/A,FALSE,"신규dep-금형상각후";#N/A,#N/A,FALSE,"신규dep-연구비상각후";#N/A,#N/A,FALSE,"신규dep-기계,공구상각후"}</definedName>
    <definedName name="_DB777" hidden="1">{#N/A,#N/A,TRUE,"Y생산";#N/A,#N/A,TRUE,"Y판매";#N/A,#N/A,TRUE,"Y총물량";#N/A,#N/A,TRUE,"Y능력";#N/A,#N/A,TRUE,"YKD"}</definedName>
    <definedName name="_DC50" hidden="1">{#N/A,#N/A,FALSE,"단축1";#N/A,#N/A,FALSE,"단축2";#N/A,#N/A,FALSE,"단축3";#N/A,#N/A,FALSE,"장축";#N/A,#N/A,FALSE,"4WD"}</definedName>
    <definedName name="_ddd21" hidden="1">{#N/A,#N/A,FALSE,"단축1";#N/A,#N/A,FALSE,"단축2";#N/A,#N/A,FALSE,"단축3";#N/A,#N/A,FALSE,"장축";#N/A,#N/A,FALSE,"4WD"}</definedName>
    <definedName name="_Dist_Bin" hidden="1">#REF!</definedName>
    <definedName name="_Dist_Values" hidden="1">#REF!</definedName>
    <definedName name="_e1" hidden="1">{#N/A,#N/A,FALSE,"단축1";#N/A,#N/A,FALSE,"단축2";#N/A,#N/A,FALSE,"단축3";#N/A,#N/A,FALSE,"장축";#N/A,#N/A,FALSE,"4WD"}</definedName>
    <definedName name="_e2" hidden="1">{#N/A,#N/A,FALSE,"단축1";#N/A,#N/A,FALSE,"단축2";#N/A,#N/A,FALSE,"단축3";#N/A,#N/A,FALSE,"장축";#N/A,#N/A,FALSE,"4WD"}</definedName>
    <definedName name="_e3" hidden="1">{#N/A,#N/A,FALSE,"단축1";#N/A,#N/A,FALSE,"단축2";#N/A,#N/A,FALSE,"단축3";#N/A,#N/A,FALSE,"장축";#N/A,#N/A,FALSE,"4WD"}</definedName>
    <definedName name="_e4" hidden="1">{#N/A,#N/A,FALSE,"단축1";#N/A,#N/A,FALSE,"단축2";#N/A,#N/A,FALSE,"단축3";#N/A,#N/A,FALSE,"장축";#N/A,#N/A,FALSE,"4WD"}</definedName>
    <definedName name="_e5" hidden="1">{#N/A,#N/A,FALSE,"단축1";#N/A,#N/A,FALSE,"단축2";#N/A,#N/A,FALSE,"단축3";#N/A,#N/A,FALSE,"장축";#N/A,#N/A,FALSE,"4WD"}</definedName>
    <definedName name="_e6" hidden="1">{#N/A,#N/A,FALSE,"단축1";#N/A,#N/A,FALSE,"단축2";#N/A,#N/A,FALSE,"단축3";#N/A,#N/A,FALSE,"장축";#N/A,#N/A,FALSE,"4WD"}</definedName>
    <definedName name="_e7" hidden="1">{#N/A,#N/A,FALSE,"신규dep";#N/A,#N/A,FALSE,"신규dep-금형상각후";#N/A,#N/A,FALSE,"신규dep-연구비상각후";#N/A,#N/A,FALSE,"신규dep-기계,공구상각후"}</definedName>
    <definedName name="_e8" hidden="1">{#N/A,#N/A,FALSE,"신규dep";#N/A,#N/A,FALSE,"신규dep-금형상각후";#N/A,#N/A,FALSE,"신규dep-연구비상각후";#N/A,#N/A,FALSE,"신규dep-기계,공구상각후"}</definedName>
    <definedName name="_e9" hidden="1">{#N/A,#N/A,FALSE,"단축1";#N/A,#N/A,FALSE,"단축2";#N/A,#N/A,FALSE,"단축3";#N/A,#N/A,FALSE,"장축";#N/A,#N/A,FALSE,"4WD"}</definedName>
    <definedName name="_EO2" hidden="1">{#N/A,#N/A,FALSE,"신규dep";#N/A,#N/A,FALSE,"신규dep-금형상각후";#N/A,#N/A,FALSE,"신규dep-연구비상각후";#N/A,#N/A,FALSE,"신규dep-기계,공구상각후"}</definedName>
    <definedName name="_EWA1" hidden="1">{#N/A,#N/A,FALSE,"초도품";#N/A,#N/A,FALSE,"초도품 (2)";#N/A,#N/A,FALSE,"초도품 (3)";#N/A,#N/A,FALSE,"초도품 (4)";#N/A,#N/A,FALSE,"초도품 (5)";#N/A,#N/A,FALSE,"초도품 (6)"}</definedName>
    <definedName name="_FG1" hidden="1">{#N/A,#N/A,FALSE,"단축1";#N/A,#N/A,FALSE,"단축2";#N/A,#N/A,FALSE,"단축3";#N/A,#N/A,FALSE,"장축";#N/A,#N/A,FALSE,"4WD"}</definedName>
    <definedName name="_Fill" hidden="1">#REF!</definedName>
    <definedName name="_xlnm._FilterDatabase" hidden="1">#REF!</definedName>
    <definedName name="_H1620" hidden="1">{#N/A,#N/A,FALSE,"단축1";#N/A,#N/A,FALSE,"단축2";#N/A,#N/A,FALSE,"단축3";#N/A,#N/A,FALSE,"장축";#N/A,#N/A,FALSE,"4WD"}</definedName>
    <definedName name="_H20" hidden="1">{#N/A,#N/A,FALSE,"단축1";#N/A,#N/A,FALSE,"단축2";#N/A,#N/A,FALSE,"단축3";#N/A,#N/A,FALSE,"장축";#N/A,#N/A,FALSE,"4WD"}</definedName>
    <definedName name="_HP02" hidden="1">{#N/A,#N/A,FALSE,"단축1";#N/A,#N/A,FALSE,"단축2";#N/A,#N/A,FALSE,"단축3";#N/A,#N/A,FALSE,"장축";#N/A,#N/A,FALSE,"4WD"}</definedName>
    <definedName name="_HP2" hidden="1">{#N/A,#N/A,FALSE,"단축1";#N/A,#N/A,FALSE,"단축2";#N/A,#N/A,FALSE,"단축3";#N/A,#N/A,FALSE,"장축";#N/A,#N/A,FALSE,"4WD"}</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1" hidden="1">'[1]#REF'!$A$1:$IV$4107</definedName>
    <definedName name="_K115" hidden="1">{#N/A,#N/A,FALSE,"인원";#N/A,#N/A,FALSE,"비용2";#N/A,#N/A,FALSE,"비용1";#N/A,#N/A,FALSE,"비용";#N/A,#N/A,FALSE,"보증2";#N/A,#N/A,FALSE,"보증1";#N/A,#N/A,FALSE,"보증";#N/A,#N/A,FALSE,"손익1";#N/A,#N/A,FALSE,"손익";#N/A,#N/A,FALSE,"부서별매출";#N/A,#N/A,FALSE,"매출"}</definedName>
    <definedName name="_K7" hidden="1">{#N/A,#N/A,TRUE,"Y생산";#N/A,#N/A,TRUE,"Y판매";#N/A,#N/A,TRUE,"Y총물량";#N/A,#N/A,TRUE,"Y능력";#N/A,#N/A,TRUE,"YKD"}</definedName>
    <definedName name="_k8" hidden="1">{#N/A,#N/A,FALSE,"단축1";#N/A,#N/A,FALSE,"단축2";#N/A,#N/A,FALSE,"단축3";#N/A,#N/A,FALSE,"장축";#N/A,#N/A,FALSE,"4WD"}</definedName>
    <definedName name="_k9" hidden="1">{#N/A,#N/A,FALSE,"단축1";#N/A,#N/A,FALSE,"단축2";#N/A,#N/A,FALSE,"단축3";#N/A,#N/A,FALSE,"장축";#N/A,#N/A,FALSE,"4WD"}</definedName>
    <definedName name="_Key1" hidden="1">#REF!</definedName>
    <definedName name="_Key2" hidden="1">#REF!</definedName>
    <definedName name="_Key3" hidden="1">#N/A</definedName>
    <definedName name="_LPS2" hidden="1">{#N/A,#N/A,FALSE,"단축1";#N/A,#N/A,FALSE,"단축2";#N/A,#N/A,FALSE,"단축3";#N/A,#N/A,FALSE,"장축";#N/A,#N/A,FALSE,"4WD"}</definedName>
    <definedName name="_M123" hidden="1">{#N/A,#N/A,FALSE,"단축1";#N/A,#N/A,FALSE,"단축2";#N/A,#N/A,FALSE,"단축3";#N/A,#N/A,FALSE,"장축";#N/A,#N/A,FALSE,"4WD"}</definedName>
    <definedName name="_M150" hidden="1">{#N/A,#N/A,FALSE,"단축1";#N/A,#N/A,FALSE,"단축2";#N/A,#N/A,FALSE,"단축3";#N/A,#N/A,FALSE,"장축";#N/A,#N/A,FALSE,"4WD"}</definedName>
    <definedName name="_MatInverse_In" hidden="1">#REF!</definedName>
    <definedName name="_MatInverse_Out" hidden="1">#REF!</definedName>
    <definedName name="_MBR1" hidden="1">{#N/A,#N/A,FALSE,"단축1";#N/A,#N/A,FALSE,"단축2";#N/A,#N/A,FALSE,"단축3";#N/A,#N/A,FALSE,"장축";#N/A,#N/A,FALSE,"4WD"}</definedName>
    <definedName name="_MIP10" hidden="1">{#N/A,#N/A,FALSE,"단축1";#N/A,#N/A,FALSE,"단축2";#N/A,#N/A,FALSE,"단축3";#N/A,#N/A,FALSE,"장축";#N/A,#N/A,FALSE,"4WD"}</definedName>
    <definedName name="_MIP2" hidden="1">{#N/A,#N/A,FALSE,"단축1";#N/A,#N/A,FALSE,"단축2";#N/A,#N/A,FALSE,"단축3";#N/A,#N/A,FALSE,"장축";#N/A,#N/A,FALSE,"4WD"}</definedName>
    <definedName name="_NA11" hidden="1">{#N/A,#N/A,FALSE,"단축1";#N/A,#N/A,FALSE,"단축2";#N/A,#N/A,FALSE,"단축3";#N/A,#N/A,FALSE,"장축";#N/A,#N/A,FALSE,"4WD"}</definedName>
    <definedName name="_O11" hidden="1">{#N/A,#N/A,FALSE,"단축1";#N/A,#N/A,FALSE,"단축2";#N/A,#N/A,FALSE,"단축3";#N/A,#N/A,FALSE,"장축";#N/A,#N/A,FALSE,"4WD"}</definedName>
    <definedName name="_Order1" hidden="1">255</definedName>
    <definedName name="_Order2" hidden="1">255</definedName>
    <definedName name="_P2" hidden="1">{#N/A,#N/A,FALSE,"단축1";#N/A,#N/A,FALSE,"단축2";#N/A,#N/A,FALSE,"단축3";#N/A,#N/A,FALSE,"장축";#N/A,#N/A,FALSE,"4WD"}</definedName>
    <definedName name="_Parse_In" hidden="1">#REF!</definedName>
    <definedName name="_Parse_Out" hidden="1">#REF!</definedName>
    <definedName name="_PB004" hidden="1">{#N/A,#N/A,FALSE,"단축1";#N/A,#N/A,FALSE,"단축2";#N/A,#N/A,FALSE,"단축3";#N/A,#N/A,FALSE,"장축";#N/A,#N/A,FALSE,"4WD"}</definedName>
    <definedName name="_q1" hidden="1">{#N/A,#N/A,FALSE,"단축1";#N/A,#N/A,FALSE,"단축2";#N/A,#N/A,FALSE,"단축3";#N/A,#N/A,FALSE,"장축";#N/A,#N/A,FALSE,"4WD"}</definedName>
    <definedName name="_q5" hidden="1">{#N/A,#N/A,FALSE,"신규dep";#N/A,#N/A,FALSE,"신규dep-금형상각후";#N/A,#N/A,FALSE,"신규dep-연구비상각후";#N/A,#N/A,FALSE,"신규dep-기계,공구상각후"}</definedName>
    <definedName name="_q6" hidden="1">{#N/A,#N/A,FALSE,"신규dep";#N/A,#N/A,FALSE,"신규dep-금형상각후";#N/A,#N/A,FALSE,"신규dep-연구비상각후";#N/A,#N/A,FALSE,"신규dep-기계,공구상각후"}</definedName>
    <definedName name="_q7" hidden="1">{#N/A,#N/A,FALSE,"신규dep";#N/A,#N/A,FALSE,"신규dep-금형상각후";#N/A,#N/A,FALSE,"신규dep-연구비상각후";#N/A,#N/A,FALSE,"신규dep-기계,공구상각후"}</definedName>
    <definedName name="_q9" hidden="1">{#N/A,#N/A,FALSE,"신규dep";#N/A,#N/A,FALSE,"신규dep-금형상각후";#N/A,#N/A,FALSE,"신규dep-연구비상각후";#N/A,#N/A,FALSE,"신규dep-기계,공구상각후"}</definedName>
    <definedName name="_Regression_Out" hidden="1">#REF!</definedName>
    <definedName name="_Regression_X" hidden="1">#REF!</definedName>
    <definedName name="_Regression_Y" hidden="1">#REF!</definedName>
    <definedName name="_RS451" hidden="1">{#N/A,#N/A,FALSE,"단축1";#N/A,#N/A,FALSE,"단축2";#N/A,#N/A,FALSE,"단축3";#N/A,#N/A,FALSE,"장축";#N/A,#N/A,FALSE,"4WD"}</definedName>
    <definedName name="_s1" hidden="1">{#N/A,#N/A,FALSE,"신규dep";#N/A,#N/A,FALSE,"신규dep-금형상각후";#N/A,#N/A,FALSE,"신규dep-연구비상각후";#N/A,#N/A,FALSE,"신규dep-기계,공구상각후"}</definedName>
    <definedName name="_s2" hidden="1">{#N/A,#N/A,FALSE,"신규dep";#N/A,#N/A,FALSE,"신규dep-금형상각후";#N/A,#N/A,FALSE,"신규dep-연구비상각후";#N/A,#N/A,FALSE,"신규dep-기계,공구상각후"}</definedName>
    <definedName name="_s3" hidden="1">{#N/A,#N/A,FALSE,"단축1";#N/A,#N/A,FALSE,"단축2";#N/A,#N/A,FALSE,"단축3";#N/A,#N/A,FALSE,"장축";#N/A,#N/A,FALSE,"4WD"}</definedName>
    <definedName name="_s4" hidden="1">{#N/A,#N/A,FALSE,"단축1";#N/A,#N/A,FALSE,"단축2";#N/A,#N/A,FALSE,"단축3";#N/A,#N/A,FALSE,"장축";#N/A,#N/A,FALSE,"4WD"}</definedName>
    <definedName name="_s5" hidden="1">{#N/A,#N/A,FALSE,"신규dep";#N/A,#N/A,FALSE,"신규dep-금형상각후";#N/A,#N/A,FALSE,"신규dep-연구비상각후";#N/A,#N/A,FALSE,"신규dep-기계,공구상각후"}</definedName>
    <definedName name="_s6" hidden="1">{#N/A,#N/A,FALSE,"신규dep";#N/A,#N/A,FALSE,"신규dep-금형상각후";#N/A,#N/A,FALSE,"신규dep-연구비상각후";#N/A,#N/A,FALSE,"신규dep-기계,공구상각후"}</definedName>
    <definedName name="_s7" hidden="1">{#N/A,#N/A,FALSE,"신규dep";#N/A,#N/A,FALSE,"신규dep-금형상각후";#N/A,#N/A,FALSE,"신규dep-연구비상각후";#N/A,#N/A,FALSE,"신규dep-기계,공구상각후"}</definedName>
    <definedName name="_s8" hidden="1">{#N/A,#N/A,FALSE,"신규dep";#N/A,#N/A,FALSE,"신규dep-금형상각후";#N/A,#N/A,FALSE,"신규dep-연구비상각후";#N/A,#N/A,FALSE,"신규dep-기계,공구상각후"}</definedName>
    <definedName name="_SDW1" hidden="1">[2]카메라!#REF!</definedName>
    <definedName name="_Sort" hidden="1">#REF!</definedName>
    <definedName name="_sort2" hidden="1">#N/A</definedName>
    <definedName name="_SUM1" hidden="1">{#N/A,#N/A,FALSE,"단축1";#N/A,#N/A,FALSE,"단축2";#N/A,#N/A,FALSE,"단축3";#N/A,#N/A,FALSE,"장축";#N/A,#N/A,FALSE,"4WD"}</definedName>
    <definedName name="_T2" hidden="1">{#N/A,#N/A,FALSE,"단축1";#N/A,#N/A,FALSE,"단축2";#N/A,#N/A,FALSE,"단축3";#N/A,#N/A,FALSE,"장축";#N/A,#N/A,FALSE,"4WD"}</definedName>
    <definedName name="_T3" hidden="1">{#N/A,#N/A,FALSE,"단축1";#N/A,#N/A,FALSE,"단축2";#N/A,#N/A,FALSE,"단축3";#N/A,#N/A,FALSE,"장축";#N/A,#N/A,FALSE,"4WD"}</definedName>
    <definedName name="_t4" hidden="1">{#N/A,#N/A,FALSE,"단축1";#N/A,#N/A,FALSE,"단축2";#N/A,#N/A,FALSE,"단축3";#N/A,#N/A,FALSE,"장축";#N/A,#N/A,FALSE,"4WD"}</definedName>
    <definedName name="_T5" hidden="1">{#N/A,#N/A,FALSE,"단축1";#N/A,#N/A,FALSE,"단축2";#N/A,#N/A,FALSE,"단축3";#N/A,#N/A,FALSE,"장축";#N/A,#N/A,FALSE,"4WD"}</definedName>
    <definedName name="_w1" hidden="1">{#N/A,#N/A,FALSE,"신규dep";#N/A,#N/A,FALSE,"신규dep-금형상각후";#N/A,#N/A,FALSE,"신규dep-연구비상각후";#N/A,#N/A,FALSE,"신규dep-기계,공구상각후"}</definedName>
    <definedName name="_W2" hidden="1">{#N/A,#N/A,FALSE,"품의서";#N/A,#N/A,FALSE,"전제";#N/A,#N/A,FALSE,"총손";#N/A,#N/A,FALSE,"손익"}</definedName>
    <definedName name="_w4" hidden="1">{#N/A,#N/A,FALSE,"단축1";#N/A,#N/A,FALSE,"단축2";#N/A,#N/A,FALSE,"단축3";#N/A,#N/A,FALSE,"장축";#N/A,#N/A,FALSE,"4WD"}</definedName>
    <definedName name="_w5" hidden="1">{#N/A,#N/A,FALSE,"신규dep";#N/A,#N/A,FALSE,"신규dep-금형상각후";#N/A,#N/A,FALSE,"신규dep-연구비상각후";#N/A,#N/A,FALSE,"신규dep-기계,공구상각후"}</definedName>
    <definedName name="_WRN2" hidden="1">{#N/A,#N/A,FALSE,"단축1";#N/A,#N/A,FALSE,"단축2";#N/A,#N/A,FALSE,"단축3";#N/A,#N/A,FALSE,"장축";#N/A,#N/A,FALSE,"4WD"}</definedName>
    <definedName name="_XG2" hidden="1">{#N/A,#N/A,FALSE,"단축1";#N/A,#N/A,FALSE,"단축2";#N/A,#N/A,FALSE,"단축3";#N/A,#N/A,FALSE,"장축";#N/A,#N/A,FALSE,"4WD"}</definedName>
    <definedName name="_z1" hidden="1">{#N/A,#N/A,FALSE,"단축1";#N/A,#N/A,FALSE,"단축2";#N/A,#N/A,FALSE,"단축3";#N/A,#N/A,FALSE,"장축";#N/A,#N/A,FALSE,"4WD"}</definedName>
    <definedName name="_z123" hidden="1">{#N/A,#N/A,FALSE,"단축1";#N/A,#N/A,FALSE,"단축2";#N/A,#N/A,FALSE,"단축3";#N/A,#N/A,FALSE,"장축";#N/A,#N/A,FALSE,"4WD"}</definedName>
    <definedName name="_z2" hidden="1">{#N/A,#N/A,FALSE,"단축1";#N/A,#N/A,FALSE,"단축2";#N/A,#N/A,FALSE,"단축3";#N/A,#N/A,FALSE,"장축";#N/A,#N/A,FALSE,"4WD"}</definedName>
    <definedName name="_z4" hidden="1">{#N/A,#N/A,FALSE,"단축1";#N/A,#N/A,FALSE,"단축2";#N/A,#N/A,FALSE,"단축3";#N/A,#N/A,FALSE,"장축";#N/A,#N/A,FALSE,"4WD"}</definedName>
    <definedName name="\\" hidden="1">{#N/A,#N/A,FALSE,"단축1";#N/A,#N/A,FALSE,"단축2";#N/A,#N/A,FALSE,"단축3";#N/A,#N/A,FALSE,"장축";#N/A,#N/A,FALSE,"4WD"}</definedName>
    <definedName name="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1_00근거" hidden="1">{#N/A,#N/A,FALSE,"단축1";#N/A,#N/A,FALSE,"단축2";#N/A,#N/A,FALSE,"단축3";#N/A,#N/A,FALSE,"장축";#N/A,#N/A,FALSE,"4WD"}</definedName>
    <definedName name="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 hidden="1">{#N/A,#N/A,FALSE,"단축1";#N/A,#N/A,FALSE,"단축2";#N/A,#N/A,FALSE,"단축3";#N/A,#N/A,FALSE,"장축";#N/A,#N/A,FALSE,"4WD"}</definedName>
    <definedName name="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 hidden="1">{#N/A,#N/A,TRUE,"Y생산";#N/A,#N/A,TRUE,"Y판매";#N/A,#N/A,TRUE,"Y총물량";#N/A,#N/A,TRUE,"Y능력";#N/A,#N/A,TRUE,"YKD"}</definedName>
    <definedName name="AAAAAAAAAESWDFEFE" hidden="1">{#N/A,#N/A,FALSE,"단축1";#N/A,#N/A,FALSE,"단축2";#N/A,#N/A,FALSE,"단축3";#N/A,#N/A,FALSE,"장축";#N/A,#N/A,FALSE,"4WD"}</definedName>
    <definedName name="AAACV" hidden="1">{"'KET'!$A$1:$E$2423"}</definedName>
    <definedName name="AAAV" hidden="1">{"Wire Charts",#N/A,TRUE,"Wires"}</definedName>
    <definedName name="AABB" hidden="1">{#N/A,#N/A,FALSE,"단축1";#N/A,#N/A,FALSE,"단축2";#N/A,#N/A,FALSE,"단축3";#N/A,#N/A,FALSE,"장축";#N/A,#N/A,FALSE,"4WD"}</definedName>
    <definedName name="AAS" hidden="1">{#N/A,#N/A,FALSE,"단축1";#N/A,#N/A,FALSE,"단축2";#N/A,#N/A,FALSE,"단축3";#N/A,#N/A,FALSE,"장축";#N/A,#N/A,FALSE,"4WD"}</definedName>
    <definedName name="AB" hidden="1">{#N/A,#N/A,FALSE,"단축1";#N/A,#N/A,FALSE,"단축2";#N/A,#N/A,FALSE,"단축3";#N/A,#N/A,FALSE,"장축";#N/A,#N/A,FALSE,"4WD"}</definedName>
    <definedName name="ABD" hidden="1">{#N/A,#N/A,FALSE,"단축1";#N/A,#N/A,FALSE,"단축2";#N/A,#N/A,FALSE,"단축3";#N/A,#N/A,FALSE,"장축";#N/A,#N/A,FALSE,"4WD"}</definedName>
    <definedName name="ABDD" hidden="1">{#N/A,#N/A,FALSE,"단축1";#N/A,#N/A,FALSE,"단축2";#N/A,#N/A,FALSE,"단축3";#N/A,#N/A,FALSE,"장축";#N/A,#N/A,FALSE,"4WD"}</definedName>
    <definedName name="ACB" hidden="1">{#N/A,#N/A,FALSE,"단축1";#N/A,#N/A,FALSE,"단축2";#N/A,#N/A,FALSE,"단축3";#N/A,#N/A,FALSE,"장축";#N/A,#N/A,FALSE,"4WD"}</definedName>
    <definedName name="Access_Button" hidden="1">"X98년차량부하__양_증차품의_List"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"C:\WORK\납품능력평가\98년차량부하.mdb"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OM" hidden="1">{#N/A,#N/A,TRUE,"일정"}</definedName>
    <definedName name="ACON" hidden="1">{#N/A,#N/A,TRUE,"일정"}</definedName>
    <definedName name="ACwvu.Komplett." hidden="1">'[5]GB-IC Villingen GG'!#REF!</definedName>
    <definedName name="ACwvu.Screen." hidden="1">'[5]GB-IC Villingen GG'!#REF!</definedName>
    <definedName name="AD" hidden="1">{#N/A,#N/A,FALSE,"을지 (4)";#N/A,#N/A,FALSE,"을지 (5)";#N/A,#N/A,FALSE,"을지 (6)"}</definedName>
    <definedName name="adaf" hidden="1">{#N/A,#N/A,FALSE,"단축1";#N/A,#N/A,FALSE,"단축2";#N/A,#N/A,FALSE,"단축3";#N/A,#N/A,FALSE,"장축";#N/A,#N/A,FALSE,"4WD"}</definedName>
    <definedName name="adfds" hidden="1">{#N/A,#N/A,FALSE,"단축1";#N/A,#N/A,FALSE,"단축2";#N/A,#N/A,FALSE,"단축3";#N/A,#N/A,FALSE,"장축";#N/A,#N/A,FALSE,"4WD"}</definedName>
    <definedName name="ADSDF" hidden="1">{#N/A,#N/A,TRUE,"Y생산";#N/A,#N/A,TRUE,"Y판매";#N/A,#N/A,TRUE,"Y총물량";#N/A,#N/A,TRUE,"Y능력";#N/A,#N/A,TRUE,"YKD"}</definedName>
    <definedName name="ADSGHJHGJ" hidden="1">{#N/A,#N/A,FALSE,"단축1";#N/A,#N/A,FALSE,"단축2";#N/A,#N/A,FALSE,"단축3";#N/A,#N/A,FALSE,"장축";#N/A,#N/A,FALSE,"4WD"}</definedName>
    <definedName name="AF" hidden="1">{#N/A,#N/A,FALSE,"단축1";#N/A,#N/A,FALSE,"단축2";#N/A,#N/A,FALSE,"단축3";#N/A,#N/A,FALSE,"장축";#N/A,#N/A,FALSE,"4WD"}</definedName>
    <definedName name="afs" hidden="1">{#N/A,#N/A,FALSE,"Aging Summary";#N/A,#N/A,FALSE,"Ratio Analysis";#N/A,#N/A,FALSE,"Test 120 Day Accts";#N/A,#N/A,FALSE,"Tickmarks"}</definedName>
    <definedName name="AG" hidden="1">{#N/A,#N/A,FALSE,"단축1";#N/A,#N/A,FALSE,"단축2";#N/A,#N/A,FALSE,"단축3";#N/A,#N/A,FALSE,"장축";#N/A,#N/A,FALSE,"4WD"}</definedName>
    <definedName name="AH" hidden="1">{#N/A,#N/A,FALSE,"단축1";#N/A,#N/A,FALSE,"단축2";#N/A,#N/A,FALSE,"단축3";#N/A,#N/A,FALSE,"장축";#N/A,#N/A,FALSE,"4WD"}</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IRCON" hidden="1">{#N/A,#N/A,FALSE,"단축1";#N/A,#N/A,FALSE,"단축2";#N/A,#N/A,FALSE,"단축3";#N/A,#N/A,FALSE,"장축";#N/A,#N/A,FALSE,"4WD"}</definedName>
    <definedName name="AJ" hidden="1">{#N/A,#N/A,FALSE,"단축1";#N/A,#N/A,FALSE,"단축2";#N/A,#N/A,FALSE,"단축3";#N/A,#N/A,FALSE,"장축";#N/A,#N/A,FALSE,"4WD"}</definedName>
    <definedName name="AJE" hidden="1">{#N/A,#N/A,FALSE,"주요여수신";#N/A,#N/A,FALSE,"수신금리";#N/A,#N/A,FALSE,"대출금리";#N/A,#N/A,FALSE,"신규대출";#N/A,#N/A,FALSE,"총액대출"}</definedName>
    <definedName name="akrka123" hidden="1">{#N/A,#N/A,TRUE,"Y생산";#N/A,#N/A,TRUE,"Y판매";#N/A,#N/A,TRUE,"Y총물량";#N/A,#N/A,TRUE,"Y능력";#N/A,#N/A,TRUE,"YKD"}</definedName>
    <definedName name="AL" hidden="1">{#N/A,#N/A,FALSE,"단축1";#N/A,#N/A,FALSE,"단축2";#N/A,#N/A,FALSE,"단축3";#N/A,#N/A,FALSE,"장축";#N/A,#N/A,FALSE,"4WD"}</definedName>
    <definedName name="ALL" hidden="1">{#N/A,#N/A,FALSE,"단축1";#N/A,#N/A,FALSE,"단축2";#N/A,#N/A,FALSE,"단축3";#N/A,#N/A,FALSE,"장축";#N/A,#N/A,FALSE,"4WD"}</definedName>
    <definedName name="AN" hidden="1">{#N/A,#N/A,FALSE,"단축1";#N/A,#N/A,FALSE,"단축2";#N/A,#N/A,FALSE,"단축3";#N/A,#N/A,FALSE,"장축";#N/A,#N/A,FALSE,"4WD"}</definedName>
    <definedName name="anscount" hidden="1">4</definedName>
    <definedName name="AQP" hidden="1">{#N/A,#N/A,FALSE,"96 3월물량표";#N/A,#N/A,FALSE,"96 4월물량표";#N/A,#N/A,FALSE,"96 5월물량표"}</definedName>
    <definedName name="area" hidden="1">{#N/A,#N/A,FALSE,"??1";#N/A,#N/A,FALSE,"??2";#N/A,#N/A,FALSE,"??3";#N/A,#N/A,FALSE,"??";#N/A,#N/A,FALSE,"4WD"}</definedName>
    <definedName name="AS" hidden="1">{#N/A,#N/A,FALSE,"단축1";#N/A,#N/A,FALSE,"단축2";#N/A,#N/A,FALSE,"단축3";#N/A,#N/A,FALSE,"장축";#N/A,#N/A,FALSE,"4WD"}</definedName>
    <definedName name="AS2DocOpenMode" hidden="1">"AS2DocumentEdit"</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 hidden="1">{#N/A,#N/A,FALSE,"단축1";#N/A,#N/A,FALSE,"단축2";#N/A,#N/A,FALSE,"단축3";#N/A,#N/A,FALSE,"장축";#N/A,#N/A,FALSE,"4WD"}</definedName>
    <definedName name="ASADS" hidden="1">{#N/A,#N/A,FALSE,"단축1";#N/A,#N/A,FALSE,"단축2";#N/A,#N/A,FALSE,"단축3";#N/A,#N/A,FALSE,"장축";#N/A,#N/A,FALSE,"4WD"}</definedName>
    <definedName name="ASASAASA" hidden="1">{#N/A,#N/A,FALSE,"단축1";#N/A,#N/A,FALSE,"단축2";#N/A,#N/A,FALSE,"단축3";#N/A,#N/A,FALSE,"장축";#N/A,#N/A,FALSE,"4WD"}</definedName>
    <definedName name="asasasws" hidden="1">{#N/A,#N/A,FALSE,"단축1";#N/A,#N/A,FALSE,"단축2";#N/A,#N/A,FALSE,"단축3";#N/A,#N/A,FALSE,"장축";#N/A,#N/A,FALSE,"4WD"}</definedName>
    <definedName name="asdd" hidden="1">{#N/A,#N/A,FALSE,"단축1";#N/A,#N/A,FALSE,"단축2";#N/A,#N/A,FALSE,"단축3";#N/A,#N/A,FALSE,"장축";#N/A,#N/A,FALSE,"4WD"}</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g" hidden="1">{#N/A,#N/A,FALSE,"단축1";#N/A,#N/A,FALSE,"단축2";#N/A,#N/A,FALSE,"단축3";#N/A,#N/A,FALSE,"장축";#N/A,#N/A,FALSE,"4WD"}</definedName>
    <definedName name="ASDFSAD" hidden="1">{#N/A,#N/A,FALSE,"초도품";#N/A,#N/A,FALSE,"초도품 (2)";#N/A,#N/A,FALSE,"초도품 (3)";#N/A,#N/A,FALSE,"초도품 (4)";#N/A,#N/A,FALSE,"초도품 (5)";#N/A,#N/A,FALSE,"초도품 (6)"}</definedName>
    <definedName name="ASDSAD" hidden="1">{#N/A,#N/A,FALSE,"단축1";#N/A,#N/A,FALSE,"단축2";#N/A,#N/A,FALSE,"단축3";#N/A,#N/A,FALSE,"장축";#N/A,#N/A,FALSE,"4WD"}</definedName>
    <definedName name="ASE" hidden="1">{#N/A,#N/A,FALSE,"초도품";#N/A,#N/A,FALSE,"초도품 (2)";#N/A,#N/A,FALSE,"초도품 (3)";#N/A,#N/A,FALSE,"초도품 (4)";#N/A,#N/A,FALSE,"초도품 (5)";#N/A,#N/A,FALSE,"초도품 (6)"}</definedName>
    <definedName name="ASFD" hidden="1">{#N/A,#N/A,FALSE,"인원";#N/A,#N/A,FALSE,"비용2";#N/A,#N/A,FALSE,"비용1";#N/A,#N/A,FALSE,"비용";#N/A,#N/A,FALSE,"보증2";#N/A,#N/A,FALSE,"보증1";#N/A,#N/A,FALSE,"보증";#N/A,#N/A,FALSE,"손익1";#N/A,#N/A,FALSE,"손익";#N/A,#N/A,FALSE,"부서별매출";#N/A,#N/A,FALSE,"매출"}</definedName>
    <definedName name="ASFFSF" hidden="1">{#N/A,#N/A,FALSE,"단축1";#N/A,#N/A,FALSE,"단축2";#N/A,#N/A,FALSE,"단축3";#N/A,#N/A,FALSE,"장축";#N/A,#N/A,FALSE,"4WD"}</definedName>
    <definedName name="ASS" hidden="1">{#N/A,#N/A,FALSE,"을지 (4)";#N/A,#N/A,FALSE,"을지 (5)";#N/A,#N/A,FALSE,"을지 (6)"}</definedName>
    <definedName name="ASSA" hidden="1">{#N/A,#N/A,FALSE,"단축1";#N/A,#N/A,FALSE,"단축2";#N/A,#N/A,FALSE,"단축3";#N/A,#N/A,FALSE,"장축";#N/A,#N/A,FALSE,"4WD"}</definedName>
    <definedName name="assdewdwe" hidden="1">{#N/A,#N/A,FALSE,"단축1";#N/A,#N/A,FALSE,"단축2";#N/A,#N/A,FALSE,"단축3";#N/A,#N/A,FALSE,"장축";#N/A,#N/A,FALSE,"4WD"}</definedName>
    <definedName name="ASSSS" hidden="1">{#N/A,#N/A,FALSE,"단축1";#N/A,#N/A,FALSE,"단축2";#N/A,#N/A,FALSE,"단축3";#N/A,#N/A,FALSE,"장축";#N/A,#N/A,FALSE,"4WD"}</definedName>
    <definedName name="AS생산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hidden="1">{#N/A,#N/A,FALSE,"인원";#N/A,#N/A,FALSE,"비용2";#N/A,#N/A,FALSE,"비용1";#N/A,#N/A,FALSE,"비용";#N/A,#N/A,FALSE,"보증2";#N/A,#N/A,FALSE,"보증1";#N/A,#N/A,FALSE,"보증";#N/A,#N/A,FALSE,"손익1";#N/A,#N/A,FALSE,"손익";#N/A,#N/A,FALSE,"부서별매출";#N/A,#N/A,FALSE,"매출"}</definedName>
    <definedName name="AUDIT1" hidden="1">{#N/A,#N/A,FALSE,"단축1";#N/A,#N/A,FALSE,"단축2";#N/A,#N/A,FALSE,"단축3";#N/A,#N/A,FALSE,"장축";#N/A,#N/A,FALSE,"4WD"}</definedName>
    <definedName name="_xlnm.Auto_OpenAS2DocOpenMode" hidden="1">"AS2DocumentEdit"</definedName>
    <definedName name="AV" hidden="1">{#N/A,#N/A,FALSE,"96자동차사 계획";#N/A,#N/A,FALSE,"96자동차사 계획"}</definedName>
    <definedName name="AVV" hidden="1">{#N/A,#N/A,FALSE,"96자동차사 계획";#N/A,#N/A,FALSE,"96자동차사 계획"}</definedName>
    <definedName name="AWE" hidden="1">{#N/A,#N/A,FALSE,"초도품";#N/A,#N/A,FALSE,"초도품 (2)";#N/A,#N/A,FALSE,"초도품 (3)";#N/A,#N/A,FALSE,"초도품 (4)";#N/A,#N/A,FALSE,"초도품 (5)";#N/A,#N/A,FALSE,"초도품 (6)"}</definedName>
    <definedName name="awetae" hidden="1">{#N/A,#N/A,FALSE,"단축1";#N/A,#N/A,FALSE,"단축2";#N/A,#N/A,FALSE,"단축3";#N/A,#N/A,FALSE,"장축";#N/A,#N/A,FALSE,"4WD"}</definedName>
    <definedName name="AX" hidden="1">{#N/A,#N/A,FALSE,"단축1";#N/A,#N/A,FALSE,"단축2";#N/A,#N/A,FALSE,"단축3";#N/A,#N/A,FALSE,"장축";#N/A,#N/A,FALSE,"4WD"}</definedName>
    <definedName name="AXD" hidden="1">{#N/A,#N/A,FALSE,"초도품";#N/A,#N/A,FALSE,"초도품 (2)";#N/A,#N/A,FALSE,"초도품 (3)";#N/A,#N/A,FALSE,"초도품 (4)";#N/A,#N/A,FALSE,"초도품 (5)";#N/A,#N/A,FALSE,"초도품 (6)"}</definedName>
    <definedName name="azazaz" hidden="1">{#N/A,#N/A,TRUE,"Y생산";#N/A,#N/A,TRUE,"Y판매";#N/A,#N/A,TRUE,"Y총물량";#N/A,#N/A,TRUE,"Y능력";#N/A,#N/A,TRUE,"YKD"}</definedName>
    <definedName name="AZGVZ" hidden="1">{#N/A,#N/A,FALSE,"을지 (4)";#N/A,#N/A,FALSE,"을지 (5)";#N/A,#N/A,FALSE,"을지 (6)"}</definedName>
    <definedName name="Aㅁㅁㅁㅁㅁㅁㅁㅁㅁㅁㅁㅁㅁ" hidden="1">{#N/A,#N/A,FALSE,"단축1";#N/A,#N/A,FALSE,"단축2";#N/A,#N/A,FALSE,"단축3";#N/A,#N/A,FALSE,"장축";#N/A,#N/A,FALSE,"4WD"}</definedName>
    <definedName name="BBBB" hidden="1">{"Wire Charts",#N/A,TRUE,"Wires"}</definedName>
    <definedName name="BDFDF" hidden="1">{#N/A,#N/A,FALSE,"을지 (4)";#N/A,#N/A,FALSE,"을지 (5)";#N/A,#N/A,FALSE,"을지 (6)"}</definedName>
    <definedName name="BG_Del" hidden="1">15</definedName>
    <definedName name="BG_Ins" hidden="1">4</definedName>
    <definedName name="BG_Mod" hidden="1">6</definedName>
    <definedName name="BGJK" hidden="1">{#N/A,#N/A,FALSE,"단축1";#N/A,#N/A,FALSE,"단축2";#N/A,#N/A,FALSE,"단축3";#N/A,#N/A,FALSE,"장축";#N/A,#N/A,FALSE,"4WD"}</definedName>
    <definedName name="bm" hidden="1">{#N/A,#N/A,FALSE,"단축1";#N/A,#N/A,FALSE,"단축2";#N/A,#N/A,FALSE,"단축3";#N/A,#N/A,FALSE,"장축";#N/A,#N/A,FALSE,"4WD"}</definedName>
    <definedName name="BNG" hidden="1">{#N/A,#N/A,TRUE,"Y생산";#N/A,#N/A,TRUE,"Y판매";#N/A,#N/A,TRUE,"Y총물량";#N/A,#N/A,TRUE,"Y능력";#N/A,#N/A,TRUE,"YKD"}</definedName>
    <definedName name="bnmfhk" hidden="1">{#N/A,#N/A,FALSE,"단축1";#N/A,#N/A,FALSE,"단축2";#N/A,#N/A,FALSE,"단축3";#N/A,#N/A,FALSE,"장축";#N/A,#N/A,FALSE,"4WD"}</definedName>
    <definedName name="BNNBN" hidden="1">{#N/A,#N/A,FALSE,"단축1";#N/A,#N/A,FALSE,"단축2";#N/A,#N/A,FALSE,"단축3";#N/A,#N/A,FALSE,"장축";#N/A,#N/A,FALSE,"4WD"}</definedName>
    <definedName name="book1" hidden="1">{#N/A,#N/A,TRUE,"Y생산";#N/A,#N/A,TRUE,"Y판매";#N/A,#N/A,TRUE,"Y총물량";#N/A,#N/A,TRUE,"Y능력";#N/A,#N/A,TRUE,"YKD"}</definedName>
    <definedName name="BS추정" hidden="1">{"'보고양식'!$A$58:$K$111"}</definedName>
    <definedName name="BXB" hidden="1">{#N/A,#N/A,FALSE,"을지 (4)";#N/A,#N/A,FALSE,"을지 (5)";#N/A,#N/A,FALSE,"을지 (6)"}</definedName>
    <definedName name="BXCXC" hidden="1">{#N/A,#N/A,FALSE,"초도품";#N/A,#N/A,FALSE,"초도품 (2)";#N/A,#N/A,FALSE,"초도품 (3)";#N/A,#N/A,FALSE,"초도품 (4)";#N/A,#N/A,FALSE,"초도품 (5)";#N/A,#N/A,FALSE,"초도품 (6)"}</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CAE해석" hidden="1">{#N/A,#N/A,FALSE,"단축1";#N/A,#N/A,FALSE,"단축2";#N/A,#N/A,FALSE,"단축3";#N/A,#N/A,FALSE,"장축";#N/A,#N/A,FALSE,"4WD"}</definedName>
    <definedName name="CAPA" hidden="1">{#N/A,#N/A,FALSE,"인원";#N/A,#N/A,FALSE,"비용2";#N/A,#N/A,FALSE,"비용1";#N/A,#N/A,FALSE,"비용";#N/A,#N/A,FALSE,"보증2";#N/A,#N/A,FALSE,"보증1";#N/A,#N/A,FALSE,"보증";#N/A,#N/A,FALSE,"손익1";#N/A,#N/A,FALSE,"손익";#N/A,#N/A,FALSE,"부서별매출";#N/A,#N/A,FALSE,"매출"}</definedName>
    <definedName name="CARRIER" hidden="1">{#N/A,#N/A,FALSE,"단축1";#N/A,#N/A,FALSE,"단축2";#N/A,#N/A,FALSE,"단축3";#N/A,#N/A,FALSE,"장축";#N/A,#N/A,FALSE,"4WD"}</definedName>
    <definedName name="CASE" hidden="1">{#N/A,#N/A,FALSE,"단축1";#N/A,#N/A,FALSE,"단축2";#N/A,#N/A,FALSE,"단축3";#N/A,#N/A,FALSE,"장축";#N/A,#N/A,FALSE,"4WD"}</definedName>
    <definedName name="CCCC" hidden="1">{#N/A,#N/A,FALSE,"단축1";#N/A,#N/A,FALSE,"단축2";#N/A,#N/A,FALSE,"단축3";#N/A,#N/A,FALSE,"장축";#N/A,#N/A,FALSE,"4WD"}</definedName>
    <definedName name="cccddd" hidden="1">{#N/A,#N/A,FALSE,"단축1";#N/A,#N/A,FALSE,"단축2";#N/A,#N/A,FALSE,"단축3";#N/A,#N/A,FALSE,"장축";#N/A,#N/A,FALSE,"4WD"}</definedName>
    <definedName name="CD" hidden="1">{#N/A,#N/A,FALSE,"단축1";#N/A,#N/A,FALSE,"단축2";#N/A,#N/A,FALSE,"단축3";#N/A,#N/A,FALSE,"장축";#N/A,#N/A,FALSE,"4WD"}</definedName>
    <definedName name="CF" hidden="1">{#N/A,#N/A,FALSE,"단축1";#N/A,#N/A,FALSE,"단축2";#N/A,#N/A,FALSE,"단축3";#N/A,#N/A,FALSE,"장축";#N/A,#N/A,FALSE,"4WD"}</definedName>
    <definedName name="chang" hidden="1">{#N/A,#N/A,FALSE,"을지 (4)";#N/A,#N/A,FALSE,"을지 (5)";#N/A,#N/A,FALSE,"을지 (6)"}</definedName>
    <definedName name="ci" hidden="1">{#N/A,#N/A,FALSE,"단축1";#N/A,#N/A,FALSE,"단축2";#N/A,#N/A,FALSE,"단축3";#N/A,#N/A,FALSE,"장축";#N/A,#N/A,FALSE,"4WD"}</definedName>
    <definedName name="CK" hidden="1">{"'손익현황'!$A$1:$J$29"}</definedName>
    <definedName name="ck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CEPT" hidden="1">{#N/A,#N/A,FALSE,"단축1";#N/A,#N/A,FALSE,"단축2";#N/A,#N/A,FALSE,"단축3";#N/A,#N/A,FALSE,"장축";#N/A,#N/A,FALSE,"4WD"}</definedName>
    <definedName name="CONFI"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onsumer_조기상각반영" hidden="1">{#N/A,#N/A,FALSE,"주요여수신";#N/A,#N/A,FALSE,"수신금리";#N/A,#N/A,FALSE,"대출금리";#N/A,#N/A,FALSE,"신규대출";#N/A,#N/A,FALSE,"총액대출"}</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PY" hidden="1">{#N/A,#N/A,FALSE,"단축1";#N/A,#N/A,FALSE,"단축2";#N/A,#N/A,FALSE,"단축3";#N/A,#N/A,FALSE,"장축";#N/A,#N/A,FALSE,"4WD"}</definedName>
    <definedName name="COPY1" hidden="1">{#N/A,#N/A,FALSE,"단축1";#N/A,#N/A,FALSE,"단축2";#N/A,#N/A,FALSE,"단축3";#N/A,#N/A,FALSE,"장축";#N/A,#N/A,FALSE,"4WD"}</definedName>
    <definedName name="COVER" hidden="1">{#N/A,#N/A,FALSE,"단축1";#N/A,#N/A,FALSE,"단축2";#N/A,#N/A,FALSE,"단축3";#N/A,#N/A,FALSE,"장축";#N/A,#N/A,FALSE,"4WD"}</definedName>
    <definedName name="CRN" hidden="1">{#N/A,#N/A,FALSE,"단축1";#N/A,#N/A,FALSE,"단축2";#N/A,#N/A,FALSE,"단축3";#N/A,#N/A,FALSE,"장축";#N/A,#N/A,FALSE,"4WD"}</definedName>
    <definedName name="CROSSMBR" hidden="1">{#N/A,#N/A,FALSE,"단축1";#N/A,#N/A,FALSE,"단축2";#N/A,#N/A,FALSE,"단축3";#N/A,#N/A,FALSE,"장축";#N/A,#N/A,FALSE,"4WD"}</definedName>
    <definedName name="CT_TU오일팬" hidden="1">{#N/A,#N/A,FALSE,"단축1";#N/A,#N/A,FALSE,"단축2";#N/A,#N/A,FALSE,"단축3";#N/A,#N/A,FALSE,"장축";#N/A,#N/A,FALSE,"4WD"}</definedName>
    <definedName name="cvj" hidden="1">{#N/A,#N/A,FALSE,"KMC최종회의(7월) 자료"}</definedName>
    <definedName name="CXVZ" hidden="1">{#N/A,#N/A,FALSE,"인원";#N/A,#N/A,FALSE,"비용2";#N/A,#N/A,FALSE,"비용1";#N/A,#N/A,FALSE,"비용";#N/A,#N/A,FALSE,"보증2";#N/A,#N/A,FALSE,"보증1";#N/A,#N/A,FALSE,"보증";#N/A,#N/A,FALSE,"손익1";#N/A,#N/A,FALSE,"손익";#N/A,#N/A,FALSE,"부서별매출";#N/A,#N/A,FALSE,"매출"}</definedName>
    <definedName name="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AD" hidden="1">{#N/A,#N/A,FALSE,"단축1";#N/A,#N/A,FALSE,"단축2";#N/A,#N/A,FALSE,"단축3";#N/A,#N/A,FALSE,"장축";#N/A,#N/A,FALSE,"4WD"}</definedName>
    <definedName name="DAFAD" hidden="1">{#N/A,#N/A,FALSE,"을지 (4)";#N/A,#N/A,FALSE,"을지 (5)";#N/A,#N/A,FALSE,"을지 (6)"}</definedName>
    <definedName name="DAFLKFD" hidden="1">{#N/A,#N/A,FALSE,"을지 (4)";#N/A,#N/A,FALSE,"을지 (5)";#N/A,#N/A,FALSE,"을지 (6)"}</definedName>
    <definedName name="DD" hidden="1">#REF!</definedName>
    <definedName name="DDC" hidden="1">{#N/A,#N/A,FALSE,"단축1";#N/A,#N/A,FALSE,"단축2";#N/A,#N/A,FALSE,"단축3";#N/A,#N/A,FALSE,"장축";#N/A,#N/A,FALSE,"4WD"}</definedName>
    <definedName name="ddd" hidden="1">#REF!</definedName>
    <definedName name="dddd" hidden="1">#REF!</definedName>
    <definedName name="DDDDD" hidden="1">{#N/A,#N/A,FALSE,"단축1";#N/A,#N/A,FALSE,"단축2";#N/A,#N/A,FALSE,"단축3";#N/A,#N/A,FALSE,"장축";#N/A,#N/A,FALSE,"4WD"}</definedName>
    <definedName name="dddddcfcfcffffffffffffff" hidden="1">{#N/A,#N/A,FALSE,"단축1";#N/A,#N/A,FALSE,"단축2";#N/A,#N/A,FALSE,"단축3";#N/A,#N/A,FALSE,"장축";#N/A,#N/A,FALSE,"4WD"}</definedName>
    <definedName name="DDDDDD" hidden="1">{#N/A,#N/A,FALSE,"단축1";#N/A,#N/A,FALSE,"단축2";#N/A,#N/A,FALSE,"단축3";#N/A,#N/A,FALSE,"장축";#N/A,#N/A,FALSE,"4WD"}</definedName>
    <definedName name="DDDDDDD" hidden="1">[2]카메라!#REF!</definedName>
    <definedName name="DDDDDDDDDDDDDDDDDDDDDDDDD" hidden="1">{#N/A,#N/A,FALSE,"단축1";#N/A,#N/A,FALSE,"단축2";#N/A,#N/A,FALSE,"단축3";#N/A,#N/A,FALSE,"장축";#N/A,#N/A,FALSE,"4WD"}</definedName>
    <definedName name="dddddf" hidden="1">{#N/A,#N/A,FALSE,"단축1";#N/A,#N/A,FALSE,"단축2";#N/A,#N/A,FALSE,"단축3";#N/A,#N/A,FALSE,"장축";#N/A,#N/A,FALSE,"4WD"}</definedName>
    <definedName name="DDE" hidden="1">{#N/A,#N/A,FALSE,"단축1";#N/A,#N/A,FALSE,"단축2";#N/A,#N/A,FALSE,"단축3";#N/A,#N/A,FALSE,"장축";#N/A,#N/A,FALSE,"4WD"}</definedName>
    <definedName name="dDFA" hidden="1">{#N/A,#N/A,FALSE,"단축1";#N/A,#N/A,FALSE,"단축2";#N/A,#N/A,FALSE,"단축3";#N/A,#N/A,FALSE,"장축";#N/A,#N/A,FALSE,"4WD"}</definedName>
    <definedName name="DDFDFDD" hidden="1">{#N/A,#N/A,FALSE,"단축1";#N/A,#N/A,FALSE,"단축2";#N/A,#N/A,FALSE,"단축3";#N/A,#N/A,FALSE,"장축";#N/A,#N/A,FALSE,"4WD"}</definedName>
    <definedName name="DDS" hidden="1">{#N/A,#N/A,FALSE,"을지 (4)";#N/A,#N/A,FALSE,"을지 (5)";#N/A,#N/A,FALSE,"을지 (6)"}</definedName>
    <definedName name="DDSSS" hidden="1">{#N/A,#N/A,FALSE,"단축1";#N/A,#N/A,FALSE,"단축2";#N/A,#N/A,FALSE,"단축3";#N/A,#N/A,FALSE,"장축";#N/A,#N/A,FALSE,"4WD"}</definedName>
    <definedName name="DERTF" hidden="1">{#N/A,#N/A,FALSE,"단축1";#N/A,#N/A,FALSE,"단축2";#N/A,#N/A,FALSE,"단축3";#N/A,#N/A,FALSE,"장축";#N/A,#N/A,FALSE,"4WD"}</definedName>
    <definedName name="DESSD" hidden="1">{#N/A,#N/A,FALSE,"을지 (4)";#N/A,#N/A,FALSE,"을지 (5)";#N/A,#N/A,FALSE,"을지 (6)"}</definedName>
    <definedName name="DETAIL1" hidden="1">{#N/A,#N/A,FALSE,"인원";#N/A,#N/A,FALSE,"비용2";#N/A,#N/A,FALSE,"비용1";#N/A,#N/A,FALSE,"비용";#N/A,#N/A,FALSE,"보증2";#N/A,#N/A,FALSE,"보증1";#N/A,#N/A,FALSE,"보증";#N/A,#N/A,FALSE,"손익1";#N/A,#N/A,FALSE,"손익";#N/A,#N/A,FALSE,"부서별매출";#N/A,#N/A,FALSE,"매출"}</definedName>
    <definedName name="DF" hidden="1">{#N/A,#N/A,FALSE,"단축1";#N/A,#N/A,FALSE,"단축2";#N/A,#N/A,FALSE,"단축3";#N/A,#N/A,FALSE,"장축";#N/A,#N/A,FALSE,"4WD"}</definedName>
    <definedName name="DFA" hidden="1">{#N/A,#N/A,FALSE,"단축1";#N/A,#N/A,FALSE,"단축2";#N/A,#N/A,FALSE,"단축3";#N/A,#N/A,FALSE,"장축";#N/A,#N/A,FALSE,"4WD"}</definedName>
    <definedName name="DFASD" hidden="1">{#N/A,#N/A,FALSE,"인원";#N/A,#N/A,FALSE,"비용2";#N/A,#N/A,FALSE,"비용1";#N/A,#N/A,FALSE,"비용";#N/A,#N/A,FALSE,"보증2";#N/A,#N/A,FALSE,"보증1";#N/A,#N/A,FALSE,"보증";#N/A,#N/A,FALSE,"손익1";#N/A,#N/A,FALSE,"손익";#N/A,#N/A,FALSE,"부서별매출";#N/A,#N/A,FALSE,"매출"}</definedName>
    <definedName name="DFEWLFN" hidden="1">{#N/A,#N/A,FALSE,"단축1";#N/A,#N/A,FALSE,"단축2";#N/A,#N/A,FALSE,"단축3";#N/A,#N/A,FALSE,"장축";#N/A,#N/A,FALSE,"4WD"}</definedName>
    <definedName name="DFF" hidden="1">{#N/A,#N/A,FALSE,"단축1";#N/A,#N/A,FALSE,"단축2";#N/A,#N/A,FALSE,"단축3";#N/A,#N/A,FALSE,"장축";#N/A,#N/A,FALSE,"4WD"}</definedName>
    <definedName name="DFGFDGDS" hidden="1">{#N/A,#N/A,FALSE,"단축1";#N/A,#N/A,FALSE,"단축2";#N/A,#N/A,FALSE,"단축3";#N/A,#N/A,FALSE,"장축";#N/A,#N/A,FALSE,"4WD"}</definedName>
    <definedName name="dfghsadfghsdfghsdhfgsdgh" hidden="1">{#N/A,#N/A,FALSE,"단축1";#N/A,#N/A,FALSE,"단축2";#N/A,#N/A,FALSE,"단축3";#N/A,#N/A,FALSE,"장축";#N/A,#N/A,FALSE,"4WD"}</definedName>
    <definedName name="dfghsdgh" hidden="1">{#N/A,#N/A,FALSE,"단축1";#N/A,#N/A,FALSE,"단축2";#N/A,#N/A,FALSE,"단축3";#N/A,#N/A,FALSE,"장축";#N/A,#N/A,FALSE,"4WD"}</definedName>
    <definedName name="DFGS" hidden="1">{#N/A,#N/A,FALSE,"을지 (4)";#N/A,#N/A,FALSE,"을지 (5)";#N/A,#N/A,FALSE,"을지 (6)"}</definedName>
    <definedName name="dfgsd" hidden="1">{#N/A,#N/A,FALSE,"단축1";#N/A,#N/A,FALSE,"단축2";#N/A,#N/A,FALSE,"단축3";#N/A,#N/A,FALSE,"장축";#N/A,#N/A,FALSE,"4WD"}</definedName>
    <definedName name="DFGSDHFDSFHG" hidden="1">{#N/A,#N/A,FALSE,"단축1";#N/A,#N/A,FALSE,"단축2";#N/A,#N/A,FALSE,"단축3";#N/A,#N/A,FALSE,"장축";#N/A,#N/A,FALSE,"4WD"}</definedName>
    <definedName name="DFHG" hidden="1">{#N/A,#N/A,FALSE,"단축1";#N/A,#N/A,FALSE,"단축2";#N/A,#N/A,FALSE,"단축3";#N/A,#N/A,FALSE,"장축";#N/A,#N/A,FALSE,"4WD"}</definedName>
    <definedName name="DFHJ" hidden="1">{#N/A,#N/A,FALSE,"단축1";#N/A,#N/A,FALSE,"단축2";#N/A,#N/A,FALSE,"단축3";#N/A,#N/A,FALSE,"장축";#N/A,#N/A,FALSE,"4WD"}</definedName>
    <definedName name="DFJDFJFJFJF" hidden="1">{#N/A,#N/A,TRUE,"Y생산";#N/A,#N/A,TRUE,"Y판매";#N/A,#N/A,TRUE,"Y총물량";#N/A,#N/A,TRUE,"Y능력";#N/A,#N/A,TRUE,"YKD"}</definedName>
    <definedName name="DFJHD" hidden="1">{#N/A,#N/A,FALSE,"단축1";#N/A,#N/A,FALSE,"단축2";#N/A,#N/A,FALSE,"단축3";#N/A,#N/A,FALSE,"장축";#N/A,#N/A,FALSE,"4WD"}</definedName>
    <definedName name="DFS" hidden="1">{#N/A,#N/A,FALSE,"단축1";#N/A,#N/A,FALSE,"단축2";#N/A,#N/A,FALSE,"단축3";#N/A,#N/A,FALSE,"장축";#N/A,#N/A,FALSE,"4WD"}</definedName>
    <definedName name="DFSDFSDFSDFSD" hidden="1">{#N/A,#N/A,FALSE,"단축1";#N/A,#N/A,FALSE,"단축2";#N/A,#N/A,FALSE,"단축3";#N/A,#N/A,FALSE,"장축";#N/A,#N/A,FALSE,"4WD"}</definedName>
    <definedName name="dfsdfsdfsdfsjkfdhjfdhkjdhfjkdfjsdfhskjfjhksdfsdfds" hidden="1">{#N/A,#N/A,FALSE,"단축1";#N/A,#N/A,FALSE,"단축2";#N/A,#N/A,FALSE,"단축3";#N/A,#N/A,FALSE,"장축";#N/A,#N/A,FALSE,"4WD"}</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HGDFHB" hidden="1">{#N/A,#N/A,FALSE,"단축1";#N/A,#N/A,FALSE,"단축2";#N/A,#N/A,FALSE,"단축3";#N/A,#N/A,FALSE,"장축";#N/A,#N/A,FALSE,"4WD"}</definedName>
    <definedName name="DGF" hidden="1">{#N/A,#N/A,FALSE,"단축1";#N/A,#N/A,FALSE,"단축2";#N/A,#N/A,FALSE,"단축3";#N/A,#N/A,FALSE,"장축";#N/A,#N/A,FALSE,"4WD"}</definedName>
    <definedName name="DGJSRGH" hidden="1">{#N/A,#N/A,FALSE,"단축1";#N/A,#N/A,FALSE,"단축2";#N/A,#N/A,FALSE,"단축3";#N/A,#N/A,FALSE,"장축";#N/A,#N/A,FALSE,"4WD"}</definedName>
    <definedName name="DGRDF" hidden="1">{#N/A,#N/A,FALSE,"을지 (4)";#N/A,#N/A,FALSE,"을지 (5)";#N/A,#N/A,FALSE,"을지 (6)"}</definedName>
    <definedName name="DHJYRH" hidden="1">{#N/A,#N/A,FALSE,"단축1";#N/A,#N/A,FALSE,"단축2";#N/A,#N/A,FALSE,"단축3";#N/A,#N/A,FALSE,"장축";#N/A,#N/A,FALSE,"4WD"}</definedName>
    <definedName name="DHXDS" hidden="1">{#N/A,#N/A,FALSE,"단축1";#N/A,#N/A,FALSE,"단축2";#N/A,#N/A,FALSE,"단축3";#N/A,#N/A,FALSE,"장축";#N/A,#N/A,FALSE,"4WD"}</definedName>
    <definedName name="DHXDSZ" hidden="1">{#N/A,#N/A,FALSE,"단축1";#N/A,#N/A,FALSE,"단축2";#N/A,#N/A,FALSE,"단축3";#N/A,#N/A,FALSE,"장축";#N/A,#N/A,FALSE,"4WD"}</definedName>
    <definedName name="DIE" hidden="1">{#N/A,#N/A,FALSE,"단축1";#N/A,#N/A,FALSE,"단축2";#N/A,#N/A,FALSE,"단축3";#N/A,#N/A,FALSE,"장축";#N/A,#N/A,FALSE,"4WD"}</definedName>
    <definedName name="DIESEL" hidden="1">{#N/A,#N/A,FALSE,"단축1";#N/A,#N/A,FALSE,"단축2";#N/A,#N/A,FALSE,"단축3";#N/A,#N/A,FALSE,"장축";#N/A,#N/A,FALSE,"4WD"}</definedName>
    <definedName name="DIESELLL" hidden="1">{#N/A,#N/A,FALSE,"단축1";#N/A,#N/A,FALSE,"단축2";#N/A,#N/A,FALSE,"단축3";#N/A,#N/A,FALSE,"장축";#N/A,#N/A,FALSE,"4WD"}</definedName>
    <definedName name="DIJS" hidden="1">{#N/A,#N/A,FALSE,"단축1";#N/A,#N/A,FALSE,"단축2";#N/A,#N/A,FALSE,"단축3";#N/A,#N/A,FALSE,"장축";#N/A,#N/A,FALSE,"4WD"}</definedName>
    <definedName name="DJ" hidden="1">{#N/A,#N/A,FALSE,"단축1";#N/A,#N/A,FALSE,"단축2";#N/A,#N/A,FALSE,"단축3";#N/A,#N/A,FALSE,"장축";#N/A,#N/A,FALSE,"4WD"}</definedName>
    <definedName name="DJFHJ" hidden="1">{#N/A,#N/A,FALSE,"단축1";#N/A,#N/A,FALSE,"단축2";#N/A,#N/A,FALSE,"단축3";#N/A,#N/A,FALSE,"장축";#N/A,#N/A,FALSE,"4WD"}</definedName>
    <definedName name="DJGHJ" hidden="1">{#N/A,#N/A,FALSE,"단축1";#N/A,#N/A,FALSE,"단축2";#N/A,#N/A,FALSE,"단축3";#N/A,#N/A,FALSE,"장축";#N/A,#N/A,FALSE,"4WD"}</definedName>
    <definedName name="DJHD" hidden="1">{#N/A,#N/A,FALSE,"단축1";#N/A,#N/A,FALSE,"단축2";#N/A,#N/A,FALSE,"단축3";#N/A,#N/A,FALSE,"장축";#N/A,#N/A,FALSE,"4WD"}</definedName>
    <definedName name="dkdk" hidden="1">{#N/A,#N/A,FALSE,"단축1";#N/A,#N/A,FALSE,"단축2";#N/A,#N/A,FALSE,"단축3";#N/A,#N/A,FALSE,"장축";#N/A,#N/A,FALSE,"4WD"}</definedName>
    <definedName name="dkflfkd" hidden="1">{#N/A,#N/A,FALSE,"단축1";#N/A,#N/A,FALSE,"단축2";#N/A,#N/A,FALSE,"단축3";#N/A,#N/A,FALSE,"장축";#N/A,#N/A,FALSE,"4WD"}</definedName>
    <definedName name="DKFSA" hidden="1">{#N/A,#N/A,FALSE,"단축1";#N/A,#N/A,FALSE,"단축2";#N/A,#N/A,FALSE,"단축3";#N/A,#N/A,FALSE,"장축";#N/A,#N/A,FALSE,"4WD"}</definedName>
    <definedName name="DKJFK" hidden="1">{#N/A,#N/A,FALSE,"단축1";#N/A,#N/A,FALSE,"단축2";#N/A,#N/A,FALSE,"단축3";#N/A,#N/A,FALSE,"장축";#N/A,#N/A,FALSE,"4WD"}</definedName>
    <definedName name="DKJLF" hidden="1">{#N/A,#N/A,TRUE,"일정"}</definedName>
    <definedName name="DKRL" hidden="1">{#N/A,#N/A,FALSE,"단축1";#N/A,#N/A,FALSE,"단축2";#N/A,#N/A,FALSE,"단축3";#N/A,#N/A,FALSE,"장축";#N/A,#N/A,FALSE,"4WD"}</definedName>
    <definedName name="DKS" hidden="1">{#N/A,#N/A,FALSE,"을지 (4)";#N/A,#N/A,FALSE,"을지 (5)";#N/A,#N/A,FALSE,"을지 (6)"}</definedName>
    <definedName name="DKSCJFWN" hidden="1">{#N/A,#N/A,FALSE,"단축1";#N/A,#N/A,FALSE,"단축2";#N/A,#N/A,FALSE,"단축3";#N/A,#N/A,FALSE,"장축";#N/A,#N/A,FALSE,"4WD"}</definedName>
    <definedName name="DKSLDH" hidden="1">{#N/A,#N/A,FALSE,"단축1";#N/A,#N/A,FALSE,"단축2";#N/A,#N/A,FALSE,"단축3";#N/A,#N/A,FALSE,"장축";#N/A,#N/A,FALSE,"4WD"}</definedName>
    <definedName name="DLAKL" hidden="1">{#N/A,#N/A,TRUE,"Y생산";#N/A,#N/A,TRUE,"Y판매";#N/A,#N/A,TRUE,"Y총물량";#N/A,#N/A,TRUE,"Y능력";#N/A,#N/A,TRUE,"YKD"}</definedName>
    <definedName name="DLDL" hidden="1">{#N/A,#N/A,FALSE,"단축1";#N/A,#N/A,FALSE,"단축2";#N/A,#N/A,FALSE,"단축3";#N/A,#N/A,FALSE,"장축";#N/A,#N/A,FALSE,"4WD"}</definedName>
    <definedName name="DLDLD" hidden="1">{#N/A,#N/A,FALSE,"단축1";#N/A,#N/A,FALSE,"단축2";#N/A,#N/A,FALSE,"단축3";#N/A,#N/A,FALSE,"장축";#N/A,#N/A,FALSE,"4WD"}</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TL" hidden="1">{#N/A,#N/A,FALSE,"단축1";#N/A,#N/A,FALSE,"단축2";#N/A,#N/A,FALSE,"단축3";#N/A,#N/A,FALSE,"장축";#N/A,#N/A,FALSE,"4WD"}</definedName>
    <definedName name="DRFDGH" hidden="1">{#N/A,#N/A,FALSE,"단축1";#N/A,#N/A,FALSE,"단축2";#N/A,#N/A,FALSE,"단축3";#N/A,#N/A,FALSE,"장축";#N/A,#N/A,FALSE,"4WD"}</definedName>
    <definedName name="DRIVE" hidden="1">{#N/A,#N/A,FALSE,"단축1";#N/A,#N/A,FALSE,"단축2";#N/A,#N/A,FALSE,"단축3";#N/A,#N/A,FALSE,"장축";#N/A,#N/A,FALSE,"4WD"}</definedName>
    <definedName name="DRIVEABILITY" hidden="1">{#N/A,#N/A,FALSE,"단축1";#N/A,#N/A,FALSE,"단축2";#N/A,#N/A,FALSE,"단축3";#N/A,#N/A,FALSE,"장축";#N/A,#N/A,FALSE,"4WD"}</definedName>
    <definedName name="DS" hidden="1">{#N/A,#N/A,FALSE,"96자동차사 계획";#N/A,#N/A,FALSE,"96자동차사 계획"}</definedName>
    <definedName name="DSARFESR" hidden="1">{#N/A,#N/A,FALSE,"단축1";#N/A,#N/A,FALSE,"단축2";#N/A,#N/A,FALSE,"단축3";#N/A,#N/A,FALSE,"장축";#N/A,#N/A,FALSE,"4WD"}</definedName>
    <definedName name="dsdfdfsdaf" hidden="1">{#N/A,#N/A,FALSE,"단축1";#N/A,#N/A,FALSE,"단축2";#N/A,#N/A,FALSE,"단축3";#N/A,#N/A,FALSE,"장축";#N/A,#N/A,FALSE,"4WD"}</definedName>
    <definedName name="DSDS" hidden="1">{#N/A,#N/A,FALSE,"단축1";#N/A,#N/A,FALSE,"단축2";#N/A,#N/A,FALSE,"단축3";#N/A,#N/A,FALSE,"장축";#N/A,#N/A,FALSE,"4WD"}</definedName>
    <definedName name="DSF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SDFSDFSDFSDFADSF" hidden="1">{#N/A,#N/A,FALSE,"단축1";#N/A,#N/A,FALSE,"단축2";#N/A,#N/A,FALSE,"단축3";#N/A,#N/A,FALSE,"장축";#N/A,#N/A,FALSE,"4WD"}</definedName>
    <definedName name="DSJLFJ" hidden="1">{#N/A,#N/A,FALSE,"단축1";#N/A,#N/A,FALSE,"단축2";#N/A,#N/A,FALSE,"단축3";#N/A,#N/A,FALSE,"장축";#N/A,#N/A,FALSE,"4WD"}</definedName>
    <definedName name="DSL" hidden="1">{#N/A,#N/A,FALSE,"단축1";#N/A,#N/A,FALSE,"단축2";#N/A,#N/A,FALSE,"단축3";#N/A,#N/A,FALSE,"장축";#N/A,#N/A,FALSE,"4WD"}</definedName>
    <definedName name="DSSD" hidden="1">{#N/A,#N/A,FALSE,"단축1";#N/A,#N/A,FALSE,"단축2";#N/A,#N/A,FALSE,"단축3";#N/A,#N/A,FALSE,"장축";#N/A,#N/A,FALSE,"4WD"}</definedName>
    <definedName name="DTYFJ" hidden="1">{#N/A,#N/A,FALSE,"단축1";#N/A,#N/A,FALSE,"단축2";#N/A,#N/A,FALSE,"단축3";#N/A,#N/A,FALSE,"장축";#N/A,#N/A,FALSE,"4WD"}</definedName>
    <definedName name="DVD" hidden="1">{#N/A,#N/A,FALSE,"단축1";#N/A,#N/A,FALSE,"단축2";#N/A,#N/A,FALSE,"단축3";#N/A,#N/A,FALSE,"장축";#N/A,#N/A,FALSE,"4WD"}</definedName>
    <definedName name="DWEF" hidden="1">{#N/A,#N/A,FALSE,"단축1";#N/A,#N/A,FALSE,"단축2";#N/A,#N/A,FALSE,"단축3";#N/A,#N/A,FALSE,"장축";#N/A,#N/A,FALSE,"4WD"}</definedName>
    <definedName name="DXF" hidden="1">{#N/A,#N/A,FALSE,"단축1";#N/A,#N/A,FALSE,"단축2";#N/A,#N/A,FALSE,"단축3";#N/A,#N/A,FALSE,"장축";#N/A,#N/A,FALSE,"4WD"}</definedName>
    <definedName name="DYK" hidden="1">{#N/A,#N/A,FALSE,"단축1";#N/A,#N/A,FALSE,"단축2";#N/A,#N/A,FALSE,"단축3";#N/A,#N/A,FALSE,"장축";#N/A,#N/A,FALSE,"4WD"}</definedName>
    <definedName name="DYT" hidden="1">{#N/A,#N/A,FALSE,"단축1";#N/A,#N/A,FALSE,"단축2";#N/A,#N/A,FALSE,"단축3";#N/A,#N/A,FALSE,"장축";#N/A,#N/A,FALSE,"4WD"}</definedName>
    <definedName name="DZGF" hidden="1">{#N/A,#N/A,FALSE,"단축1";#N/A,#N/A,FALSE,"단축2";#N/A,#N/A,FALSE,"단축3";#N/A,#N/A,FALSE,"장축";#N/A,#N/A,FALSE,"4WD"}</definedName>
    <definedName name="DZRG" hidden="1">{#N/A,#N/A,FALSE,"단축1";#N/A,#N/A,FALSE,"단축2";#N/A,#N/A,FALSE,"단축3";#N/A,#N/A,FALSE,"장축";#N/A,#N/A,FALSE,"4WD"}</definedName>
    <definedName name="dzrga" hidden="1">{#N/A,#N/A,FALSE,"단축1";#N/A,#N/A,FALSE,"단축2";#N/A,#N/A,FALSE,"단축3";#N/A,#N/A,FALSE,"장축";#N/A,#N/A,FALSE,"4WD"}</definedName>
    <definedName name="E" hidden="1">{#N/A,#N/A,TRUE,"Y생산";#N/A,#N/A,TRUE,"Y판매";#N/A,#N/A,TRUE,"Y총물량";#N/A,#N/A,TRUE,"Y능력";#N/A,#N/A,TRUE,"YKD"}</definedName>
    <definedName name="E2Q" hidden="1">{#N/A,#N/A,FALSE,"단축1";#N/A,#N/A,FALSE,"단축2";#N/A,#N/A,FALSE,"단축3";#N/A,#N/A,FALSE,"장축";#N/A,#N/A,FALSE,"4WD"}</definedName>
    <definedName name="EARFGS" hidden="1">{#N/A,#N/A,FALSE,"을지 (4)";#N/A,#N/A,FALSE,"을지 (5)";#N/A,#N/A,FALSE,"을지 (6)"}</definedName>
    <definedName name="EAWR" hidden="1">{#N/A,#N/A,FALSE,"단축1";#N/A,#N/A,FALSE,"단축2";#N/A,#N/A,FALSE,"단축3";#N/A,#N/A,FALSE,"장축";#N/A,#N/A,FALSE,"4WD"}</definedName>
    <definedName name="ed" hidden="1">{"'보고양식'!$A$58:$K$111"}</definedName>
    <definedName name="ede" hidden="1">{#N/A,#N/A,FALSE,"단축1";#N/A,#N/A,FALSE,"단축2";#N/A,#N/A,FALSE,"단축3";#N/A,#N/A,FALSE,"장축";#N/A,#N/A,FALSE,"4WD"}</definedName>
    <definedName name="edfcew" hidden="1">{#N/A,#N/A,FALSE,"신규dep";#N/A,#N/A,FALSE,"신규dep-금형상각후";#N/A,#N/A,FALSE,"신규dep-연구비상각후";#N/A,#N/A,FALSE,"신규dep-기계,공구상각후"}</definedName>
    <definedName name="eeee" hidden="1">{#N/A,#N/A,FALSE,"단축1";#N/A,#N/A,FALSE,"단축2";#N/A,#N/A,FALSE,"단축3";#N/A,#N/A,FALSE,"장축";#N/A,#N/A,FALSE,"4WD"}</definedName>
    <definedName name="eeeee" hidden="1">{#N/A,#N/A,FALSE,"단축1";#N/A,#N/A,FALSE,"단축2";#N/A,#N/A,FALSE,"단축3";#N/A,#N/A,FALSE,"장축";#N/A,#N/A,FALSE,"4WD"}</definedName>
    <definedName name="EEEEEEE" hidden="1">{#N/A,#N/A,FALSE,"단축1";#N/A,#N/A,FALSE,"단축2";#N/A,#N/A,FALSE,"단축3";#N/A,#N/A,FALSE,"장축";#N/A,#N/A,FALSE,"4WD"}</definedName>
    <definedName name="EEEEEEWQDS" hidden="1">{#N/A,#N/A,FALSE,"단축1";#N/A,#N/A,FALSE,"단축2";#N/A,#N/A,FALSE,"단축3";#N/A,#N/A,FALSE,"장축";#N/A,#N/A,FALSE,"4WD"}</definedName>
    <definedName name="EEER" hidden="1">{#N/A,#N/A,FALSE,"단축1";#N/A,#N/A,FALSE,"단축2";#N/A,#N/A,FALSE,"단축3";#N/A,#N/A,FALSE,"장축";#N/A,#N/A,FALSE,"4WD"}</definedName>
    <definedName name="EEJEJJEJEJEJE" hidden="1">{#N/A,#N/A,TRUE,"Y생산";#N/A,#N/A,TRUE,"Y판매";#N/A,#N/A,TRUE,"Y총물량";#N/A,#N/A,TRUE,"Y능력";#N/A,#N/A,TRUE,"YKD"}</definedName>
    <definedName name="EEWRG" hidden="1">{#N/A,#N/A,FALSE,"단축1";#N/A,#N/A,FALSE,"단축2";#N/A,#N/A,FALSE,"단축3";#N/A,#N/A,FALSE,"장축";#N/A,#N/A,FALSE,"4WD"}</definedName>
    <definedName name="efc" hidden="1">{#N/A,#N/A,FALSE,"단축1";#N/A,#N/A,FALSE,"단축2";#N/A,#N/A,FALSE,"단축3";#N/A,#N/A,FALSE,"장축";#N/A,#N/A,FALSE,"4WD"}</definedName>
    <definedName name="EFFOG" hidden="1">{#N/A,#N/A,FALSE,"단축1";#N/A,#N/A,FALSE,"단축2";#N/A,#N/A,FALSE,"단축3";#N/A,#N/A,FALSE,"장축";#N/A,#N/A,FALSE,"4WD"}</definedName>
    <definedName name="EF제동" hidden="1">{#N/A,#N/A,FALSE,"단축1";#N/A,#N/A,FALSE,"단축2";#N/A,#N/A,FALSE,"단축3";#N/A,#N/A,FALSE,"장축";#N/A,#N/A,FALSE,"4WD"}</definedName>
    <definedName name="eg" hidden="1">{#VALUE!,#N/A,FALSE,0;#N/A,#N/A,FALSE,0;#N/A,#N/A,FALSE,0;#N/A,#N/A,FALSE,0}</definedName>
    <definedName name="EGFKJMOWE" hidden="1">{#VALUE!,#N/A,FALSE,0;#N/A,#N/A,FALSE,0;#N/A,#N/A,FALSE,0;#N/A,#N/A,FALSE,0;#N/A,#N/A,FALSE,0}</definedName>
    <definedName name="eieu" hidden="1">{#N/A,#N/A,FALSE,"단축1";#N/A,#N/A,FALSE,"단축2";#N/A,#N/A,FALSE,"단축3";#N/A,#N/A,FALSE,"장축";#N/A,#N/A,FALSE,"4WD"}</definedName>
    <definedName name="EKDKD.LJFL" hidden="1">{#N/A,#N/A,FALSE,"Australien";#N/A,#N/A,FALSE,"Birmingham";#N/A,#N/A,FALSE,"Brasilien";#N/A,#N/A,FALSE,"Prag";#N/A,#N/A,FALSE,"Spanien";#N/A,#N/A,FALSE,"Malaysia ( Com)";#N/A,#N/A,FALSE,"Malaysia (Instr)"}</definedName>
    <definedName name="elo" hidden="1">{#N/A,#N/A,FALSE,"단축1";#N/A,#N/A,FALSE,"단축2";#N/A,#N/A,FALSE,"단축3";#N/A,#N/A,FALSE,"장축";#N/A,#N/A,FALSE,"4WD"}</definedName>
    <definedName name="ENG" hidden="1">#REF!</definedName>
    <definedName name="EOCOR" hidden="1">{#N/A,#N/A,FALSE,"단축1";#N/A,#N/A,FALSE,"단축2";#N/A,#N/A,FALSE,"단축3";#N/A,#N/A,FALSE,"장축";#N/A,#N/A,FALSE,"4WD"}</definedName>
    <definedName name="EOGH" hidden="1">{#N/A,#N/A,FALSE,"단축1";#N/A,#N/A,FALSE,"단축2";#N/A,#N/A,FALSE,"단축3";#N/A,#N/A,FALSE,"장축";#N/A,#N/A,FALSE,"4WD"}</definedName>
    <definedName name="EO계획" hidden="1">#REF!</definedName>
    <definedName name="EO정리" hidden="1">{#N/A,#N/A,FALSE,"단축1";#N/A,#N/A,FALSE,"단축2";#N/A,#N/A,FALSE,"단축3";#N/A,#N/A,FALSE,"장축";#N/A,#N/A,FALSE,"4WD"}</definedName>
    <definedName name="er" hidden="1">{#VALUE!,#N/A,FALSE,0;#N/A,#N/A,FALSE,0;#N/A,#N/A,FALSE,0;#N/A,#N/A,FALSE,0;#N/A,#N/A,FALSE,0}</definedName>
    <definedName name="ERG" hidden="1">{"Wire Charts",#N/A,TRUE,"Wires"}</definedName>
    <definedName name="ERGDS" hidden="1">{#N/A,#N/A,FALSE,"을지 (4)";#N/A,#N/A,FALSE,"을지 (5)";#N/A,#N/A,FALSE,"을지 (6)"}</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RE" hidden="1">{#N/A,#N/A,FALSE,"단축1";#N/A,#N/A,FALSE,"단축2";#N/A,#N/A,FALSE,"단축3";#N/A,#N/A,FALSE,"장축";#N/A,#N/A,FALSE,"4WD"}</definedName>
    <definedName name="ERRERE" hidden="1">{#N/A,#N/A,FALSE,"단축1";#N/A,#N/A,FALSE,"단축2";#N/A,#N/A,FALSE,"단축3";#N/A,#N/A,FALSE,"장축";#N/A,#N/A,FALSE,"4WD"}</definedName>
    <definedName name="ert" hidden="1">{#N/A,#N/A,TRUE,"Y생산";#N/A,#N/A,TRUE,"Y판매";#N/A,#N/A,TRUE,"Y총물량";#N/A,#N/A,TRUE,"Y능력";#N/A,#N/A,TRUE,"YKD"}</definedName>
    <definedName name="esgwertw4etsdfgsdfg" hidden="1">{#N/A,#N/A,FALSE,"단축1";#N/A,#N/A,FALSE,"단축2";#N/A,#N/A,FALSE,"단축3";#N/A,#N/A,FALSE,"장축";#N/A,#N/A,FALSE,"4WD"}</definedName>
    <definedName name="ESRFSDFW" hidden="1">{#N/A,#N/A,FALSE,"단축1";#N/A,#N/A,FALSE,"단축2";#N/A,#N/A,FALSE,"단축3";#N/A,#N/A,FALSE,"장축";#N/A,#N/A,FALSE,"4WD"}</definedName>
    <definedName name="esrtgehsrthjrdftyhdfh" hidden="1">{#N/A,#N/A,FALSE,"단축1";#N/A,#N/A,FALSE,"단축2";#N/A,#N/A,FALSE,"단축3";#N/A,#N/A,FALSE,"장축";#N/A,#N/A,FALSE,"4WD"}</definedName>
    <definedName name="etrer" hidden="1">{#N/A,#N/A,FALSE,"단축1";#N/A,#N/A,FALSE,"단축2";#N/A,#N/A,FALSE,"단축3";#N/A,#N/A,FALSE,"장축";#N/A,#N/A,FALSE,"4WD"}</definedName>
    <definedName name="etretette" hidden="1">{#N/A,#N/A,FALSE,"단축1";#N/A,#N/A,FALSE,"단축2";#N/A,#N/A,FALSE,"단축3";#N/A,#N/A,FALSE,"장축";#N/A,#N/A,FALSE,"4WD"}</definedName>
    <definedName name="ETRY65E65UJ57YJY" hidden="1">{#N/A,#N/A,FALSE,"단축1";#N/A,#N/A,FALSE,"단축2";#N/A,#N/A,FALSE,"단축3";#N/A,#N/A,FALSE,"장축";#N/A,#N/A,FALSE,"4WD"}</definedName>
    <definedName name="ETRYU" hidden="1">{#N/A,#N/A,FALSE,"단축1";#N/A,#N/A,FALSE,"단축2";#N/A,#N/A,FALSE,"단축3";#N/A,#N/A,FALSE,"장축";#N/A,#N/A,FALSE,"4WD"}</definedName>
    <definedName name="ETYUI" hidden="1">{#N/A,#N/A,FALSE,"단축1";#N/A,#N/A,FALSE,"단축2";#N/A,#N/A,FALSE,"단축3";#N/A,#N/A,FALSE,"장축";#N/A,#N/A,FALSE,"4WD"}</definedName>
    <definedName name="EV__LASTREFTIME__" hidden="1">"2011-01-24 오후 8:41:14"</definedName>
    <definedName name="EWA" hidden="1">{#N/A,#N/A,FALSE,"초도품";#N/A,#N/A,FALSE,"초도품 (2)";#N/A,#N/A,FALSE,"초도품 (3)";#N/A,#N/A,FALSE,"초도품 (4)";#N/A,#N/A,FALSE,"초도품 (5)";#N/A,#N/A,FALSE,"초도품 (6)"}</definedName>
    <definedName name="EWERWER" hidden="1">{#N/A,#N/A,FALSE,"단축1";#N/A,#N/A,FALSE,"단축2";#N/A,#N/A,FALSE,"단축3";#N/A,#N/A,FALSE,"장축";#N/A,#N/A,FALSE,"4WD"}</definedName>
    <definedName name="EWQ" hidden="1">{#N/A,#N/A,FALSE,"단축1";#N/A,#N/A,FALSE,"단축2";#N/A,#N/A,FALSE,"단축3";#N/A,#N/A,FALSE,"장축";#N/A,#N/A,FALSE,"4WD"}</definedName>
    <definedName name="EWY" hidden="1">{#N/A,#N/A,FALSE,"단축1";#N/A,#N/A,FALSE,"단축2";#N/A,#N/A,FALSE,"단축3";#N/A,#N/A,FALSE,"장축";#N/A,#N/A,FALSE,"4WD"}</definedName>
    <definedName name="EYRU" hidden="1">{#N/A,#N/A,FALSE,"단축1";#N/A,#N/A,FALSE,"단축2";#N/A,#N/A,FALSE,"단축3";#N/A,#N/A,FALSE,"장축";#N/A,#N/A,FALSE,"4WD"}</definedName>
    <definedName name="F" hidden="1">{#N/A,#N/A,FALSE,"96 3월물량표";#N/A,#N/A,FALSE,"96 4월물량표";#N/A,#N/A,FALSE,"96 5월물량표"}</definedName>
    <definedName name="fas" hidden="1">{#N/A,#N/A,FALSE,"Aging Summary";#N/A,#N/A,FALSE,"Ratio Analysis";#N/A,#N/A,FALSE,"Test 120 Day Accts";#N/A,#N/A,FALSE,"Tickmarks"}</definedName>
    <definedName name="FC" hidden="1">{#N/A,#N/A,FALSE,"단축1";#N/A,#N/A,FALSE,"단축2";#N/A,#N/A,FALSE,"단축3";#N/A,#N/A,FALSE,"장축";#N/A,#N/A,FALSE,"4WD"}</definedName>
    <definedName name="FC." hidden="1">{#N/A,#N/A,FALSE,"단축1";#N/A,#N/A,FALSE,"단축2";#N/A,#N/A,FALSE,"단축3";#N/A,#N/A,FALSE,"장축";#N/A,#N/A,FALSE,"4WD"}</definedName>
    <definedName name="FCLINE2" hidden="1">{#N/A,#N/A,FALSE,"단축1";#N/A,#N/A,FALSE,"단축2";#N/A,#N/A,FALSE,"단축3";#N/A,#N/A,FALSE,"장축";#N/A,#N/A,FALSE,"4WD"}</definedName>
    <definedName name="FDASFSA" hidden="1">{#N/A,#N/A,FALSE,"단축1";#N/A,#N/A,FALSE,"단축2";#N/A,#N/A,FALSE,"단축3";#N/A,#N/A,FALSE,"장축";#N/A,#N/A,FALSE,"4WD"}</definedName>
    <definedName name="FDDDDDDDDDDDDDDD" hidden="1">{#N/A,#N/A,FALSE,"단축1";#N/A,#N/A,FALSE,"단축2";#N/A,#N/A,FALSE,"단축3";#N/A,#N/A,FALSE,"장축";#N/A,#N/A,FALSE,"4WD"}</definedName>
    <definedName name="fdfg" hidden="1">{#N/A,#N/A,FALSE,"Aging Summary";#N/A,#N/A,FALSE,"Ratio Analysis";#N/A,#N/A,FALSE,"Test 120 Day Accts";#N/A,#N/A,FALSE,"Tickmarks"}</definedName>
    <definedName name="FDFSDFSDFSF" hidden="1">{#N/A,#N/A,FALSE,"단축1";#N/A,#N/A,FALSE,"단축2";#N/A,#N/A,FALSE,"단축3";#N/A,#N/A,FALSE,"장축";#N/A,#N/A,FALSE,"4WD"}</definedName>
    <definedName name="FDGHDFG" hidden="1">{#N/A,#N/A,FALSE,"단축1";#N/A,#N/A,FALSE,"단축2";#N/A,#N/A,FALSE,"단축3";#N/A,#N/A,FALSE,"장축";#N/A,#N/A,FALSE,"4WD"}</definedName>
    <definedName name="FDGS" hidden="1">{"'KET'!$A$1:$E$2423"}</definedName>
    <definedName name="FDJGDFHJ" hidden="1">{#N/A,#N/A,FALSE,"단축1";#N/A,#N/A,FALSE,"단축2";#N/A,#N/A,FALSE,"단축3";#N/A,#N/A,FALSE,"장축";#N/A,#N/A,FALSE,"4WD"}</definedName>
    <definedName name="feAWgf3wQ" hidden="1">{#N/A,#N/A,FALSE,"단축1";#N/A,#N/A,FALSE,"단축2";#N/A,#N/A,FALSE,"단축3";#N/A,#N/A,FALSE,"장축";#N/A,#N/A,FALSE,"4WD"}</definedName>
    <definedName name="FFDF" hidden="1">{#N/A,#N/A,FALSE,"단축1";#N/A,#N/A,FALSE,"단축2";#N/A,#N/A,FALSE,"단축3";#N/A,#N/A,FALSE,"장축";#N/A,#N/A,FALSE,"4WD"}</definedName>
    <definedName name="FFFFF" hidden="1">{#N/A,#N/A,FALSE,"단축1";#N/A,#N/A,FALSE,"단축2";#N/A,#N/A,FALSE,"단축3";#N/A,#N/A,FALSE,"장축";#N/A,#N/A,FALSE,"4WD"}</definedName>
    <definedName name="FFFFFFFFFF" hidden="1">{#N/A,#N/A,FALSE,"단축1";#N/A,#N/A,FALSE,"단축2";#N/A,#N/A,FALSE,"단축3";#N/A,#N/A,FALSE,"장축";#N/A,#N/A,FALSE,"4WD"}</definedName>
    <definedName name="FFFFFFFFFFFFFFFFFFFFFFDDDDDDDDDDDDFASDFADFAFASFDAF" hidden="1">{#N/A,#N/A,FALSE,"단축1";#N/A,#N/A,FALSE,"단축2";#N/A,#N/A,FALSE,"단축3";#N/A,#N/A,FALSE,"장축";#N/A,#N/A,FALSE,"4WD"}</definedName>
    <definedName name="fffgfg" hidden="1">{#N/A,#N/A,FALSE,"단축1";#N/A,#N/A,FALSE,"단축2";#N/A,#N/A,FALSE,"단축3";#N/A,#N/A,FALSE,"장축";#N/A,#N/A,FALSE,"4WD"}</definedName>
    <definedName name="FFG" hidden="1">{#N/A,#N/A,FALSE,"단축1";#N/A,#N/A,FALSE,"단축2";#N/A,#N/A,FALSE,"단축3";#N/A,#N/A,FALSE,"장축";#N/A,#N/A,FALSE,"4WD"}</definedName>
    <definedName name="FGD" hidden="1">{#N/A,#N/A,FALSE,"단축1";#N/A,#N/A,FALSE,"단축2";#N/A,#N/A,FALSE,"단축3";#N/A,#N/A,FALSE,"장축";#N/A,#N/A,FALSE,"4WD"}</definedName>
    <definedName name="FGF" hidden="1">{#N/A,#N/A,FALSE,"단축1";#N/A,#N/A,FALSE,"단축2";#N/A,#N/A,FALSE,"단축3";#N/A,#N/A,FALSE,"장축";#N/A,#N/A,FALSE,"4WD"}</definedName>
    <definedName name="FGG" hidden="1">{#N/A,#N/A,FALSE,"단축1";#N/A,#N/A,FALSE,"단축2";#N/A,#N/A,FALSE,"단축3";#N/A,#N/A,FALSE,"장축";#N/A,#N/A,FALSE,"4WD"}</definedName>
    <definedName name="FGH" hidden="1">{#N/A,#N/A,FALSE,"단축1";#N/A,#N/A,FALSE,"단축2";#N/A,#N/A,FALSE,"단축3";#N/A,#N/A,FALSE,"장축";#N/A,#N/A,FALSE,"4WD"}</definedName>
    <definedName name="fghgsdrgjtdjdghj" hidden="1">{#N/A,#N/A,FALSE,"단축1";#N/A,#N/A,FALSE,"단축2";#N/A,#N/A,FALSE,"단축3";#N/A,#N/A,FALSE,"장축";#N/A,#N/A,FALSE,"4WD"}</definedName>
    <definedName name="FGHJ" hidden="1">{#N/A,#N/A,FALSE,"단축1";#N/A,#N/A,FALSE,"단축2";#N/A,#N/A,FALSE,"단축3";#N/A,#N/A,FALSE,"장축";#N/A,#N/A,FALSE,"4WD"}</definedName>
    <definedName name="fghjk" hidden="1">{#N/A,#N/A,FALSE,"단축1";#N/A,#N/A,FALSE,"단축2";#N/A,#N/A,FALSE,"단축3";#N/A,#N/A,FALSE,"장축";#N/A,#N/A,FALSE,"4WD"}</definedName>
    <definedName name="FGS" hidden="1">{"Wire Charts",#N/A,TRUE,"Wires"}</definedName>
    <definedName name="fgsdfds" hidden="1">{#N/A,#N/A,FALSE,"단축1";#N/A,#N/A,FALSE,"단축2";#N/A,#N/A,FALSE,"단축3";#N/A,#N/A,FALSE,"장축";#N/A,#N/A,FALSE,"4WD"}</definedName>
    <definedName name="FH" hidden="1">{#N/A,#N/A,FALSE,"단축1";#N/A,#N/A,FALSE,"단축2";#N/A,#N/A,FALSE,"단축3";#N/A,#N/A,FALSE,"장축";#N/A,#N/A,FALSE,"4WD"}</definedName>
    <definedName name="fhjdghjdghjtdfhj" hidden="1">{#N/A,#N/A,FALSE,"단축1";#N/A,#N/A,FALSE,"단축2";#N/A,#N/A,FALSE,"단축3";#N/A,#N/A,FALSE,"장축";#N/A,#N/A,FALSE,"4WD"}</definedName>
    <definedName name="FILE" hidden="1">{#N/A,#N/A,FALSE,"단축1";#N/A,#N/A,FALSE,"단축2";#N/A,#N/A,FALSE,"단축3";#N/A,#N/A,FALSE,"장축";#N/A,#N/A,FALSE,"4WD"}</definedName>
    <definedName name="FILES" hidden="1">{#N/A,#N/A,FALSE,"단축1";#N/A,#N/A,FALSE,"단축2";#N/A,#N/A,FALSE,"단축3";#N/A,#N/A,FALSE,"장축";#N/A,#N/A,FALSE,"4WD"}</definedName>
    <definedName name="fjalaslaslfasllaa" hidden="1">{#N/A,#N/A,FALSE,"을지 (4)";#N/A,#N/A,FALSE,"을지 (5)";#N/A,#N/A,FALSE,"을지 (6)"}</definedName>
    <definedName name="FJD" hidden="1">{#N/A,#N/A,FALSE,"단축1";#N/A,#N/A,FALSE,"단축2";#N/A,#N/A,FALSE,"단축3";#N/A,#N/A,FALSE,"장축";#N/A,#N/A,FALSE,"4WD"}</definedName>
    <definedName name="FJFJ" hidden="1">{#N/A,#N/A,FALSE,"단축1";#N/A,#N/A,FALSE,"단축2";#N/A,#N/A,FALSE,"단축3";#N/A,#N/A,FALSE,"장축";#N/A,#N/A,FALSE,"4WD"}</definedName>
    <definedName name="fkla" hidden="1">{#N/A,#N/A,TRUE,"Y생산";#N/A,#N/A,TRUE,"Y판매";#N/A,#N/A,TRUE,"Y총물량";#N/A,#N/A,TRUE,"Y능력";#N/A,#N/A,TRUE,"YKD"}</definedName>
    <definedName name="FKUKYI" hidden="1">{#N/A,#N/A,FALSE,"단축1";#N/A,#N/A,FALSE,"단축2";#N/A,#N/A,FALSE,"단축3";#N/A,#N/A,FALSE,"장축";#N/A,#N/A,FALSE,"4WD"}</definedName>
    <definedName name="FKUYLK" hidden="1">{#N/A,#N/A,FALSE,"단축1";#N/A,#N/A,FALSE,"단축2";#N/A,#N/A,FALSE,"단축3";#N/A,#N/A,FALSE,"장축";#N/A,#N/A,FALSE,"4WD"}</definedName>
    <definedName name="FLEXIBLE.T.L" hidden="1">{#N/A,#N/A,FALSE,"단축1";#N/A,#N/A,FALSE,"단축2";#N/A,#N/A,FALSE,"단축3";#N/A,#N/A,FALSE,"장축";#N/A,#N/A,FALSE,"4WD"}</definedName>
    <definedName name="FMEA" hidden="1">{#N/A,#N/A,FALSE,"단축1";#N/A,#N/A,FALSE,"단축2";#N/A,#N/A,FALSE,"단축3";#N/A,#N/A,FALSE,"장축";#N/A,#N/A,FALSE,"4WD"}</definedName>
    <definedName name="FMEA양식갑" hidden="1">{#N/A,#N/A,FALSE,"단축1";#N/A,#N/A,FALSE,"단축2";#N/A,#N/A,FALSE,"단축3";#N/A,#N/A,FALSE,"장축";#N/A,#N/A,FALSE,"4WD"}</definedName>
    <definedName name="FMEA양식설계갑" hidden="1">{#N/A,#N/A,FALSE,"단축1";#N/A,#N/A,FALSE,"단축2";#N/A,#N/A,FALSE,"단축3";#N/A,#N/A,FALSE,"장축";#N/A,#N/A,FALSE,"4WD"}</definedName>
    <definedName name="fmea양식설계정" hidden="1">{#N/A,#N/A,FALSE,"단축1";#N/A,#N/A,FALSE,"단축2";#N/A,#N/A,FALSE,"단축3";#N/A,#N/A,FALSE,"장축";#N/A,#N/A,FALSE,"4WD"}</definedName>
    <definedName name="FMEA양식정" hidden="1">{#N/A,#N/A,FALSE,"단축1";#N/A,#N/A,FALSE,"단축2";#N/A,#N/A,FALSE,"단축3";#N/A,#N/A,FALSE,"장축";#N/A,#N/A,FALSE,"4WD"}</definedName>
    <definedName name="FO???UPH??" hidden="1">{#N/A,#N/A,FALSE,"??1";#N/A,#N/A,FALSE,"??2";#N/A,#N/A,FALSE,"??3";#N/A,#N/A,FALSE,"??";#N/A,#N/A,FALSE,"4WD"}</definedName>
    <definedName name="FO투입시UPH조정" hidden="1">{#N/A,#N/A,FALSE,"단축1";#N/A,#N/A,FALSE,"단축2";#N/A,#N/A,FALSE,"단축3";#N/A,#N/A,FALSE,"장축";#N/A,#N/A,FALSE,"4WD"}</definedName>
    <definedName name="FREEWHEEL" hidden="1">[1]CAUDIT!#REF!</definedName>
    <definedName name="frmotor" hidden="1">{#N/A,#N/A,FALSE,"단축1";#N/A,#N/A,FALSE,"단축2";#N/A,#N/A,FALSE,"단축3";#N/A,#N/A,FALSE,"장축";#N/A,#N/A,FALSE,"4WD"}</definedName>
    <definedName name="FRONT" hidden="1">{#N/A,#N/A,FALSE,"단축1";#N/A,#N/A,FALSE,"단축2";#N/A,#N/A,FALSE,"단축3";#N/A,#N/A,FALSE,"장축";#N/A,#N/A,FALSE,"4WD"}</definedName>
    <definedName name="FRRT" hidden="1">{#N/A,#N/A,FALSE,"단축1";#N/A,#N/A,FALSE,"단축2";#N/A,#N/A,FALSE,"단축3";#N/A,#N/A,FALSE,"장축";#N/A,#N/A,FALSE,"4WD"}</definedName>
    <definedName name="FSERGSERGB" hidden="1">{#N/A,#N/A,FALSE,"단축1";#N/A,#N/A,FALSE,"단축2";#N/A,#N/A,FALSE,"단축3";#N/A,#N/A,FALSE,"장축";#N/A,#N/A,FALSE,"4WD"}</definedName>
    <definedName name="FSFD" hidden="1">{#N/A,#N/A,FALSE,"단축1";#N/A,#N/A,FALSE,"단축2";#N/A,#N/A,FALSE,"단축3";#N/A,#N/A,FALSE,"장축";#N/A,#N/A,FALSE,"4WD"}</definedName>
    <definedName name="FTFTFTF" hidden="1">{#N/A,#N/A,FALSE,"단축1";#N/A,#N/A,FALSE,"단축2";#N/A,#N/A,FALSE,"단축3";#N/A,#N/A,FALSE,"장축";#N/A,#N/A,FALSE,"4WD"}</definedName>
    <definedName name="FUGKLUYUY" hidden="1">{#N/A,#N/A,FALSE,"단축1";#N/A,#N/A,FALSE,"단축2";#N/A,#N/A,FALSE,"단축3";#N/A,#N/A,FALSE,"장축";#N/A,#N/A,FALSE,"4WD"}</definedName>
    <definedName name="FUKLIYL" hidden="1">{#N/A,#N/A,FALSE,"단축1";#N/A,#N/A,FALSE,"단축2";#N/A,#N/A,FALSE,"단축3";#N/A,#N/A,FALSE,"장축";#N/A,#N/A,FALSE,"4WD"}</definedName>
    <definedName name="FUKUYK" hidden="1">{#N/A,#N/A,FALSE,"단축1";#N/A,#N/A,FALSE,"단축2";#N/A,#N/A,FALSE,"단축3";#N/A,#N/A,FALSE,"장축";#N/A,#N/A,FALSE,"4WD"}</definedName>
    <definedName name="FUKUYKYU" hidden="1">{#N/A,#N/A,FALSE,"단축1";#N/A,#N/A,FALSE,"단축2";#N/A,#N/A,FALSE,"단축3";#N/A,#N/A,FALSE,"장축";#N/A,#N/A,FALSE,"4WD"}</definedName>
    <definedName name="FUYKUY" hidden="1">{#N/A,#N/A,FALSE,"단축1";#N/A,#N/A,FALSE,"단축2";#N/A,#N/A,FALSE,"단축3";#N/A,#N/A,FALSE,"장축";#N/A,#N/A,FALSE,"4WD"}</definedName>
    <definedName name="FUYKYL" hidden="1">{#N/A,#N/A,FALSE,"단축1";#N/A,#N/A,FALSE,"단축2";#N/A,#N/A,FALSE,"단축3";#N/A,#N/A,FALSE,"장축";#N/A,#N/A,FALSE,"4WD"}</definedName>
    <definedName name="FYLKIYLIYL" hidden="1">{#N/A,#N/A,FALSE,"단축1";#N/A,#N/A,FALSE,"단축2";#N/A,#N/A,FALSE,"단축3";#N/A,#N/A,FALSE,"장축";#N/A,#N/A,FALSE,"4WD"}</definedName>
    <definedName name="FYUKLY" hidden="1">{#N/A,#N/A,FALSE,"단축1";#N/A,#N/A,FALSE,"단축2";#N/A,#N/A,FALSE,"단축3";#N/A,#N/A,FALSE,"장축";#N/A,#N/A,FALSE,"4WD"}</definedName>
    <definedName name="G" hidden="1">{#N/A,#N/A,FALSE,"96 3월물량표";#N/A,#N/A,FALSE,"96 4월물량표";#N/A,#N/A,FALSE,"96 5월물량표"}</definedName>
    <definedName name="GARDTGERTG" hidden="1">{#N/A,#N/A,FALSE,"단축1";#N/A,#N/A,FALSE,"단축2";#N/A,#N/A,FALSE,"단축3";#N/A,#N/A,FALSE,"장축";#N/A,#N/A,FALSE,"4WD"}</definedName>
    <definedName name="GD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EIGIGJG" hidden="1">{#N/A,#N/A,FALSE,"단축1";#N/A,#N/A,FALSE,"단축2";#N/A,#N/A,FALSE,"단축3";#N/A,#N/A,FALSE,"장축";#N/A,#N/A,FALSE,"4WD"}</definedName>
    <definedName name="GERGESDF" hidden="1">{#N/A,#N/A,FALSE,"단축1";#N/A,#N/A,FALSE,"단축2";#N/A,#N/A,FALSE,"단축3";#N/A,#N/A,FALSE,"장축";#N/A,#N/A,FALSE,"4WD"}</definedName>
    <definedName name="GFDFDG" hidden="1">{#N/A,#N/A,FALSE,"을지 (4)";#N/A,#N/A,FALSE,"을지 (5)";#N/A,#N/A,FALSE,"을지 (6)"}</definedName>
    <definedName name="GFDS" hidden="1">{#N/A,#N/A,FALSE,"단축1";#N/A,#N/A,FALSE,"단축2";#N/A,#N/A,FALSE,"단축3";#N/A,#N/A,FALSE,"장축";#N/A,#N/A,FALSE,"4WD"}</definedName>
    <definedName name="GF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FG" hidden="1">{#N/A,#N/A,FALSE,"을지 (4)";#N/A,#N/A,FALSE,"을지 (5)";#N/A,#N/A,FALSE,"을지 (6)"}</definedName>
    <definedName name="GFJG" hidden="1">{#N/A,#N/A,FALSE,"단축1";#N/A,#N/A,FALSE,"단축2";#N/A,#N/A,FALSE,"단축3";#N/A,#N/A,FALSE,"장축";#N/A,#N/A,FALSE,"4WD"}</definedName>
    <definedName name="gfld" hidden="1">{#N/A,#N/A,TRUE,"Y생산";#N/A,#N/A,TRUE,"Y판매";#N/A,#N/A,TRUE,"Y총물량";#N/A,#N/A,TRUE,"Y능력";#N/A,#N/A,TRUE,"YKD"}</definedName>
    <definedName name="GFRGH" hidden="1">{#N/A,#N/A,TRUE,"Y생산";#N/A,#N/A,TRUE,"Y판매";#N/A,#N/A,TRUE,"Y총물량";#N/A,#N/A,TRUE,"Y능력";#N/A,#N/A,TRUE,"YKD"}</definedName>
    <definedName name="GFZRSDGFRG" hidden="1">#REF!</definedName>
    <definedName name="GGG" hidden="1">{#N/A,#N/A,FALSE,"단축1";#N/A,#N/A,FALSE,"단축2";#N/A,#N/A,FALSE,"단축3";#N/A,#N/A,FALSE,"장축";#N/A,#N/A,FALSE,"4WD"}</definedName>
    <definedName name="GGGG" hidden="1">{#N/A,#N/A,FALSE,"단축1";#N/A,#N/A,FALSE,"단축2";#N/A,#N/A,FALSE,"단축3";#N/A,#N/A,FALSE,"장축";#N/A,#N/A,FALSE,"4WD"}</definedName>
    <definedName name="GGGGG" hidden="1">{#N/A,#N/A,FALSE,"단축1";#N/A,#N/A,FALSE,"단축2";#N/A,#N/A,FALSE,"단축3";#N/A,#N/A,FALSE,"장축";#N/A,#N/A,FALSE,"4WD"}</definedName>
    <definedName name="ghd" hidden="1">{#N/A,#N/A,FALSE,"Aging Summary";#N/A,#N/A,FALSE,"Ratio Analysis";#N/A,#N/A,FALSE,"Test 120 Day Accts";#N/A,#N/A,FALSE,"Tickmarks"}</definedName>
    <definedName name="GHDJDG" hidden="1">{#N/A,#N/A,FALSE,"단축1";#N/A,#N/A,FALSE,"단축2";#N/A,#N/A,FALSE,"단축3";#N/A,#N/A,FALSE,"장축";#N/A,#N/A,FALSE,"4WD"}</definedName>
    <definedName name="GHGH" hidden="1">{#N/A,#N/A,FALSE,"단축1";#N/A,#N/A,FALSE,"단축2";#N/A,#N/A,FALSE,"단축3";#N/A,#N/A,FALSE,"장축";#N/A,#N/A,FALSE,"4WD"}</definedName>
    <definedName name="ghhhh" hidden="1">{#N/A,#N/A,FALSE,"단축1";#N/A,#N/A,FALSE,"단축2";#N/A,#N/A,FALSE,"단축3";#N/A,#N/A,FALSE,"장축";#N/A,#N/A,FALSE,"4WD"}</definedName>
    <definedName name="ghj"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KRDL" hidden="1">{#N/A,#N/A,FALSE,"단축1";#N/A,#N/A,FALSE,"단축2";#N/A,#N/A,FALSE,"단축3";#N/A,#N/A,FALSE,"장축";#N/A,#N/A,FALSE,"4WD"}</definedName>
    <definedName name="GHUTGHF" hidden="1">{#N/A,#N/A,FALSE,"96 3월물량표";#N/A,#N/A,FALSE,"96 4월물량표";#N/A,#N/A,FALSE,"96 5월물량표"}</definedName>
    <definedName name="GIGIGIGIGIGIG" hidden="1">{#N/A,#N/A,FALSE,"단축1";#N/A,#N/A,FALSE,"단축2";#N/A,#N/A,FALSE,"단축3";#N/A,#N/A,FALSE,"장축";#N/A,#N/A,FALSE,"4WD"}</definedName>
    <definedName name="GJ" hidden="1">{#N/A,#N/A,FALSE,"단축1";#N/A,#N/A,FALSE,"단축2";#N/A,#N/A,FALSE,"단축3";#N/A,#N/A,FALSE,"장축";#N/A,#N/A,FALSE,"4WD"}</definedName>
    <definedName name="gjk" hidden="1">{#N/A,#N/A,FALSE,"Aging Summary";#N/A,#N/A,FALSE,"Ratio Analysis";#N/A,#N/A,FALSE,"Test 120 Day Accts";#N/A,#N/A,FALSE,"Tickmarks"}</definedName>
    <definedName name="GJKADJG" hidden="1">{#N/A,#N/A,FALSE,"단축1";#N/A,#N/A,FALSE,"단축2";#N/A,#N/A,FALSE,"단축3";#N/A,#N/A,FALSE,"장축";#N/A,#N/A,FALSE,"4WD"}</definedName>
    <definedName name="GJKGJK" hidden="1">{#N/A,#N/A,FALSE,"단축1";#N/A,#N/A,FALSE,"단축2";#N/A,#N/A,FALSE,"단축3";#N/A,#N/A,FALSE,"장축";#N/A,#N/A,FALSE,"4WD"}</definedName>
    <definedName name="gkdfgjldg" hidden="1">{#N/A,#N/A,FALSE,"신규dep";#N/A,#N/A,FALSE,"신규dep-금형상각후";#N/A,#N/A,FALSE,"신규dep-연구비상각후";#N/A,#N/A,FALSE,"신규dep-기계,공구상각후"}</definedName>
    <definedName name="GKSK" hidden="1">{#N/A,#N/A,FALSE,"단축1";#N/A,#N/A,FALSE,"단축2";#N/A,#N/A,FALSE,"단축3";#N/A,#N/A,FALSE,"장축";#N/A,#N/A,FALSE,"4WD"}</definedName>
    <definedName name="gs" hidden="1">{#N/A,#N/A,FALSE,"Aging Summary";#N/A,#N/A,FALSE,"Ratio Analysis";#N/A,#N/A,FALSE,"Test 120 Day Accts";#N/A,#N/A,FALSE,"Tickmarks"}</definedName>
    <definedName name="GSDFGERSSZDFV" hidden="1">{#N/A,#N/A,FALSE,"단축1";#N/A,#N/A,FALSE,"단축2";#N/A,#N/A,FALSE,"단축3";#N/A,#N/A,FALSE,"장축";#N/A,#N/A,FALSE,"4WD"}</definedName>
    <definedName name="GSDFGSERGS" hidden="1">{#N/A,#N/A,FALSE,"단축1";#N/A,#N/A,FALSE,"단축2";#N/A,#N/A,FALSE,"단축3";#N/A,#N/A,FALSE,"장축";#N/A,#N/A,FALSE,"4WD"}</definedName>
    <definedName name="GSDFHGSDFSHDFG" hidden="1">{#N/A,#N/A,FALSE,"단축1";#N/A,#N/A,FALSE,"단축2";#N/A,#N/A,FALSE,"단축3";#N/A,#N/A,FALSE,"장축";#N/A,#N/A,FALSE,"4WD"}</definedName>
    <definedName name="GSEGBGSDFBGSER" hidden="1">{#N/A,#N/A,FALSE,"단축1";#N/A,#N/A,FALSE,"단축2";#N/A,#N/A,FALSE,"단축3";#N/A,#N/A,FALSE,"장축";#N/A,#N/A,FALSE,"4WD"}</definedName>
    <definedName name="GSEGSDFGVSER" hidden="1">{#N/A,#N/A,FALSE,"단축1";#N/A,#N/A,FALSE,"단축2";#N/A,#N/A,FALSE,"단축3";#N/A,#N/A,FALSE,"장축";#N/A,#N/A,FALSE,"4WD"}</definedName>
    <definedName name="GSERGBSFDGERE" hidden="1">{#N/A,#N/A,FALSE,"신규dep";#N/A,#N/A,FALSE,"신규dep-금형상각후";#N/A,#N/A,FALSE,"신규dep-연구비상각후";#N/A,#N/A,FALSE,"신규dep-기계,공구상각후"}</definedName>
    <definedName name="GSERGSDFGER" hidden="1">{#N/A,#N/A,FALSE,"단축1";#N/A,#N/A,FALSE,"단축2";#N/A,#N/A,FALSE,"단축3";#N/A,#N/A,FALSE,"장축";#N/A,#N/A,FALSE,"4WD"}</definedName>
    <definedName name="GSERGSDFGSER" hidden="1">{#N/A,#N/A,FALSE,"단축1";#N/A,#N/A,FALSE,"단축2";#N/A,#N/A,FALSE,"단축3";#N/A,#N/A,FALSE,"장축";#N/A,#N/A,FALSE,"4WD"}</definedName>
    <definedName name="GSERGSDRGV" hidden="1">{#N/A,#N/A,FALSE,"단축1";#N/A,#N/A,FALSE,"단축2";#N/A,#N/A,FALSE,"단축3";#N/A,#N/A,FALSE,"장축";#N/A,#N/A,FALSE,"4WD"}</definedName>
    <definedName name="GSERGSERGSER" hidden="1">{#N/A,#N/A,FALSE,"단축1";#N/A,#N/A,FALSE,"단축2";#N/A,#N/A,FALSE,"단축3";#N/A,#N/A,FALSE,"장축";#N/A,#N/A,FALSE,"4WD"}</definedName>
    <definedName name="GSRGSRVG" hidden="1">{#N/A,#N/A,FALSE,"단축1";#N/A,#N/A,FALSE,"단축2";#N/A,#N/A,FALSE,"단축3";#N/A,#N/A,FALSE,"장축";#N/A,#N/A,FALSE,"4WD"}</definedName>
    <definedName name="GTR" hidden="1">{#N/A,#N/A,FALSE,"단축1";#N/A,#N/A,FALSE,"단축2";#N/A,#N/A,FALSE,"단축3";#N/A,#N/A,FALSE,"장축";#N/A,#N/A,FALSE,"4WD"}</definedName>
    <definedName name="GTY" hidden="1">{#N/A,#N/A,FALSE,"단축1";#N/A,#N/A,FALSE,"단축2";#N/A,#N/A,FALSE,"단축3";#N/A,#N/A,FALSE,"장축";#N/A,#N/A,FALSE,"4WD"}</definedName>
    <definedName name="GUKMSDF" hidden="1">{#N/A,#N/A,FALSE,"단축1";#N/A,#N/A,FALSE,"단축2";#N/A,#N/A,FALSE,"단축3";#N/A,#N/A,FALSE,"장축";#N/A,#N/A,FALSE,"4WD"}</definedName>
    <definedName name="gutopo" hidden="1">{#N/A,#N/A,FALSE,"단축1";#N/A,#N/A,FALSE,"단축2";#N/A,#N/A,FALSE,"단축3";#N/A,#N/A,FALSE,"장축";#N/A,#N/A,FALSE,"4WD"}</definedName>
    <definedName name="H3직행율1" hidden="1">{#N/A,#N/A,TRUE,"Y생산";#N/A,#N/A,TRUE,"Y판매";#N/A,#N/A,TRUE,"Y총물량";#N/A,#N/A,TRUE,"Y능력";#N/A,#N/A,TRUE,"YKD"}</definedName>
    <definedName name="ha" hidden="1">{#N/A,#N/A,FALSE,"Aging Summary";#N/A,#N/A,FALSE,"Ratio Analysis";#N/A,#N/A,FALSE,"Test 120 Day Accts";#N/A,#N/A,FALSE,"Tickmarks"}</definedName>
    <definedName name="HDFH" hidden="1">{#N/A,#N/A,FALSE,"단축1";#N/A,#N/A,FALSE,"단축2";#N/A,#N/A,FALSE,"단축3";#N/A,#N/A,FALSE,"장축";#N/A,#N/A,FALSE,"4WD"}</definedName>
    <definedName name="HDZXTKJESZESRTH" hidden="1">{#N/A,#N/A,FALSE,"단축1";#N/A,#N/A,FALSE,"단축2";#N/A,#N/A,FALSE,"단축3";#N/A,#N/A,FALSE,"장축";#N/A,#N/A,FALSE,"4WD"}</definedName>
    <definedName name="HFD" hidden="1">{#N/A,#N/A,FALSE,"을지 (4)";#N/A,#N/A,FALSE,"을지 (5)";#N/A,#N/A,FALSE,"을지 (6)"}</definedName>
    <definedName name="HFG" hidden="1">{#N/A,#N/A,TRUE,"Y생산";#N/A,#N/A,TRUE,"Y판매";#N/A,#N/A,TRUE,"Y총물량";#N/A,#N/A,TRUE,"Y능력";#N/A,#N/A,TRUE,"YKD"}</definedName>
    <definedName name="HG" hidden="1">{#N/A,#N/A,FALSE,"단축1";#N/A,#N/A,FALSE,"단축2";#N/A,#N/A,FALSE,"단축3";#N/A,#N/A,FALSE,"장축";#N/A,#N/A,FALSE,"4WD"}</definedName>
    <definedName name="HGFJGUKT" hidden="1">{#N/A,#N/A,FALSE,"단축1";#N/A,#N/A,FALSE,"단축2";#N/A,#N/A,FALSE,"단축3";#N/A,#N/A,FALSE,"장축";#N/A,#N/A,FALSE,"4WD"}</definedName>
    <definedName name="HGG" hidden="1">{#N/A,#N/A,FALSE,"을지 (4)";#N/A,#N/A,FALSE,"을지 (5)";#N/A,#N/A,FALSE,"을지 (6)"}</definedName>
    <definedName name="HHHGG" hidden="1">{#N/A,#N/A,FALSE,"단축1";#N/A,#N/A,FALSE,"단축2";#N/A,#N/A,FALSE,"단축3";#N/A,#N/A,FALSE,"장축";#N/A,#N/A,FALSE,"4WD"}</definedName>
    <definedName name="HHHHH" hidden="1">{#N/A,#N/A,FALSE,"단축1";#N/A,#N/A,FALSE,"단축2";#N/A,#N/A,FALSE,"단축3";#N/A,#N/A,FALSE,"장축";#N/A,#N/A,FALSE,"4WD"}</definedName>
    <definedName name="HHHHHHHHHH" hidden="1">{#N/A,#N/A,FALSE,"단축1";#N/A,#N/A,FALSE,"단축2";#N/A,#N/A,FALSE,"단축3";#N/A,#N/A,FALSE,"장축";#N/A,#N/A,FALSE,"4WD"}</definedName>
    <definedName name="HHHHJJJJ" hidden="1">{#N/A,#N/A,FALSE,"단축1";#N/A,#N/A,FALSE,"단축2";#N/A,#N/A,FALSE,"단축3";#N/A,#N/A,FALSE,"장축";#N/A,#N/A,FALSE,"4WD"}</definedName>
    <definedName name="HIHIHIHIHIHFOIHH" hidden="1">{#N/A,#N/A,FALSE,"단축1";#N/A,#N/A,FALSE,"단축2";#N/A,#N/A,FALSE,"단축3";#N/A,#N/A,FALSE,"장축";#N/A,#N/A,FALSE,"4WD"}</definedName>
    <definedName name="HJ" hidden="1">{#N/A,#N/A,FALSE,"단축1";#N/A,#N/A,FALSE,"단축2";#N/A,#N/A,FALSE,"단축3";#N/A,#N/A,FALSE,"장축";#N/A,#N/A,FALSE,"4WD"}</definedName>
    <definedName name="hjgshjgfilhfg" hidden="1">{#N/A,#N/A,FALSE,"단축1";#N/A,#N/A,FALSE,"단축2";#N/A,#N/A,FALSE,"단축3";#N/A,#N/A,FALSE,"장축";#N/A,#N/A,FALSE,"4WD"}</definedName>
    <definedName name="HJHG" hidden="1">{#N/A,#N/A,FALSE,"단축1";#N/A,#N/A,FALSE,"단축2";#N/A,#N/A,FALSE,"단축3";#N/A,#N/A,FALSE,"장축";#N/A,#N/A,FALSE,"4WD"}</definedName>
    <definedName name="HJJ" hidden="1">{#N/A,#N/A,FALSE,"단축1";#N/A,#N/A,FALSE,"단축2";#N/A,#N/A,FALSE,"단축3";#N/A,#N/A,FALSE,"장축";#N/A,#N/A,FALSE,"4WD"}</definedName>
    <definedName name="HJKLL" hidden="1">{#N/A,#N/A,TRUE,"Y생산";#N/A,#N/A,TRUE,"Y판매";#N/A,#N/A,TRUE,"Y총물량";#N/A,#N/A,TRUE,"Y능력";#N/A,#N/A,TRUE,"YKD"}</definedName>
    <definedName name="hjl" hidden="1">{#N/A,#N/A,FALSE,"단축1";#N/A,#N/A,FALSE,"단축2";#N/A,#N/A,FALSE,"단축3";#N/A,#N/A,FALSE,"장축";#N/A,#N/A,FALSE,"4WD"}</definedName>
    <definedName name="hjla" hidden="1">{#N/A,#N/A,FALSE,"단축1";#N/A,#N/A,FALSE,"단축2";#N/A,#N/A,FALSE,"단축3";#N/A,#N/A,FALSE,"장축";#N/A,#N/A,FALSE,"4WD"}</definedName>
    <definedName name="HKJ" hidden="1">{#N/A,#N/A,FALSE,"단축1";#N/A,#N/A,FALSE,"단축2";#N/A,#N/A,FALSE,"단축3";#N/A,#N/A,FALSE,"장축";#N/A,#N/A,FALSE,"4WD"}</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P" hidden="1">{#N/A,#N/A,FALSE,"단축1";#N/A,#N/A,FALSE,"단축2";#N/A,#N/A,FALSE,"단축3";#N/A,#N/A,FALSE,"장축";#N/A,#N/A,FALSE,"4WD"}</definedName>
    <definedName name="HP문제점현황" hidden="1">{#N/A,#N/A,FALSE,"단축1";#N/A,#N/A,FALSE,"단축2";#N/A,#N/A,FALSE,"단축3";#N/A,#N/A,FALSE,"장축";#N/A,#N/A,FALSE,"4WD"}</definedName>
    <definedName name="HR_CAR_사전품질" hidden="1">{#N/A,#N/A,FALSE,"단축1";#N/A,#N/A,FALSE,"단축2";#N/A,#N/A,FALSE,"단축3";#N/A,#N/A,FALSE,"장축";#N/A,#N/A,FALSE,"4WD"}</definedName>
    <definedName name="HRTYU" hidden="1">{#N/A,#N/A,FALSE,"단축1";#N/A,#N/A,FALSE,"단축2";#N/A,#N/A,FALSE,"단축3";#N/A,#N/A,FALSE,"장축";#N/A,#N/A,FALSE,"4WD"}</definedName>
    <definedName name="HS" hidden="1">{#N/A,#N/A,FALSE,"초도품";#N/A,#N/A,FALSE,"초도품 (2)";#N/A,#N/A,FALSE,"초도품 (3)";#N/A,#N/A,FALSE,"초도품 (4)";#N/A,#N/A,FALSE,"초도품 (5)";#N/A,#N/A,FALSE,"초도품 (6)"}</definedName>
    <definedName name="HTML_CodePage" hidden="1">949</definedName>
    <definedName name="HTML_Control" hidden="1">{"'손익현황'!$A$1:$J$29"}</definedName>
    <definedName name="HTML_Description" hidden="1">""</definedName>
    <definedName name="HTML_Email" hidden="1">""</definedName>
    <definedName name="HTML_Header" hidden="1">"손익현황"</definedName>
    <definedName name="HTML_LastUpdate" hidden="1">"99-04-13"</definedName>
    <definedName name="HTML_LineAfter" hidden="1">FALSE</definedName>
    <definedName name="HTML_LineBefore" hidden="1">FALSE</definedName>
    <definedName name="HTML_Name" hidden="1">"윤찬영"</definedName>
    <definedName name="HTML_OBDlg2" hidden="1">TRUE</definedName>
    <definedName name="HTML_OBDlg4" hidden="1">TRUE</definedName>
    <definedName name="HTML_OS" hidden="1">0</definedName>
    <definedName name="HTML_PathFile" hidden="1">"C:\d7100\MyHTML.htm"</definedName>
    <definedName name="HTML_Title" hidden="1">"결산요약보고3월"</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sthastrzghtrgh" hidden="1">{#N/A,#N/A,FALSE,"단축1";#N/A,#N/A,FALSE,"단축2";#N/A,#N/A,FALSE,"단축3";#N/A,#N/A,FALSE,"장축";#N/A,#N/A,FALSE,"4WD"}</definedName>
    <definedName name="HYP" hidden="1">#REF!</definedName>
    <definedName name="ic" hidden="1">{#N/A,#N/A,FALSE,"단축1";#N/A,#N/A,FALSE,"단축2";#N/A,#N/A,FALSE,"단축3";#N/A,#N/A,FALSE,"장축";#N/A,#N/A,FALSE,"4WD"}</definedName>
    <definedName name="ieeiei" hidden="1">{#N/A,#N/A,FALSE,"단축1";#N/A,#N/A,FALSE,"단축2";#N/A,#N/A,FALSE,"단축3";#N/A,#N/A,FALSE,"장축";#N/A,#N/A,FALSE,"4WD"}</definedName>
    <definedName name="iejfiefj" hidden="1">{#N/A,#N/A,FALSE,"단축1";#N/A,#N/A,FALSE,"단축2";#N/A,#N/A,FALSE,"단축3";#N/A,#N/A,FALSE,"장축";#N/A,#N/A,FALSE,"4WD"}</definedName>
    <definedName name="III" hidden="1">{#N/A,#N/A,FALSE,"단축1";#N/A,#N/A,FALSE,"단축2";#N/A,#N/A,FALSE,"단축3";#N/A,#N/A,FALSE,"장축";#N/A,#N/A,FALSE,"4WD"}</definedName>
    <definedName name="iiie" hidden="1">{#N/A,#N/A,FALSE,"단축1";#N/A,#N/A,FALSE,"단축2";#N/A,#N/A,FALSE,"단축3";#N/A,#N/A,FALSE,"장축";#N/A,#N/A,FALSE,"4WD"}</definedName>
    <definedName name="IIII" hidden="1">{#N/A,#N/A,FALSE,"단축1";#N/A,#N/A,FALSE,"단축2";#N/A,#N/A,FALSE,"단축3";#N/A,#N/A,FALSE,"장축";#N/A,#N/A,FALSE,"4WD"}</definedName>
    <definedName name="IOP" hidden="1">{#N/A,#N/A,FALSE,"단축1";#N/A,#N/A,FALSE,"단축2";#N/A,#N/A,FALSE,"단축3";#N/A,#N/A,FALSE,"장축";#N/A,#N/A,FALSE,"4WD"}</definedName>
    <definedName name="IRE" hidden="1">{#N/A,#N/A,FALSE,"단축1";#N/A,#N/A,FALSE,"단축2";#N/A,#N/A,FALSE,"단축3";#N/A,#N/A,FALSE,"장축";#N/A,#N/A,FALSE,"4WD"}</definedName>
    <definedName name="irjg" hidden="1">{#N/A,#N/A,FALSE,"단축1";#N/A,#N/A,FALSE,"단축2";#N/A,#N/A,FALSE,"단축3";#N/A,#N/A,FALSE,"장축";#N/A,#N/A,FALSE,"4WD"}</definedName>
    <definedName name="irjgirjie" hidden="1">{#N/A,#N/A,FALSE,"단축1";#N/A,#N/A,FALSE,"단축2";#N/A,#N/A,FALSE,"단축3";#N/A,#N/A,FALSE,"장축";#N/A,#N/A,FALSE,"4WD"}</definedName>
    <definedName name="ITEM" hidden="1">{#N/A,#N/A,FALSE,"단축1";#N/A,#N/A,FALSE,"단축2";#N/A,#N/A,FALSE,"단축3";#N/A,#N/A,FALSE,"장축";#N/A,#N/A,FALSE,"4WD"}</definedName>
    <definedName name="iyhj" hidden="1">{#N/A,#N/A,FALSE,"단축1";#N/A,#N/A,FALSE,"단축2";#N/A,#N/A,FALSE,"단축3";#N/A,#N/A,FALSE,"장축";#N/A,#N/A,FALSE,"4WD"}</definedName>
    <definedName name="J" hidden="1">{#N/A,#N/A,FALSE,"신규dep";#N/A,#N/A,FALSE,"신규dep-금형상각후";#N/A,#N/A,FALSE,"신규dep-연구비상각후";#N/A,#N/A,FALSE,"신규dep-기계,공구상각후"}</definedName>
    <definedName name="jeld" hidden="1">{#N/A,#N/A,FALSE,"Sheet5"}</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GHJ" hidden="1">{#N/A,#N/A,FALSE,"단축1";#N/A,#N/A,FALSE,"단축2";#N/A,#N/A,FALSE,"단축3";#N/A,#N/A,FALSE,"장축";#N/A,#N/A,FALSE,"4WD"}</definedName>
    <definedName name="JH" hidden="1">{#N/A,#N/A,FALSE,"단축1";#N/A,#N/A,FALSE,"단축2";#N/A,#N/A,FALSE,"단축3";#N/A,#N/A,FALSE,"장축";#N/A,#N/A,FALSE,"4WD"}</definedName>
    <definedName name="JIM" hidden="1">{#N/A,#N/A,FALSE,"Sheet5"}</definedName>
    <definedName name="jjy" hidden="1">{#N/A,#N/A,FALSE,"단축1";#N/A,#N/A,FALSE,"단축2";#N/A,#N/A,FALSE,"단축3";#N/A,#N/A,FALSE,"장축";#N/A,#N/A,FALSE,"4WD"}</definedName>
    <definedName name="JK" hidden="1">{#N/A,#N/A,TRUE,"Y생산";#N/A,#N/A,TRUE,"Y판매";#N/A,#N/A,TRUE,"Y총물량";#N/A,#N/A,TRUE,"Y능력";#N/A,#N/A,TRUE,"YKD"}</definedName>
    <definedName name="JOKM" hidden="1">{#N/A,#N/A,FALSE,"단축1";#N/A,#N/A,FALSE,"단축2";#N/A,#N/A,FALSE,"단축3";#N/A,#N/A,FALSE,"장축";#N/A,#N/A,FALSE,"4WD"}</definedName>
    <definedName name="JWG" hidden="1">{#N/A,#N/A,FALSE,"단축1";#N/A,#N/A,FALSE,"단축2";#N/A,#N/A,FALSE,"단축3";#N/A,#N/A,FALSE,"장축";#N/A,#N/A,FALSE,"4WD"}</definedName>
    <definedName name="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dkjfd" hidden="1">{#N/A,#N/A,FALSE,"단축1";#N/A,#N/A,FALSE,"단축2";#N/A,#N/A,FALSE,"단축3";#N/A,#N/A,FALSE,"장축";#N/A,#N/A,FALSE,"4WD"}</definedName>
    <definedName name="kdkkjf" hidden="1">{#N/A,#N/A,FALSE,"단축1";#N/A,#N/A,FALSE,"단축2";#N/A,#N/A,FALSE,"단축3";#N/A,#N/A,FALSE,"장축";#N/A,#N/A,FALSE,"4WD"}</definedName>
    <definedName name="key" hidden="1">#REF!</definedName>
    <definedName name="KHN" hidden="1">{"'보고양식'!$A$58:$K$111"}</definedName>
    <definedName name="kho" hidden="1">{#N/A,#N/A,FALSE,"단축1";#N/A,#N/A,FALSE,"단축2";#N/A,#N/A,FALSE,"단축3";#N/A,#N/A,FALSE,"장축";#N/A,#N/A,FALSE,"4WD"}</definedName>
    <definedName name="KIA" hidden="1">{#N/A,#N/A,FALSE,"단축1";#N/A,#N/A,FALSE,"단축2";#N/A,#N/A,FALSE,"단축3";#N/A,#N/A,FALSE,"장축";#N/A,#N/A,FALSE,"4WD"}</definedName>
    <definedName name="KICKO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M" hidden="1">{#N/A,#N/A,FALSE,"단축1";#N/A,#N/A,FALSE,"단축2";#N/A,#N/A,FALSE,"단축3";#N/A,#N/A,FALSE,"장축";#N/A,#N/A,FALSE,"4WD"}</definedName>
    <definedName name="kjkkjkjl" hidden="1">{#N/A,#N/A,FALSE,"단축1";#N/A,#N/A,FALSE,"단축2";#N/A,#N/A,FALSE,"단축3";#N/A,#N/A,FALSE,"장축";#N/A,#N/A,FALSE,"4WD"}</definedName>
    <definedName name="kjkl" hidden="1">{#N/A,#N/A,FALSE,"단축1";#N/A,#N/A,FALSE,"단축2";#N/A,#N/A,FALSE,"단축3";#N/A,#N/A,FALSE,"장축";#N/A,#N/A,FALSE,"4WD"}</definedName>
    <definedName name="KKH" hidden="1">{#N/A,#N/A,FALSE,"단축1";#N/A,#N/A,FALSE,"단축2";#N/A,#N/A,FALSE,"단축3";#N/A,#N/A,FALSE,"장축";#N/A,#N/A,FALSE,"4WD"}</definedName>
    <definedName name="KKJGLGK" hidden="1">{#N/A,#N/A,FALSE,"단축1";#N/A,#N/A,FALSE,"단축2";#N/A,#N/A,FALSE,"단축3";#N/A,#N/A,FALSE,"장축";#N/A,#N/A,FALSE,"4WD"}</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k" hidden="1">#REF!</definedName>
    <definedName name="KKKKKKK" hidden="1">{#N/A,#N/A,FALSE,"단축1";#N/A,#N/A,FALSE,"단축2";#N/A,#N/A,FALSE,"단축3";#N/A,#N/A,FALSE,"장축";#N/A,#N/A,FALSE,"4WD"}</definedName>
    <definedName name="kkyk" hidden="1">{2.05226840064919E-289,1.00128324907265E-307,5.31947718803163E-222,3.77000189041715E+164}</definedName>
    <definedName name="KL" hidden="1">{#N/A,#N/A,FALSE,"단축1";#N/A,#N/A,FALSE,"단축2";#N/A,#N/A,FALSE,"단축3";#N/A,#N/A,FALSE,"장축";#N/A,#N/A,FALSE,"4WD"}</definedName>
    <definedName name="KLKL" hidden="1">{#N/A,#N/A,FALSE,"단축1";#N/A,#N/A,FALSE,"단축2";#N/A,#N/A,FALSE,"단축3";#N/A,#N/A,FALSE,"장축";#N/A,#N/A,FALSE,"4WD"}</definedName>
    <definedName name="kmc" hidden="1">{#N/A,#N/A,FALSE,"단축1";#N/A,#N/A,FALSE,"단축2";#N/A,#N/A,FALSE,"단축3";#N/A,#N/A,FALSE,"장축";#N/A,#N/A,FALSE,"4WD"}</definedName>
    <definedName name="kmc매출" hidden="1">{#N/A,#N/A,FALSE,"ROW DATA"}</definedName>
    <definedName name="KMC매출1" hidden="1">{#N/A,#N/A,FALSE,"ROW DATA"}</definedName>
    <definedName name="KSJHGFD" hidden="1">{#N/A,#N/A,FALSE,"단축1";#N/A,#N/A,FALSE,"단축2";#N/A,#N/A,FALSE,"단축3";#N/A,#N/A,FALSE,"장축";#N/A,#N/A,FALSE,"4WD"}</definedName>
    <definedName name="KSJJ"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SW" hidden="1">{#N/A,#N/A,FALSE,"단축1";#N/A,#N/A,FALSE,"단축2";#N/A,#N/A,FALSE,"단축3";#N/A,#N/A,FALSE,"장축";#N/A,#N/A,FALSE,"4WD"}</definedName>
    <definedName name="KTY" hidden="1">{#N/A,#N/A,FALSE,"단축1";#N/A,#N/A,FALSE,"단축2";#N/A,#N/A,FALSE,"단축3";#N/A,#N/A,FALSE,"장축";#N/A,#N/A,FALSE,"4WD"}</definedName>
    <definedName name="KU" hidden="1">{#N/A,#N/A,TRUE,"Y생산";#N/A,#N/A,TRUE,"Y판매";#N/A,#N/A,TRUE,"Y총물량";#N/A,#N/A,TRUE,"Y능력";#N/A,#N/A,TRUE,"YKD"}</definedName>
    <definedName name="K잔액기준" hidden="1">{#N/A,#N/A,FALSE,"주요여수신";#N/A,#N/A,FALSE,"수신금리";#N/A,#N/A,FALSE,"대출금리";#N/A,#N/A,FALSE,"신규대출";#N/A,#N/A,FALSE,"총액대출"}</definedName>
    <definedName name="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ARM문제대책" hidden="1">{#N/A,#N/A,FALSE,"단축1";#N/A,#N/A,FALSE,"단축2";#N/A,#N/A,FALSE,"단축3";#N/A,#N/A,FALSE,"장축";#N/A,#N/A,FALSE,"4WD"}</definedName>
    <definedName name="LCFL예산" hidden="1">{#N/A,#N/A,FALSE,"단축1";#N/A,#N/A,FALSE,"단축2";#N/A,#N/A,FALSE,"단축3";#N/A,#N/A,FALSE,"장축";#N/A,#N/A,FALSE,"4WD"}</definedName>
    <definedName name="lih" hidden="1">{#N/A,#N/A,FALSE,"단축1";#N/A,#N/A,FALSE,"단축2";#N/A,#N/A,FALSE,"단축3";#N/A,#N/A,FALSE,"장축";#N/A,#N/A,FALSE,"4WD"}</definedName>
    <definedName name="LINE검토2" hidden="1">{#N/A,#N/A,TRUE,"Y생산";#N/A,#N/A,TRUE,"Y판매";#N/A,#N/A,TRUE,"Y총물량";#N/A,#N/A,TRUE,"Y능력";#N/A,#N/A,TRUE,"YKD"}</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hidden="1">{#N/A,#N/A,FALSE,"Sheet5"}</definedName>
    <definedName name="LKHGFDF" hidden="1">{#N/A,#N/A,TRUE,"Y생산";#N/A,#N/A,TRUE,"Y판매";#N/A,#N/A,TRUE,"Y총물량";#N/A,#N/A,TRUE,"Y능력";#N/A,#N/A,TRUE,"YKD"}</definedName>
    <definedName name="lkhjfs" hidden="1">{#N/A,#N/A,FALSE,"주요여수신";#N/A,#N/A,FALSE,"수신금리";#N/A,#N/A,FALSE,"대출금리";#N/A,#N/A,FALSE,"신규대출";#N/A,#N/A,FALSE,"총액대출"}</definedName>
    <definedName name="LKJ" hidden="1">{#N/A,#N/A,FALSE,"을지 (4)";#N/A,#N/A,FALSE,"을지 (5)";#N/A,#N/A,FALSE,"을지 (6)"}</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 hidden="1">{#N/A,#N/A,FALSE,"단축1";#N/A,#N/A,FALSE,"단축2";#N/A,#N/A,FALSE,"단축3";#N/A,#N/A,FALSE,"장축";#N/A,#N/A,FALSE,"4WD"}</definedName>
    <definedName name="LLLL" hidden="1">{#N/A,#N/A,FALSE,"단축1";#N/A,#N/A,FALSE,"단축2";#N/A,#N/A,FALSE,"단축3";#N/A,#N/A,FALSE,"장축";#N/A,#N/A,FALSE,"4WD"}</definedName>
    <definedName name="loan" hidden="1">{#N/A,#N/A,FALSE,"주요여수신";#N/A,#N/A,FALSE,"수신금리";#N/A,#N/A,FALSE,"대출금리";#N/A,#N/A,FALSE,"신규대출";#N/A,#N/A,FALSE,"총액대출"}</definedName>
    <definedName name="LP" hidden="1">{#N/A,#N/A,FALSE,"단축1";#N/A,#N/A,FALSE,"단축2";#N/A,#N/A,FALSE,"단축3";#N/A,#N/A,FALSE,"장축";#N/A,#N/A,FALSE,"4WD"}</definedName>
    <definedName name="lps" hidden="1">{#N/A,#N/A,FALSE,"단축1";#N/A,#N/A,FALSE,"단축2";#N/A,#N/A,FALSE,"단축3";#N/A,#N/A,FALSE,"장축";#N/A,#N/A,FALSE,"4WD"}</definedName>
    <definedName name="LP능력검토" hidden="1">{#N/A,#N/A,FALSE,"단축1";#N/A,#N/A,FALSE,"단축2";#N/A,#N/A,FALSE,"단축3";#N/A,#N/A,FALSE,"장축";#N/A,#N/A,FALSE,"4WD"}</definedName>
    <definedName name="LP투자비" hidden="1">{#N/A,#N/A,FALSE,"단축1";#N/A,#N/A,FALSE,"단축2";#N/A,#N/A,FALSE,"단축3";#N/A,#N/A,FALSE,"장축";#N/A,#N/A,FALSE,"4WD"}</definedName>
    <definedName name="LS" hidden="1">{#N/A,#N/A,FALSE,"단축1";#N/A,#N/A,FALSE,"단축2";#N/A,#N/A,FALSE,"단축3";#N/A,#N/A,FALSE,"장축";#N/A,#N/A,FALSE,"4WD"}</definedName>
    <definedName name="LUP" hidden="1">#REF!</definedName>
    <definedName name="M150LONGI" hidden="1">{#N/A,#N/A,FALSE,"단축1";#N/A,#N/A,FALSE,"단축2";#N/A,#N/A,FALSE,"단축3";#N/A,#N/A,FALSE,"장축";#N/A,#N/A,FALSE,"4WD"}</definedName>
    <definedName name="MAAA" hidden="1">{#N/A,#N/A,FALSE,"단축1";#N/A,#N/A,FALSE,"단축2";#N/A,#N/A,FALSE,"단축3";#N/A,#N/A,FALSE,"장축";#N/A,#N/A,FALSE,"4WD"}</definedName>
    <definedName name="MAE" hidden="1">{#N/A,#N/A,FALSE,"단축1";#N/A,#N/A,FALSE,"단축2";#N/A,#N/A,FALSE,"단축3";#N/A,#N/A,FALSE,"장축";#N/A,#N/A,FALSE,"4WD"}</definedName>
    <definedName name="MASTR" hidden="1">{#N/A,#N/A,TRUE,"일정"}</definedName>
    <definedName name="MBR" hidden="1">{#N/A,#N/A,FALSE,"단축1";#N/A,#N/A,FALSE,"단축2";#N/A,#N/A,FALSE,"단축3";#N/A,#N/A,FALSE,"장축";#N/A,#N/A,FALSE,"4WD"}</definedName>
    <definedName name="MBR문제점" hidden="1">{#N/A,#N/A,FALSE,"단축1";#N/A,#N/A,FALSE,"단축2";#N/A,#N/A,FALSE,"단축3";#N/A,#N/A,FALSE,"장축";#N/A,#N/A,FALSE,"4WD"}</definedName>
    <definedName name="MCP21X" hidden="1">{#N/A,#N/A,FALSE,"단축1";#N/A,#N/A,FALSE,"단축2";#N/A,#N/A,FALSE,"단축3";#N/A,#N/A,FALSE,"장축";#N/A,#N/A,FALSE,"4WD"}</definedName>
    <definedName name="MC구상서안요약설명무빙" hidden="1">{#N/A,#N/A,FALSE,"단축1";#N/A,#N/A,FALSE,"단축2";#N/A,#N/A,FALSE,"단축3";#N/A,#N/A,FALSE,"장축";#N/A,#N/A,FALSE,"4WD"}</definedName>
    <definedName name="MFD" hidden="1">{#VALUE!,#N/A,FALSE,0;#N/A,#N/A,FALSE,0;#N/A,#N/A,FALSE,0;#N/A,#N/A,FALSE,0;#N/A,#N/A,FALSE,0}</definedName>
    <definedName name="MH향상" hidden="1">{#N/A,#N/A,TRUE,"Y생산";#N/A,#N/A,TRUE,"Y판매";#N/A,#N/A,TRUE,"Y총물량";#N/A,#N/A,TRUE,"Y능력";#N/A,#N/A,TRUE,"YKD"}</definedName>
    <definedName name="MIP능력검토" hidden="1">{#N/A,#N/A,FALSE,"단축1";#N/A,#N/A,FALSE,"단축2";#N/A,#N/A,FALSE,"단축3";#N/A,#N/A,FALSE,"장축";#N/A,#N/A,FALSE,"4WD"}</definedName>
    <definedName name="MIP동시투자" hidden="1">{#N/A,#N/A,FALSE,"단축1";#N/A,#N/A,FALSE,"단축2";#N/A,#N/A,FALSE,"단축3";#N/A,#N/A,FALSE,"장축";#N/A,#N/A,FALSE,"4WD"}</definedName>
    <definedName name="MM"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mmmm" hidden="1">{#N/A,#N/A,FALSE,"KMC최종회의(7월) 자료"}</definedName>
    <definedName name="MMMMM" hidden="1">{#N/A,#N/A,FALSE,"단축1";#N/A,#N/A,FALSE,"단축2";#N/A,#N/A,FALSE,"단축3";#N/A,#N/A,FALSE,"장축";#N/A,#N/A,FALSE,"4WD"}</definedName>
    <definedName name="ms" hidden="1">{#N/A,#N/A,FALSE,"Aging Summary";#N/A,#N/A,FALSE,"Ratio Analysis";#N/A,#N/A,FALSE,"Test 120 Day Accts";#N/A,#N/A,FALSE,"Tickmarks"}</definedName>
    <definedName name="NBX" hidden="1">{#N/A,#N/A,FALSE,"을지 (4)";#N/A,#N/A,FALSE,"을지 (5)";#N/A,#N/A,FALSE,"을지 (6)"}</definedName>
    <definedName name="NCVCNV" hidden="1">{#N/A,#N/A,FALSE,"초도품";#N/A,#N/A,FALSE,"초도품 (2)";#N/A,#N/A,FALSE,"초도품 (3)";#N/A,#N/A,FALSE,"초도품 (4)";#N/A,#N/A,FALSE,"초도품 (5)";#N/A,#N/A,FALSE,"초도품 (6)"}</definedName>
    <definedName name="NEW" hidden="1">{#N/A,#N/A,FALSE,"단축1";#N/A,#N/A,FALSE,"단축2";#N/A,#N/A,FALSE,"단축3";#N/A,#N/A,FALSE,"장축";#N/A,#N/A,FALSE,"4WD"}</definedName>
    <definedName name="NF_COWL_TOP" hidden="1">{#N/A,#N/A,FALSE,"원가검토서"}</definedName>
    <definedName name="NGH" hidden="1">{#N/A,#N/A,TRUE,"Y생산";#N/A,#N/A,TRUE,"Y판매";#N/A,#N/A,TRUE,"Y총물량";#N/A,#N/A,TRUE,"Y능력";#N/A,#N/A,TRUE,"YKD"}</definedName>
    <definedName name="nh" hidden="1">{#VALUE!,#N/A,FALSE,0;#N/A,#N/A,FALSE,0;#N/A,#N/A,FALSE,0;#N/A,#N/A,FALSE,0;#N/A,#N/A,FALSE,0}</definedName>
    <definedName name="nhgv" hidden="1">{#N/A,#N/A,FALSE,"주요여수신";#N/A,#N/A,FALSE,"수신금리";#N/A,#N/A,FALSE,"대출금리";#N/A,#N/A,FALSE,"신규대출";#N/A,#N/A,FALSE,"총액대출"}</definedName>
    <definedName name="nn" hidden="1">{#N/A,#N/A,FALSE,"단축1";#N/A,#N/A,FALSE,"단축2";#N/A,#N/A,FALSE,"단축3";#N/A,#N/A,FALSE,"장축";#N/A,#N/A,FALSE,"4WD"}</definedName>
    <definedName name="nnnnnn" hidden="1">{#N/A,#N/A,FALSE,"단축1";#N/A,#N/A,FALSE,"단축2";#N/A,#N/A,FALSE,"단축3";#N/A,#N/A,FALSE,"장축";#N/A,#N/A,FALSE,"4WD"}</definedName>
    <definedName name="NNNNNNN" hidden="1">{#N/A,#N/A,FALSE,"단축1";#N/A,#N/A,FALSE,"단축2";#N/A,#N/A,FALSE,"단축3";#N/A,#N/A,FALSE,"장축";#N/A,#N/A,FALSE,"4WD"}</definedName>
    <definedName name="nnnnnnnnnnnnnnn" hidden="1">{#N/A,#N/A,FALSE,"단축1";#N/A,#N/A,FALSE,"단축2";#N/A,#N/A,FALSE,"단축3";#N/A,#N/A,FALSE,"장축";#N/A,#N/A,FALSE,"4WD"}</definedName>
    <definedName name="NOBOBOGOPGFO" hidden="1">{#N/A,#N/A,FALSE,"단축1";#N/A,#N/A,FALSE,"단축2";#N/A,#N/A,FALSE,"단축3";#N/A,#N/A,FALSE,"장축";#N/A,#N/A,FALSE,"4WD"}</definedName>
    <definedName name="NOTE" hidden="1">{#N/A,#N/A,FALSE,"단축1";#N/A,#N/A,FALSE,"단축2";#N/A,#N/A,FALSE,"단축3";#N/A,#N/A,FALSE,"장축";#N/A,#N/A,FALSE,"4WD"}</definedName>
    <definedName name="NXC" hidden="1">{#N/A,#N/A,FALSE,"을지 (4)";#N/A,#N/A,FALSE,"을지 (5)";#N/A,#N/A,FALSE,"을지 (6)"}</definedName>
    <definedName name="NXCVX" hidden="1">{#N/A,#N/A,FALSE,"을지 (4)";#N/A,#N/A,FALSE,"을지 (5)";#N/A,#N/A,FALSE,"을지 (6)"}</definedName>
    <definedName name="nzn" hidden="1">{#N/A,#N/A,FALSE,"Aging Summary";#N/A,#N/A,FALSE,"Ratio Analysis";#N/A,#N/A,FALSE,"Test 120 Day Accts";#N/A,#N/A,FALSE,"Tickmarks"}</definedName>
    <definedName name="oie" hidden="1">{#N/A,#N/A,FALSE,"단축1";#N/A,#N/A,FALSE,"단축2";#N/A,#N/A,FALSE,"단축3";#N/A,#N/A,FALSE,"장축";#N/A,#N/A,FALSE,"4WD"}</definedName>
    <definedName name="OO" hidden="1">{#N/A,#N/A,FALSE,"단축1";#N/A,#N/A,FALSE,"단축2";#N/A,#N/A,FALSE,"단축3";#N/A,#N/A,FALSE,"장축";#N/A,#N/A,FALSE,"4WD"}</definedName>
    <definedName name="OOO" hidden="1">{#N/A,#N/A,TRUE,"Y생산";#N/A,#N/A,TRUE,"Y판매";#N/A,#N/A,TRUE,"Y총물량";#N/A,#N/A,TRUE,"Y능력";#N/A,#N/A,TRUE,"YKD"}</definedName>
    <definedName name="OOOO" hidden="1">{#N/A,#N/A,FALSE,"단축1";#N/A,#N/A,FALSE,"단축2";#N/A,#N/A,FALSE,"단축3";#N/A,#N/A,FALSE,"장축";#N/A,#N/A,FALSE,"4WD"}</definedName>
    <definedName name="oooooo" hidden="1">{#N/A,#N/A,FALSE,"단축1";#N/A,#N/A,FALSE,"단축2";#N/A,#N/A,FALSE,"단축3";#N/A,#N/A,FALSE,"장축";#N/A,#N/A,FALSE,"4WD"}</definedName>
    <definedName name="OPL" hidden="1">{#VALUE!,#N/A,FALSE,0;#N/A,#N/A,FALSE,0;#N/A,#N/A,FALSE,0;#N/A,#N/A,FALSE,0;#N/A,#N/A,FALSE,0}</definedName>
    <definedName name="ou" hidden="1">{#N/A,#N/A,FALSE,"Aging Summary";#N/A,#N/A,FALSE,"Ratio Analysis";#N/A,#N/A,FALSE,"Test 120 Day Accts";#N/A,#N/A,FALSE,"Tickmarks"}</definedName>
    <definedName name="P1용도" hidden="1">{#N/A,#N/A,FALSE,"단축1";#N/A,#N/A,FALSE,"단축2";#N/A,#N/A,FALSE,"단축3";#N/A,#N/A,FALSE,"장축";#N/A,#N/A,FALSE,"4WD"}</definedName>
    <definedName name="P3가공향상" hidden="1">{#N/A,#N/A,TRUE,"Y생산";#N/A,#N/A,TRUE,"Y판매";#N/A,#N/A,TRUE,"Y총물량";#N/A,#N/A,TRUE,"Y능력";#N/A,#N/A,TRUE,"YKD"}</definedName>
    <definedName name="PACKAGE3" hidden="1">{#N/A,#N/A,FALSE,"단축1";#N/A,#N/A,FALSE,"단축2";#N/A,#N/A,FALSE,"단축3";#N/A,#N/A,FALSE,"장축";#N/A,#N/A,FALSE,"4WD"}</definedName>
    <definedName name="PAGE4" hidden="1">{#N/A,#N/A,FALSE,"단축1";#N/A,#N/A,FALSE,"단축2";#N/A,#N/A,FALSE,"단축3";#N/A,#N/A,FALSE,"장축";#N/A,#N/A,FALSE,"4WD"}</definedName>
    <definedName name="PARK" hidden="1">{#N/A,#N/A,FALSE,"단축1";#N/A,#N/A,FALSE,"단축2";#N/A,#N/A,FALSE,"단축3";#N/A,#N/A,FALSE,"장축";#N/A,#N/A,FALSE,"4WD"}</definedName>
    <definedName name="PART"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H단계별" hidden="1">{#N/A,#N/A,TRUE,"일정"}</definedName>
    <definedName name="PI" hidden="1">{#N/A,#N/A,TRUE,"Y생산";#N/A,#N/A,TRUE,"Y판매";#N/A,#N/A,TRUE,"Y총물량";#N/A,#N/A,TRUE,"Y능력";#N/A,#N/A,TRUE,"YKD"}</definedName>
    <definedName name="PILOT" hidden="1">{#N/A,#N/A,FALSE,"단축1";#N/A,#N/A,FALSE,"단축2";#N/A,#N/A,FALSE,"단축3";#N/A,#N/A,FALSE,"장축";#N/A,#N/A,FALSE,"4WD"}</definedName>
    <definedName name="Pilot1" hidden="1">{#N/A,#N/A,FALSE,"단축1";#N/A,#N/A,FALSE,"단축2";#N/A,#N/A,FALSE,"단축3";#N/A,#N/A,FALSE,"장축";#N/A,#N/A,FALSE,"4WD"}</definedName>
    <definedName name="Pilot2" hidden="1">{#N/A,#N/A,FALSE,"단축1";#N/A,#N/A,FALSE,"단축2";#N/A,#N/A,FALSE,"단축3";#N/A,#N/A,FALSE,"장축";#N/A,#N/A,FALSE,"4WD"}</definedName>
    <definedName name="Pilot2용도" hidden="1">{#N/A,#N/A,FALSE,"단축1";#N/A,#N/A,FALSE,"단축2";#N/A,#N/A,FALSE,"단축3";#N/A,#N/A,FALSE,"장축";#N/A,#N/A,FALSE,"4WD"}</definedName>
    <definedName name="PL" hidden="1">{#N/A,#N/A,FALSE,"단축1";#N/A,#N/A,FALSE,"단축2";#N/A,#N/A,FALSE,"단축3";#N/A,#N/A,FALSE,"장축";#N/A,#N/A,FALSE,"4WD"}</definedName>
    <definedName name="PO" hidden="1">{#N/A,#N/A,FALSE,"단축1";#N/A,#N/A,FALSE,"단축2";#N/A,#N/A,FALSE,"단축3";#N/A,#N/A,FALSE,"장축";#N/A,#N/A,FALSE,"4WD"}</definedName>
    <definedName name="poi" hidden="1">{#N/A,#N/A,FALSE,"단축1";#N/A,#N/A,FALSE,"단축2";#N/A,#N/A,FALSE,"단축3";#N/A,#N/A,FALSE,"장축";#N/A,#N/A,FALSE,"4WD"}</definedName>
    <definedName name="POIL" hidden="1">{#N/A,#N/A,FALSE,"단축1";#N/A,#N/A,FALSE,"단축2";#N/A,#N/A,FALSE,"단축3";#N/A,#N/A,FALSE,"장축";#N/A,#N/A,FALSE,"4WD"}</definedName>
    <definedName name="POS" hidden="1">{#N/A,#N/A,FALSE,"단축1";#N/A,#N/A,FALSE,"단축2";#N/A,#N/A,FALSE,"단축3";#N/A,#N/A,FALSE,"장축";#N/A,#N/A,FALSE,"4WD"}</definedName>
    <definedName name="PP" hidden="1">#REF!</definedName>
    <definedName name="PPK" hidden="1">{#N/A,#N/A,FALSE,"96 3월물량표";#N/A,#N/A,FALSE,"96 4월물량표";#N/A,#N/A,FALSE,"96 5월물량표"}</definedName>
    <definedName name="PPP" hidden="1">{#N/A,#N/A,TRUE,"일정"}</definedName>
    <definedName name="PPPP" hidden="1">{#N/A,#N/A,FALSE,"단축1";#N/A,#N/A,FALSE,"단축2";#N/A,#N/A,FALSE,"단축3";#N/A,#N/A,FALSE,"장축";#N/A,#N/A,FALSE,"4WD"}</definedName>
    <definedName name="pppppp" hidden="1">{#N/A,#N/A,FALSE,"단축1";#N/A,#N/A,FALSE,"단축2";#N/A,#N/A,FALSE,"단축3";#N/A,#N/A,FALSE,"장축";#N/A,#N/A,FALSE,"4WD"}</definedName>
    <definedName name="PROTO2" hidden="1">{#N/A,#N/A,FALSE,"단축1";#N/A,#N/A,FALSE,"단축2";#N/A,#N/A,FALSE,"단축3";#N/A,#N/A,FALSE,"장축";#N/A,#N/A,FALSE,"4WD"}</definedName>
    <definedName name="PROTO3" hidden="1">{#N/A,#N/A,FALSE,"단축1";#N/A,#N/A,FALSE,"단축2";#N/A,#N/A,FALSE,"단축3";#N/A,#N/A,FALSE,"장축";#N/A,#N/A,FALSE,"4WD"}</definedName>
    <definedName name="Proto대수" hidden="1">{#N/A,#N/A,FALSE,"단축1";#N/A,#N/A,FALSE,"단축2";#N/A,#N/A,FALSE,"단축3";#N/A,#N/A,FALSE,"장축";#N/A,#N/A,FALSE,"4WD"}</definedName>
    <definedName name="Proto대수조정" hidden="1">{#N/A,#N/A,FALSE,"단축1";#N/A,#N/A,FALSE,"단축2";#N/A,#N/A,FALSE,"단축3";#N/A,#N/A,FALSE,"장축";#N/A,#N/A,FALSE,"4WD"}</definedName>
    <definedName name="Proto조정" hidden="1">{#N/A,#N/A,FALSE,"단축1";#N/A,#N/A,FALSE,"단축2";#N/A,#N/A,FALSE,"단축3";#N/A,#N/A,FALSE,"장축";#N/A,#N/A,FALSE,"4WD"}</definedName>
    <definedName name="PT다추가" hidden="1">{#N/A,#N/A,TRUE,"Y생산";#N/A,#N/A,TRUE,"Y판매";#N/A,#N/A,TRUE,"Y총물량";#N/A,#N/A,TRUE,"Y능력";#N/A,#N/A,TRUE,"YKD"}</definedName>
    <definedName name="qaqaq" hidden="1">{#N/A,#N/A,FALSE,"단축1";#N/A,#N/A,FALSE,"단축2";#N/A,#N/A,FALSE,"단축3";#N/A,#N/A,FALSE,"장축";#N/A,#N/A,FALSE,"4WD"}</definedName>
    <definedName name="QAW" hidden="1">{#N/A,#N/A,FALSE,"을지 (4)";#N/A,#N/A,FALSE,"을지 (5)";#N/A,#N/A,FALSE,"을지 (6)"}</definedName>
    <definedName name="QAZ" hidden="1">{#N/A,#N/A,FALSE,"단축1";#N/A,#N/A,FALSE,"단축2";#N/A,#N/A,FALSE,"단축3";#N/A,#N/A,FALSE,"장축";#N/A,#N/A,FALSE,"4WD"}</definedName>
    <definedName name="QD" hidden="1">{#N/A,#N/A,FALSE,"단축1";#N/A,#N/A,FALSE,"단축2";#N/A,#N/A,FALSE,"단축3";#N/A,#N/A,FALSE,"장축";#N/A,#N/A,FALSE,"4WD"}</definedName>
    <definedName name="QE" hidden="1">{#N/A,#N/A,FALSE,"초도품";#N/A,#N/A,FALSE,"초도품 (2)";#N/A,#N/A,FALSE,"초도품 (3)";#N/A,#N/A,FALSE,"초도품 (4)";#N/A,#N/A,FALSE,"초도품 (5)";#N/A,#N/A,FALSE,"초도품 (6)"}</definedName>
    <definedName name="QK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ltm" hidden="1">{#N/A,#N/A,TRUE,"Y생산";#N/A,#N/A,TRUE,"Y판매";#N/A,#N/A,TRUE,"Y총물량";#N/A,#N/A,TRUE,"Y능력";#N/A,#N/A,TRUE,"YKD"}</definedName>
    <definedName name="qlty" hidden="1">{#N/A,#N/A,TRUE,"Y생산";#N/A,#N/A,TRUE,"Y판매";#N/A,#N/A,TRUE,"Y총물량";#N/A,#N/A,TRUE,"Y능력";#N/A,#N/A,TRUE,"YKD"}</definedName>
    <definedName name="qqq" hidden="1">{#N/A,#N/A,TRUE,"일정"}</definedName>
    <definedName name="QQQAAASSS" hidden="1">{#N/A,#N/A,TRUE,"Y생산";#N/A,#N/A,TRUE,"Y판매";#N/A,#N/A,TRUE,"Y총물량";#N/A,#N/A,TRUE,"Y능력";#N/A,#N/A,TRUE,"YKD"}</definedName>
    <definedName name="QQQQ" hidden="1">{#N/A,#N/A,FALSE,"96 3월물량표";#N/A,#N/A,FALSE,"96 4월물량표";#N/A,#N/A,FALSE,"96 5월물량표"}</definedName>
    <definedName name="qqqqq" hidden="1">{#N/A,#N/A,FALSE,"품의서";#N/A,#N/A,FALSE,"전제";#N/A,#N/A,FALSE,"총손";#N/A,#N/A,FALSE,"손익"}</definedName>
    <definedName name="QQQQQQ"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QQQQQQQ" hidden="1">{#N/A,#N/A,TRUE,"Y생산";#N/A,#N/A,TRUE,"Y판매";#N/A,#N/A,TRUE,"Y총물량";#N/A,#N/A,TRUE,"Y능력";#N/A,#N/A,TRUE,"YKD"}</definedName>
    <definedName name="QQQQQQQQQQQQ" hidden="1">{#N/A,#N/A,FALSE,"단축1";#N/A,#N/A,FALSE,"단축2";#N/A,#N/A,FALSE,"단축3";#N/A,#N/A,FALSE,"장축";#N/A,#N/A,FALSE,"4WD"}</definedName>
    <definedName name="QSS" hidden="1">{#N/A,#N/A,FALSE,"을지 (4)";#N/A,#N/A,FALSE,"을지 (5)";#N/A,#N/A,FALSE,"을지 (6)"}</definedName>
    <definedName name="qtr_inr" hidden="1">#REF!</definedName>
    <definedName name="QW" hidden="1">{#N/A,#N/A,FALSE,"단축1";#N/A,#N/A,FALSE,"단축2";#N/A,#N/A,FALSE,"단축3";#N/A,#N/A,FALSE,"장축";#N/A,#N/A,FALSE,"4WD"}</definedName>
    <definedName name="QWA" hidden="1">{#N/A,#N/A,FALSE,"을지 (4)";#N/A,#N/A,FALSE,"을지 (5)";#N/A,#N/A,FALSE,"을지 (6)"}</definedName>
    <definedName name="QWER" hidden="1">{#N/A,#N/A,FALSE,"단축1";#N/A,#N/A,FALSE,"단축2";#N/A,#N/A,FALSE,"단축3";#N/A,#N/A,FALSE,"장축";#N/A,#N/A,FALSE,"4WD"}</definedName>
    <definedName name="QWERT" hidden="1">{#N/A,#N/A,FALSE,"단축1";#N/A,#N/A,FALSE,"단축2";#N/A,#N/A,FALSE,"단축3";#N/A,#N/A,FALSE,"장축";#N/A,#N/A,FALSE,"4WD"}</definedName>
    <definedName name="QWQW" hidden="1">{#N/A,#N/A,FALSE,"단축1";#N/A,#N/A,FALSE,"단축2";#N/A,#N/A,FALSE,"단축3";#N/A,#N/A,FALSE,"장축";#N/A,#N/A,FALSE,"4WD"}</definedName>
    <definedName name="qwqwqq" hidden="1">{#N/A,#N/A,FALSE,"단축1";#N/A,#N/A,FALSE,"단축2";#N/A,#N/A,FALSE,"단축3";#N/A,#N/A,FALSE,"장축";#N/A,#N/A,FALSE,"4WD"}</definedName>
    <definedName name="QWWWWW" hidden="1">{#N/A,#N/A,FALSE,"단축1";#N/A,#N/A,FALSE,"단축2";#N/A,#N/A,FALSE,"단축3";#N/A,#N/A,FALSE,"장축";#N/A,#N/A,FALSE,"4WD"}</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R_COVER" hidden="1">{#N/A,#N/A,FALSE,"단축1";#N/A,#N/A,FALSE,"단축2";#N/A,#N/A,FALSE,"단축3";#N/A,#N/A,FALSE,"장축";#N/A,#N/A,FALSE,"4WD"}</definedName>
    <definedName name="RATTLE" hidden="1">{#N/A,#N/A,FALSE,"단축1";#N/A,#N/A,FALSE,"단축2";#N/A,#N/A,FALSE,"단축3";#N/A,#N/A,FALSE,"장축";#N/A,#N/A,FALSE,"4WD"}</definedName>
    <definedName name="RBAR" hidden="1">{#N/A,#N/A,FALSE,"단축1";#N/A,#N/A,FALSE,"단축2";#N/A,#N/A,FALSE,"단축3";#N/A,#N/A,FALSE,"장축";#N/A,#N/A,FALSE,"4WD"}</definedName>
    <definedName name="RBAR길이" hidden="1">{#N/A,#N/A,FALSE,"단축1";#N/A,#N/A,FALSE,"단축2";#N/A,#N/A,FALSE,"단축3";#N/A,#N/A,FALSE,"장축";#N/A,#N/A,FALSE,"4WD"}</definedName>
    <definedName name="RDG" hidden="1">{#N/A,#N/A,FALSE,"단축1";#N/A,#N/A,FALSE,"단축2";#N/A,#N/A,FALSE,"단축3";#N/A,#N/A,FALSE,"장축";#N/A,#N/A,FALSE,"4WD"}</definedName>
    <definedName name="RE" hidden="1">{#N/A,#N/A,FALSE,"초도품";#N/A,#N/A,FALSE,"초도품 (2)";#N/A,#N/A,FALSE,"초도품 (3)";#N/A,#N/A,FALSE,"초도품 (4)";#N/A,#N/A,FALSE,"초도품 (5)";#N/A,#N/A,FALSE,"초도품 (6)"}</definedName>
    <definedName name="REA" hidden="1">{"'손익현황'!$A$1:$J$29"}</definedName>
    <definedName name="REAR" hidden="1">{#N/A,#N/A,FALSE,"단축1";#N/A,#N/A,FALSE,"단축2";#N/A,#N/A,FALSE,"단축3";#N/A,#N/A,FALSE,"장축";#N/A,#N/A,FALSE,"4WD"}</definedName>
    <definedName name="RESISTOR" hidden="1">{#N/A,#N/A,FALSE,"단축1";#N/A,#N/A,FALSE,"단축2";#N/A,#N/A,FALSE,"단축3";#N/A,#N/A,FALSE,"장축";#N/A,#N/A,FALSE,"4WD"}</definedName>
    <definedName name="RET" hidden="1">{#N/A,#N/A,FALSE,"을지 (4)";#N/A,#N/A,FALSE,"을지 (5)";#N/A,#N/A,FALSE,"을지 (6)"}</definedName>
    <definedName name="retreyryr" hidden="1">{#N/A,#N/A,FALSE,"단축1";#N/A,#N/A,FALSE,"단축2";#N/A,#N/A,FALSE,"단축3";#N/A,#N/A,FALSE,"장축";#N/A,#N/A,FALSE,"4WD"}</definedName>
    <definedName name="RG" hidden="1">{#N/A,#N/A,FALSE,"단축1";#N/A,#N/A,FALSE,"단축2";#N/A,#N/A,FALSE,"단축3";#N/A,#N/A,FALSE,"장축";#N/A,#N/A,FALSE,"4WD"}</definedName>
    <definedName name="RGSDG" hidden="1">{#N/A,#N/A,FALSE,"단축1";#N/A,#N/A,FALSE,"단축2";#N/A,#N/A,FALSE,"단축3";#N/A,#N/A,FALSE,"장축";#N/A,#N/A,FALSE,"4WD"}</definedName>
    <definedName name="RHD" hidden="1">{#N/A,#N/A,FALSE,"단축1";#N/A,#N/A,FALSE,"단축2";#N/A,#N/A,FALSE,"단축3";#N/A,#N/A,FALSE,"장축";#N/A,#N/A,FALSE,"4WD"}</definedName>
    <definedName name="RIOO2MY" hidden="1">{#N/A,#N/A,FALSE,"신규dep";#N/A,#N/A,FALSE,"신규dep-금형상각후";#N/A,#N/A,FALSE,"신규dep-연구비상각후";#N/A,#N/A,FALSE,"신규dep-기계,공구상각후"}</definedName>
    <definedName name="RK" hidden="1">{#N/A,#N/A,TRUE,"Y생산";#N/A,#N/A,TRUE,"Y판매";#N/A,#N/A,TRUE,"Y총물량";#N/A,#N/A,TRUE,"Y능력";#N/A,#N/A,TRUE,"YKD"}</definedName>
    <definedName name="RKDXODYD" hidden="1">{#N/A,#N/A,FALSE,"단축1";#N/A,#N/A,FALSE,"단축2";#N/A,#N/A,FALSE,"단축3";#N/A,#N/A,FALSE,"장축";#N/A,#N/A,FALSE,"4WD"}</definedName>
    <definedName name="RKLLL" hidden="1">{#N/A,#N/A,FALSE,"단축1";#N/A,#N/A,FALSE,"단축2";#N/A,#N/A,FALSE,"단축3";#N/A,#N/A,FALSE,"장축";#N/A,#N/A,FALSE,"4WD"}</definedName>
    <definedName name="rkrjfk" hidden="1">{#N/A,#N/A,FALSE,"단축1";#N/A,#N/A,FALSE,"단축2";#N/A,#N/A,FALSE,"단축3";#N/A,#N/A,FALSE,"장축";#N/A,#N/A,FALSE,"4WD"}</definedName>
    <definedName name="RKRQKDDKS" hidden="1">{#N/A,#N/A,FALSE,"단축1";#N/A,#N/A,FALSE,"단축2";#N/A,#N/A,FALSE,"단축3";#N/A,#N/A,FALSE,"장축";#N/A,#N/A,FALSE,"4WD"}</definedName>
    <definedName name="RLAEOGUS" hidden="1">{#N/A,#N/A,FALSE,"단축1";#N/A,#N/A,FALSE,"단축2";#N/A,#N/A,FALSE,"단축3";#N/A,#N/A,FALSE,"장축";#N/A,#N/A,FALSE,"4WD"}</definedName>
    <definedName name="Roof" hidden="1">{#N/A,#N/A,FALSE,"단축1";#N/A,#N/A,FALSE,"단축2";#N/A,#N/A,FALSE,"단축3";#N/A,#N/A,FALSE,"장축";#N/A,#N/A,FALSE,"4WD"}</definedName>
    <definedName name="ROTJSRHKWJD1" hidden="1">{#N/A,#N/A,FALSE,"단축1";#N/A,#N/A,FALSE,"단축2";#N/A,#N/A,FALSE,"단축3";#N/A,#N/A,FALSE,"장축";#N/A,#N/A,FALSE,"4WD"}</definedName>
    <definedName name="RR.BRAKE" hidden="1">{#N/A,#N/A,FALSE,"단축1";#N/A,#N/A,FALSE,"단축2";#N/A,#N/A,FALSE,"단축3";#N/A,#N/A,FALSE,"장축";#N/A,#N/A,FALSE,"4WD"}</definedName>
    <definedName name="RR.BRK" hidden="1">{#N/A,#N/A,FALSE,"단축1";#N/A,#N/A,FALSE,"단축2";#N/A,#N/A,FALSE,"단축3";#N/A,#N/A,FALSE,"장축";#N/A,#N/A,FALSE,"4WD"}</definedName>
    <definedName name="rrllrlrl" hidden="1">{#N/A,#N/A,FALSE,"단축1";#N/A,#N/A,FALSE,"단축2";#N/A,#N/A,FALSE,"단축3";#N/A,#N/A,FALSE,"장축";#N/A,#N/A,FALSE,"4WD"}</definedName>
    <definedName name="RRR" hidden="1">{#N/A,#N/A,FALSE,"단축1";#N/A,#N/A,FALSE,"단축2";#N/A,#N/A,FALSE,"단축3";#N/A,#N/A,FALSE,"장축";#N/A,#N/A,FALSE,"4WD"}</definedName>
    <definedName name="rrrrr" hidden="1">#REF!</definedName>
    <definedName name="RS" hidden="1">{#N/A,#N/A,FALSE,"단축1";#N/A,#N/A,FALSE,"단축2";#N/A,#N/A,FALSE,"단축3";#N/A,#N/A,FALSE,"장축";#N/A,#N/A,FALSE,"4WD"}</definedName>
    <definedName name="RSFL" hidden="1">{#N/A,#N/A,FALSE,"단축1";#N/A,#N/A,FALSE,"단축2";#N/A,#N/A,FALSE,"단축3";#N/A,#N/A,FALSE,"장축";#N/A,#N/A,FALSE,"4WD"}</definedName>
    <definedName name="RSFL용도차" hidden="1">{#N/A,#N/A,FALSE,"단축1";#N/A,#N/A,FALSE,"단축2";#N/A,#N/A,FALSE,"단축3";#N/A,#N/A,FALSE,"장축";#N/A,#N/A,FALSE,"4WD"}</definedName>
    <definedName name="rsty" hidden="1">{#N/A,#N/A,FALSE,"견적대비-2"}</definedName>
    <definedName name="RT" hidden="1">{#N/A,#N/A,FALSE,"단축1";#N/A,#N/A,FALSE,"단축2";#N/A,#N/A,FALSE,"단축3";#N/A,#N/A,FALSE,"장축";#N/A,#N/A,FALSE,"4WD"}</definedName>
    <definedName name="RTAQ3FE" hidden="1">{#N/A,#N/A,FALSE,"단축1";#N/A,#N/A,FALSE,"단축2";#N/A,#N/A,FALSE,"단축3";#N/A,#N/A,FALSE,"장축";#N/A,#N/A,FALSE,"4WD"}</definedName>
    <definedName name="RTEE" hidden="1">{#N/A,#N/A,FALSE,"초도품";#N/A,#N/A,FALSE,"초도품 (2)";#N/A,#N/A,FALSE,"초도품 (3)";#N/A,#N/A,FALSE,"초도품 (4)";#N/A,#N/A,FALSE,"초도품 (5)";#N/A,#N/A,FALSE,"초도품 (6)"}</definedName>
    <definedName name="RTY" hidden="1">{#N/A,#N/A,FALSE,"단축1";#N/A,#N/A,FALSE,"단축2";#N/A,#N/A,FALSE,"단축3";#N/A,#N/A,FALSE,"장축";#N/A,#N/A,FALSE,"4WD"}</definedName>
    <definedName name="RTYG" hidden="1">{#N/A,#N/A,FALSE,"단축1";#N/A,#N/A,FALSE,"단축2";#N/A,#N/A,FALSE,"단축3";#N/A,#N/A,FALSE,"장축";#N/A,#N/A,FALSE,"4WD"}</definedName>
    <definedName name="rw" hidden="1">{#N/A,#N/A,FALSE,"Aging Summary";#N/A,#N/A,FALSE,"Ratio Analysis";#N/A,#N/A,FALSE,"Test 120 Day Accts";#N/A,#N/A,FALSE,"Tickmarks"}</definedName>
    <definedName nam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D" hidden="1">{#N/A,#N/A,FALSE,"단축1";#N/A,#N/A,FALSE,"단축2";#N/A,#N/A,FALSE,"단축3";#N/A,#N/A,FALSE,"장축";#N/A,#N/A,FALSE,"4WD"}</definedName>
    <definedName name="SADF" hidden="1">{#N/A,#N/A,FALSE,"단축1";#N/A,#N/A,FALSE,"단축2";#N/A,#N/A,FALSE,"단축3";#N/A,#N/A,FALSE,"장축";#N/A,#N/A,FALSE,"4WD"}</definedName>
    <definedName name="SADFDSAF" hidden="1">{#N/A,#N/A,FALSE,"을지 (4)";#N/A,#N/A,FALSE,"을지 (5)";#N/A,#N/A,FALSE,"을지 (6)"}</definedName>
    <definedName name="SAGFSAFS" hidden="1">{#N/A,#N/A,FALSE,"단축1";#N/A,#N/A,FALSE,"단축2";#N/A,#N/A,FALSE,"단축3";#N/A,#N/A,FALSE,"장축";#N/A,#N/A,FALSE,"4WD"}</definedName>
    <definedName name="SAPBEXrevision" hidden="1">22</definedName>
    <definedName name="SAPBEXsysID" hidden="1">"HCP"</definedName>
    <definedName name="SAPBEXwbID" hidden="1">"3XXUO9K8R9IHM2BAJ6BL6QGQ2"</definedName>
    <definedName name="SAS" hidden="1">{#N/A,#N/A,FALSE,"단축1";#N/A,#N/A,FALSE,"단축2";#N/A,#N/A,FALSE,"단축3";#N/A,#N/A,FALSE,"장축";#N/A,#N/A,FALSE,"4WD"}</definedName>
    <definedName name="sawrhbAZ" hidden="1">{#N/A,#N/A,FALSE,"단축1";#N/A,#N/A,FALSE,"단축2";#N/A,#N/A,FALSE,"단축3";#N/A,#N/A,FALSE,"장축";#N/A,#N/A,FALSE,"4WD"}</definedName>
    <definedName name="SD" hidden="1">{#N/A,#N/A,FALSE,"신규dep";#N/A,#N/A,FALSE,"신규dep-금형상각후";#N/A,#N/A,FALSE,"신규dep-연구비상각후";#N/A,#N/A,FALSE,"신규dep-기계,공구상각후"}</definedName>
    <definedName name="SDAFDF" hidden="1">{#N/A,#N/A,FALSE,"단축1";#N/A,#N/A,FALSE,"단축2";#N/A,#N/A,FALSE,"단축3";#N/A,#N/A,FALSE,"장축";#N/A,#N/A,FALSE,"4WD"}</definedName>
    <definedName name="sdcw" hidden="1">{#N/A,#N/A,FALSE,"단축1";#N/A,#N/A,FALSE,"단축2";#N/A,#N/A,FALSE,"단축3";#N/A,#N/A,FALSE,"장축";#N/A,#N/A,FALSE,"4WD"}</definedName>
    <definedName name="sdd" hidden="1">{#N/A,#N/A,FALSE,"단축1";#N/A,#N/A,FALSE,"단축2";#N/A,#N/A,FALSE,"단축3";#N/A,#N/A,FALSE,"장축";#N/A,#N/A,FALSE,"4WD"}</definedName>
    <definedName name="SDDSD" hidden="1">{#N/A,#N/A,FALSE,"단축1";#N/A,#N/A,FALSE,"단축2";#N/A,#N/A,FALSE,"단축3";#N/A,#N/A,FALSE,"장축";#N/A,#N/A,FALSE,"4WD"}</definedName>
    <definedName name="SDF" hidden="1">{#N/A,#N/A,FALSE,"96자동차사 계획";#N/A,#N/A,FALSE,"96자동차사 계획"}</definedName>
    <definedName name="sdfdstyrtyrgrtg" hidden="1">{#N/A,#N/A,FALSE,"단축1";#N/A,#N/A,FALSE,"단축2";#N/A,#N/A,FALSE,"단축3";#N/A,#N/A,FALSE,"장축";#N/A,#N/A,FALSE,"4WD"}</definedName>
    <definedName name="sdfgd" hidden="1">{#N/A,#N/A,FALSE,"Aging Summary";#N/A,#N/A,FALSE,"Ratio Analysis";#N/A,#N/A,FALSE,"Test 120 Day Accts";#N/A,#N/A,FALSE,"Tickmarks"}</definedName>
    <definedName name="SDFGGER" hidden="1">{#N/A,#N/A,FALSE,"단축1";#N/A,#N/A,FALSE,"단축2";#N/A,#N/A,FALSE,"단축3";#N/A,#N/A,FALSE,"장축";#N/A,#N/A,FALSE,"4WD"}</definedName>
    <definedName name="SDFGH" hidden="1">{#N/A,#N/A,FALSE,"단축1";#N/A,#N/A,FALSE,"단축2";#N/A,#N/A,FALSE,"단축3";#N/A,#N/A,FALSE,"장축";#N/A,#N/A,FALSE,"4WD"}</definedName>
    <definedName name="sdfghsdfhjrgj" hidden="1">{#N/A,#N/A,FALSE,"단축1";#N/A,#N/A,FALSE,"단축2";#N/A,#N/A,FALSE,"단축3";#N/A,#N/A,FALSE,"장축";#N/A,#N/A,FALSE,"4WD"}</definedName>
    <definedName name="SDFGS" hidden="1">{#N/A,#N/A,FALSE,"을지 (4)";#N/A,#N/A,FALSE,"을지 (5)";#N/A,#N/A,FALSE,"을지 (6)"}</definedName>
    <definedName name="SDFGSER" hidden="1">{#N/A,#N/A,FALSE,"단축1";#N/A,#N/A,FALSE,"단축2";#N/A,#N/A,FALSE,"단축3";#N/A,#N/A,FALSE,"장축";#N/A,#N/A,FALSE,"4WD"}</definedName>
    <definedName name="SDFGSERTERG" hidden="1">{#N/A,#N/A,FALSE,"단축1";#N/A,#N/A,FALSE,"단축2";#N/A,#N/A,FALSE,"단축3";#N/A,#N/A,FALSE,"장축";#N/A,#N/A,FALSE,"4WD"}</definedName>
    <definedName name="sdfgsgd" hidden="1">{#N/A,#N/A,FALSE,"단축1";#N/A,#N/A,FALSE,"단축2";#N/A,#N/A,FALSE,"단축3";#N/A,#N/A,FALSE,"장축";#N/A,#N/A,FALSE,"4WD"}</definedName>
    <definedName name="SDFH" hidden="1">{#N/A,#N/A,FALSE,"단축1";#N/A,#N/A,FALSE,"단축2";#N/A,#N/A,FALSE,"단축3";#N/A,#N/A,FALSE,"장축";#N/A,#N/A,FALSE,"4WD"}</definedName>
    <definedName name="SDFL" hidden="1">{#N/A,#N/A,FALSE,"단축1";#N/A,#N/A,FALSE,"단축2";#N/A,#N/A,FALSE,"단축3";#N/A,#N/A,FALSE,"장축";#N/A,#N/A,FALSE,"4WD"}</definedName>
    <definedName name="SDFLL" hidden="1">{#N/A,#N/A,FALSE,"단축1";#N/A,#N/A,FALSE,"단축2";#N/A,#N/A,FALSE,"단축3";#N/A,#N/A,FALSE,"장축";#N/A,#N/A,FALSE,"4WD"}</definedName>
    <definedName name="SDFLLLLLL" hidden="1">{#N/A,#N/A,FALSE,"단축1";#N/A,#N/A,FALSE,"단축2";#N/A,#N/A,FALSE,"단축3";#N/A,#N/A,FALSE,"장축";#N/A,#N/A,FALSE,"4WD"}</definedName>
    <definedName name="SDFLLSD" hidden="1">{#N/A,#N/A,FALSE,"단축1";#N/A,#N/A,FALSE,"단축2";#N/A,#N/A,FALSE,"단축3";#N/A,#N/A,FALSE,"장축";#N/A,#N/A,FALSE,"4WD"}</definedName>
    <definedName name="SDFS" hidden="1">{#N/A,#N/A,FALSE,"단축1";#N/A,#N/A,FALSE,"단축2";#N/A,#N/A,FALSE,"단축3";#N/A,#N/A,FALSE,"장축";#N/A,#N/A,FALSE,"4WD"}</definedName>
    <definedName name="sd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HFS" hidden="1">{#N/A,#N/A,FALSE,"을지 (4)";#N/A,#N/A,FALSE,"을지 (5)";#N/A,#N/A,FALSE,"을지 (6)"}</definedName>
    <definedName name="SDHFSX" hidden="1">{#N/A,#N/A,FALSE,"을지 (4)";#N/A,#N/A,FALSE,"을지 (5)";#N/A,#N/A,FALSE,"을지 (6)"}</definedName>
    <definedName name="SDIE" hidden="1">{#N/A,#N/A,FALSE,"단축1";#N/A,#N/A,FALSE,"단축2";#N/A,#N/A,FALSE,"단축3";#N/A,#N/A,FALSE,"장축";#N/A,#N/A,FALSE,"4WD"}</definedName>
    <definedName name="sds" hidden="1">{"'보고양식'!$A$58:$K$111"}</definedName>
    <definedName name="SDSD" hidden="1">{#N/A,#N/A,FALSE,"단축1";#N/A,#N/A,FALSE,"단축2";#N/A,#N/A,FALSE,"단축3";#N/A,#N/A,FALSE,"장축";#N/A,#N/A,FALSE,"4WD"}</definedName>
    <definedName name="SDSDSD" hidden="1">{#N/A,#N/A,FALSE,"단축1";#N/A,#N/A,FALSE,"단축2";#N/A,#N/A,FALSE,"단축3";#N/A,#N/A,FALSE,"장축";#N/A,#N/A,FALSE,"4WD"}</definedName>
    <definedName name="SDSS" hidden="1">{#N/A,#N/A,FALSE,"단축1";#N/A,#N/A,FALSE,"단축2";#N/A,#N/A,FALSE,"단축3";#N/A,#N/A,FALSE,"장축";#N/A,#N/A,FALSE,"4WD"}</definedName>
    <definedName name="SES" hidden="1">#REF!</definedName>
    <definedName name="SF" hidden="1">{#N/A,#N/A,FALSE,"단축1";#N/A,#N/A,FALSE,"단축2";#N/A,#N/A,FALSE,"단축3";#N/A,#N/A,FALSE,"장축";#N/A,#N/A,FALSE,"4WD"}</definedName>
    <definedName name="SFDGHG" hidden="1">{#N/A,#N/A,FALSE,"단축1";#N/A,#N/A,FALSE,"단축2";#N/A,#N/A,FALSE,"단축3";#N/A,#N/A,FALSE,"장축";#N/A,#N/A,FALSE,"4WD"}</definedName>
    <definedName name="SFG" hidden="1">{#N/A,#N/A,FALSE,"단축1";#N/A,#N/A,FALSE,"단축2";#N/A,#N/A,FALSE,"단축3";#N/A,#N/A,FALSE,"장축";#N/A,#N/A,FALSE,"4WD"}</definedName>
    <definedName name="SFGHJK" hidden="1">{#N/A,#N/A,FALSE,"단축1";#N/A,#N/A,FALSE,"단축2";#N/A,#N/A,FALSE,"단축3";#N/A,#N/A,FALSE,"장축";#N/A,#N/A,FALSE,"4WD"}</definedName>
    <definedName name="sfghsdfjfghkhgfjkdtjhsedthjsjketrijethj" hidden="1">{#N/A,#N/A,FALSE,"단축1";#N/A,#N/A,FALSE,"단축2";#N/A,#N/A,FALSE,"단축3";#N/A,#N/A,FALSE,"장축";#N/A,#N/A,FALSE,"4WD"}</definedName>
    <definedName name="SFJGH" hidden="1">{#N/A,#N/A,FALSE,"단축1";#N/A,#N/A,FALSE,"단축2";#N/A,#N/A,FALSE,"단축3";#N/A,#N/A,FALSE,"장축";#N/A,#N/A,FALSE,"4WD"}</definedName>
    <definedName name="SFSFSF" hidden="1">{#N/A,#N/A,FALSE,"단축1";#N/A,#N/A,FALSE,"단축2";#N/A,#N/A,FALSE,"단축3";#N/A,#N/A,FALSE,"장축";#N/A,#N/A,FALSE,"4WD"}</definedName>
    <definedName name="SFSFSFS" hidden="1">{#N/A,#N/A,FALSE,"단축1";#N/A,#N/A,FALSE,"단축2";#N/A,#N/A,FALSE,"단축3";#N/A,#N/A,FALSE,"장축";#N/A,#N/A,FALSE,"4WD"}</definedName>
    <definedName name="sgddh" hidden="1">{#N/A,#N/A,FALSE,"Aging Summary";#N/A,#N/A,FALSE,"Ratio Analysis";#N/A,#N/A,FALSE,"Test 120 Day Accts";#N/A,#N/A,FALSE,"Tickmarks"}</definedName>
    <definedName name="SGFA" hidden="1">{#N/A,#N/A,FALSE,"인원";#N/A,#N/A,FALSE,"비용2";#N/A,#N/A,FALSE,"비용1";#N/A,#N/A,FALSE,"비용";#N/A,#N/A,FALSE,"보증2";#N/A,#N/A,FALSE,"보증1";#N/A,#N/A,FALSE,"보증";#N/A,#N/A,FALSE,"손익1";#N/A,#N/A,FALSE,"손익";#N/A,#N/A,FALSE,"부서별매출";#N/A,#N/A,FALSE,"매출"}</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hdgfhgf" hidden="1">{#N/A,#N/A,FALSE,"단축1";#N/A,#N/A,FALSE,"단축2";#N/A,#N/A,FALSE,"단축3";#N/A,#N/A,FALSE,"장축";#N/A,#N/A,FALSE,"4WD"}</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EET10" hidden="1">{#N/A,#N/A,FALSE,"단축1";#N/A,#N/A,FALSE,"단축2";#N/A,#N/A,FALSE,"단축3";#N/A,#N/A,FALSE,"장축";#N/A,#N/A,FALSE,"4WD"}</definedName>
    <definedName name="SHEET111" hidden="1">{#N/A,#N/A,FALSE,"단축1";#N/A,#N/A,FALSE,"단축2";#N/A,#N/A,FALSE,"단축3";#N/A,#N/A,FALSE,"장축";#N/A,#N/A,FALSE,"4WD"}</definedName>
    <definedName name="shgsd" hidden="1">{#N/A,#N/A,FALSE,"Aging Summary";#N/A,#N/A,FALSE,"Ratio Analysis";#N/A,#N/A,FALSE,"Test 120 Day Accts";#N/A,#N/A,FALSE,"Tickmarks"}</definedName>
    <definedName name="SHI" hidden="1">{#N/A,#N/A,FALSE,"단축1";#N/A,#N/A,FALSE,"단축2";#N/A,#N/A,FALSE,"단축3";#N/A,#N/A,FALSE,"장축";#N/A,#N/A,FALSE,"4WD"}</definedName>
    <definedName name="shin" hidden="1">{#N/A,#N/A,FALSE,"단축1";#N/A,#N/A,FALSE,"단축2";#N/A,#N/A,FALSE,"단축3";#N/A,#N/A,FALSE,"장축";#N/A,#N/A,FALSE,"4WD"}</definedName>
    <definedName name="shmun" hidden="1">{#N/A,#N/A,FALSE,"단축1";#N/A,#N/A,FALSE,"단축2";#N/A,#N/A,FALSE,"단축3";#N/A,#N/A,FALSE,"장축";#N/A,#N/A,FALSE,"4WD"}</definedName>
    <definedName name="SHS" hidden="1">{#N/A,#N/A,FALSE,"단축1";#N/A,#N/A,FALSE,"단축2";#N/A,#N/A,FALSE,"단축3";#N/A,#N/A,FALSE,"장축";#N/A,#N/A,FALSE,"4WD"}</definedName>
    <definedName name="SHSFS" hidden="1">{#N/A,#N/A,FALSE,"초도품";#N/A,#N/A,FALSE,"초도품 (2)";#N/A,#N/A,FALSE,"초도품 (3)";#N/A,#N/A,FALSE,"초도품 (4)";#N/A,#N/A,FALSE,"초도품 (5)";#N/A,#N/A,FALSE,"초도품 (6)"}</definedName>
    <definedName name="SHSH" hidden="1">{#N/A,#N/A,FALSE,"단축1";#N/A,#N/A,FALSE,"단축2";#N/A,#N/A,FALSE,"단축3";#N/A,#N/A,FALSE,"장축";#N/A,#N/A,FALSE,"4WD"}</definedName>
    <definedName name="SIDE" hidden="1">{#N/A,#N/A,FALSE,"단축1";#N/A,#N/A,FALSE,"단축2";#N/A,#N/A,FALSE,"단축3";#N/A,#N/A,FALSE,"장축";#N/A,#N/A,FALSE,"4WD"}</definedName>
    <definedName name="Site" hidden="1">{#N/A,#N/A,FALSE,"단축1";#N/A,#N/A,FALSE,"단축2";#N/A,#N/A,FALSE,"단축3";#N/A,#N/A,FALSE,"장축";#N/A,#N/A,FALSE,"4WD"}</definedName>
    <definedName name="SJH" hidden="1">{#N/A,#N/A,FALSE,"을지 (4)";#N/A,#N/A,FALSE,"을지 (5)";#N/A,#N/A,FALSE,"을지 (6)"}</definedName>
    <definedName name="SJSKDL" hidden="1">{#N/A,#N/A,FALSE,"단축1";#N/A,#N/A,FALSE,"단축2";#N/A,#N/A,FALSE,"단축3";#N/A,#N/A,FALSE,"장축";#N/A,#N/A,FALSE,"4WD"}</definedName>
    <definedName name="SKR" hidden="1">{#N/A,#N/A,FALSE,"단축1";#N/A,#N/A,FALSE,"단축2";#N/A,#N/A,FALSE,"단축3";#N/A,#N/A,FALSE,"장축";#N/A,#N/A,FALSE,"4WD"}</definedName>
    <definedName name="sksk" hidden="1">{#N/A,#N/A,FALSE,"주요여수신";#N/A,#N/A,FALSE,"수신금리";#N/A,#N/A,FALSE,"대출금리";#N/A,#N/A,FALSE,"신규대출";#N/A,#N/A,FALSE,"총액대출"}</definedName>
    <definedName name="SM9품질_" hidden="1">{#N/A,#N/A,FALSE,"단축1";#N/A,#N/A,FALSE,"단축2";#N/A,#N/A,FALSE,"단축3";#N/A,#N/A,FALSE,"장축";#N/A,#N/A,FALSE,"4WD"}</definedName>
    <definedName name="SM부자재" hidden="1">{#N/A,#N/A,FALSE,"신규dep";#N/A,#N/A,FALSE,"신규dep-금형상각후";#N/A,#N/A,FALSE,"신규dep-연구비상각후";#N/A,#N/A,FALSE,"신규dep-기계,공구상각후"}</definedName>
    <definedName name="SPB" hidden="1">{#N/A,#N/A,FALSE,"주요여수신";#N/A,#N/A,FALSE,"수신금리";#N/A,#N/A,FALSE,"대출금리";#N/A,#N/A,FALSE,"신규대출";#N/A,#N/A,FALSE,"총액대출"}</definedName>
    <definedName name="SPC" hidden="1">{#N/A,#N/A,FALSE,"주요여수신";#N/A,#N/A,FALSE,"수신금리";#N/A,#N/A,FALSE,"대출금리";#N/A,#N/A,FALSE,"신규대출";#N/A,#N/A,FALSE,"총액대출"}</definedName>
    <definedName name="SPD" hidden="1">{#N/A,#N/A,FALSE,"주요여수신";#N/A,#N/A,FALSE,"수신금리";#N/A,#N/A,FALSE,"대출금리";#N/A,#N/A,FALSE,"신규대출";#N/A,#N/A,FALSE,"총액대출"}</definedName>
    <definedName name="SPE" hidden="1">{#N/A,#N/A,FALSE,"주요여수신";#N/A,#N/A,FALSE,"수신금리";#N/A,#N/A,FALSE,"대출금리";#N/A,#N/A,FALSE,"신규대출";#N/A,#N/A,FALSE,"총액대출"}</definedName>
    <definedName name="SPEC2" hidden="1">{#N/A,#N/A,FALSE,"단축1";#N/A,#N/A,FALSE,"단축2";#N/A,#N/A,FALSE,"단축3";#N/A,#N/A,FALSE,"장축";#N/A,#N/A,FALSE,"4WD"}</definedName>
    <definedName name="SPEC22" hidden="1">{#N/A,#N/A,FALSE,"단축1";#N/A,#N/A,FALSE,"단축2";#N/A,#N/A,FALSE,"단축3";#N/A,#N/A,FALSE,"장축";#N/A,#N/A,FALSE,"4WD"}</definedName>
    <definedName name="SS" hidden="1">{#N/A,#N/A,FALSE,"단축1";#N/A,#N/A,FALSE,"단축2";#N/A,#N/A,FALSE,"단축3";#N/A,#N/A,FALSE,"장축";#N/A,#N/A,FALSE,"4WD"}</definedName>
    <definedName name="SSD" hidden="1">{#N/A,#N/A,FALSE,"을지 (4)";#N/A,#N/A,FALSE,"을지 (5)";#N/A,#N/A,FALSE,"을지 (6)"}</definedName>
    <definedName name="SSDD" hidden="1">{#N/A,#N/A,FALSE,"단축1";#N/A,#N/A,FALSE,"단축2";#N/A,#N/A,FALSE,"단축3";#N/A,#N/A,FALSE,"장축";#N/A,#N/A,FALSE,"4WD"}</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hidden="1">{"'KET'!$A$1:$E$2423"}</definedName>
    <definedName name="SSSSSS" hidden="1">{"Wire Charts",#N/A,TRUE,"Wires"}</definedName>
    <definedName name="ssssssss" hidden="1">{#N/A,#N/A,FALSE,"단축1";#N/A,#N/A,FALSE,"단축2";#N/A,#N/A,FALSE,"단축3";#N/A,#N/A,FALSE,"장축";#N/A,#N/A,FALSE,"4WD"}</definedName>
    <definedName name="STH" hidden="1">{#N/A,#N/A,FALSE,"단축1";#N/A,#N/A,FALSE,"단축2";#N/A,#N/A,FALSE,"단축3";#N/A,#N/A,FALSE,"장축";#N/A,#N/A,FALSE,"4WD"}</definedName>
    <definedName name="STHRTHTH" hidden="1">{#N/A,#N/A,FALSE,"단축1";#N/A,#N/A,FALSE,"단축2";#N/A,#N/A,FALSE,"단축3";#N/A,#N/A,FALSE,"장축";#N/A,#N/A,FALSE,"4WD"}</definedName>
    <definedName name="SUJHSHG" hidden="1">{#N/A,#N/A,FALSE,"초도품";#N/A,#N/A,FALSE,"초도품 (2)";#N/A,#N/A,FALSE,"초도품 (3)";#N/A,#N/A,FALSE,"초도품 (4)";#N/A,#N/A,FALSE,"초도품 (5)";#N/A,#N/A,FALSE,"초도품 (6)"}</definedName>
    <definedName name="SW" hidden="1">{#N/A,#N/A,FALSE,"단축1";#N/A,#N/A,FALSE,"단축2";#N/A,#N/A,FALSE,"단축3";#N/A,#N/A,FALSE,"장축";#N/A,#N/A,FALSE,"4WD"}</definedName>
    <definedName name="Swvu.Komplett." hidden="1">'[5]GB-IC Villingen GG'!#REF!</definedName>
    <definedName name="Swvu.Screen." hidden="1">'[5]GB-IC Villingen GG'!#REF!</definedName>
    <definedName name="T" hidden="1">{#N/A,#N/A,FALSE,"단축1";#N/A,#N/A,FALSE,"단축2";#N/A,#N/A,FALSE,"단축3";#N/A,#N/A,FALSE,"장축";#N/A,#N/A,FALSE,"4WD"}</definedName>
    <definedName name="T8D_ULEV1" hidden="1">{#N/A,#N/A,FALSE,"단축1";#N/A,#N/A,FALSE,"단축2";#N/A,#N/A,FALSE,"단축3";#N/A,#N/A,FALSE,"장축";#N/A,#N/A,FALSE,"4WD"}</definedName>
    <definedName name="TB" hidden="1">{#N/A,#N/A,FALSE,"단축1";#N/A,#N/A,FALSE,"단축2";#N/A,#N/A,FALSE,"단축3";#N/A,#N/A,FALSE,"장축";#N/A,#N/A,FALSE,"4WD"}</definedName>
    <definedName name="TB목차" hidden="1">{#N/A,#N/A,FALSE,"단축1";#N/A,#N/A,FALSE,"단축2";#N/A,#N/A,FALSE,"단축3";#N/A,#N/A,FALSE,"장축";#N/A,#N/A,FALSE,"4WD"}</definedName>
    <definedName name="TB일정관리" hidden="1">{#N/A,#N/A,FALSE,"단축1";#N/A,#N/A,FALSE,"단축2";#N/A,#N/A,FALSE,"단축3";#N/A,#N/A,FALSE,"장축";#N/A,#N/A,FALSE,"4WD"}</definedName>
    <definedName name="TB전체일정_2" hidden="1">{#N/A,#N/A,FALSE,"단축1";#N/A,#N/A,FALSE,"단축2";#N/A,#N/A,FALSE,"단축3";#N/A,#N/A,FALSE,"장축";#N/A,#N/A,FALSE,"4WD"}</definedName>
    <definedName name="TB표지" hidden="1">{#N/A,#N/A,FALSE,"단축1";#N/A,#N/A,FALSE,"단축2";#N/A,#N/A,FALSE,"단축3";#N/A,#N/A,FALSE,"장축";#N/A,#N/A,FALSE,"4WD"}</definedName>
    <definedName name="tc" hidden="1">{#N/A,#N/A,FALSE,"단축1";#N/A,#N/A,FALSE,"단축2";#N/A,#N/A,FALSE,"단축3";#N/A,#N/A,FALSE,"장축";#N/A,#N/A,FALSE,"4WD"}</definedName>
    <definedName name="tci" hidden="1">{#N/A,#N/A,FALSE,"단축1";#N/A,#N/A,FALSE,"단축2";#N/A,#N/A,FALSE,"단축3";#N/A,#N/A,FALSE,"장축";#N/A,#N/A,FALSE,"4WD"}</definedName>
    <definedName name="TEMP1" hidden="1">{#VALUE!,#N/A,FALSE,0;#N/A,#N/A,FALSE,0;#N/A,#N/A,FALSE,0;#N/A,#N/A,FALSE,0;#N/A,#N/A,FALSE,0}</definedName>
    <definedName name="TEWR" hidden="1">{#N/A,#N/A,TRUE,"Y생산";#N/A,#N/A,TRUE,"Y판매";#N/A,#N/A,TRUE,"Y총물량";#N/A,#N/A,TRUE,"Y능력";#N/A,#N/A,TRUE,"YKD"}</definedName>
    <definedName name="TextRefCopyRangeCount" hidden="1">7</definedName>
    <definedName name="tfyjdfghfsdghfgdhfdghfdgh" hidden="1">{#N/A,#N/A,FALSE,"단축1";#N/A,#N/A,FALSE,"단축2";#N/A,#N/A,FALSE,"단축3";#N/A,#N/A,FALSE,"장축";#N/A,#N/A,FALSE,"4WD"}</definedName>
    <definedName name="TH" hidden="1">{#N/A,#N/A,FALSE,"단축1";#N/A,#N/A,FALSE,"단축2";#N/A,#N/A,FALSE,"단축3";#N/A,#N/A,FALSE,"장축";#N/A,#N/A,FALSE,"4WD"}</definedName>
    <definedName name="THEME2" hidden="1">{#N/A,#N/A,FALSE,"96 3월물량표";#N/A,#N/A,FALSE,"96 4월물량표";#N/A,#N/A,FALSE,"96 5월물량표"}</definedName>
    <definedName name="TJAUDLWS" hidden="1">{#N/A,#N/A,TRUE,"Y생산";#N/A,#N/A,TRUE,"Y판매";#N/A,#N/A,TRUE,"Y총물량";#N/A,#N/A,TRUE,"Y능력";#N/A,#N/A,TRUE,"YKD"}</definedName>
    <definedName name="TJFRp" hidden="1">{#N/A,#N/A,FALSE,"단축1";#N/A,#N/A,FALSE,"단축2";#N/A,#N/A,FALSE,"단축3";#N/A,#N/A,FALSE,"장축";#N/A,#N/A,FALSE,"4WD"}</definedName>
    <definedName name="TK" hidden="1">{#N/A,#N/A,FALSE,"단축1";#N/A,#N/A,FALSE,"단축2";#N/A,#N/A,FALSE,"단축3";#N/A,#N/A,FALSE,"장축";#N/A,#N/A,FALSE,"4WD"}</definedName>
    <definedName name="TKWLS2" hidden="1">{#N/A,#N/A,FALSE,"단축1";#N/A,#N/A,FALSE,"단축2";#N/A,#N/A,FALSE,"단축3";#N/A,#N/A,FALSE,"장축";#N/A,#N/A,FALSE,"4WD"}</definedName>
    <definedName name="TLKVKF" hidden="1">{#N/A,#N/A,FALSE,"단축1";#N/A,#N/A,FALSE,"단축2";#N/A,#N/A,FALSE,"단축3";#N/A,#N/A,FALSE,"장축";#N/A,#N/A,FALSE,"4WD"}</definedName>
    <definedName name="TLS" hidden="1">{#N/A,#N/A,FALSE,"단축1";#N/A,#N/A,FALSE,"단축2";#N/A,#N/A,FALSE,"단축3";#N/A,#N/A,FALSE,"장축";#N/A,#N/A,FALSE,"4WD"}</definedName>
    <definedName name="TLVKF" hidden="1">{#N/A,#N/A,FALSE,"단축1";#N/A,#N/A,FALSE,"단축2";#N/A,#N/A,FALSE,"단축3";#N/A,#N/A,FALSE,"장축";#N/A,#N/A,FALSE,"4WD"}</definedName>
    <definedName name="Tools" hidden="1">{"EXPORT",#N/A,FALSE,"A8CONTENT"}</definedName>
    <definedName name="TORSION" hidden="1">{#N/A,#N/A,FALSE,"단축1";#N/A,#N/A,FALSE,"단축2";#N/A,#N/A,FALSE,"단축3";#N/A,#N/A,FALSE,"장축";#N/A,#N/A,FALSE,"4WD"}</definedName>
    <definedName name="tp" hidden="1">{#N/A,#N/A,FALSE,"주요여수신";#N/A,#N/A,FALSE,"수신금리";#N/A,#N/A,FALSE,"대출금리";#N/A,#N/A,FALSE,"신규대출";#N/A,#N/A,FALSE,"총액대출"}</definedName>
    <definedName name="TRIM별COST2" hidden="1">{#N/A,#N/A,FALSE,"단축1";#N/A,#N/A,FALSE,"단축2";#N/A,#N/A,FALSE,"단축3";#N/A,#N/A,FALSE,"장축";#N/A,#N/A,FALSE,"4WD"}</definedName>
    <definedName name="TRSS" hidden="1">{#N/A,#N/A,FALSE,"을지 (4)";#N/A,#N/A,FALSE,"을지 (5)";#N/A,#N/A,FALSE,"을지 (6)"}</definedName>
    <definedName name="TT" hidden="1">{#N/A,#N/A,FALSE,"단축1";#N/A,#N/A,FALSE,"단축2";#N/A,#N/A,FALSE,"단축3";#N/A,#N/A,FALSE,"장축";#N/A,#N/A,FALSE,"4WD"}</definedName>
    <definedName name="tt235445tertertsedgsdfg" hidden="1">{#N/A,#N/A,FALSE,"단축1";#N/A,#N/A,FALSE,"단축2";#N/A,#N/A,FALSE,"단축3";#N/A,#N/A,FALSE,"장축";#N/A,#N/A,FALSE,"4WD"}</definedName>
    <definedName name="TTH" hidden="1">{#N/A,#N/A,FALSE,"신규dep";#N/A,#N/A,FALSE,"신규dep-금형상각후";#N/A,#N/A,FALSE,"신규dep-연구비상각후";#N/A,#N/A,FALSE,"신규dep-기계,공구상각후"}</definedName>
    <definedName name="TTI" hidden="1">{#N/A,#N/A,FALSE,"단축1";#N/A,#N/A,FALSE,"단축2";#N/A,#N/A,FALSE,"단축3";#N/A,#N/A,FALSE,"장축";#N/A,#N/A,FALSE,"4WD"}</definedName>
    <definedName name="ttt" hidden="1">{#N/A,#N/A,FALSE,"단축1";#N/A,#N/A,FALSE,"단축2";#N/A,#N/A,FALSE,"단축3";#N/A,#N/A,FALSE,"장축";#N/A,#N/A,FALSE,"4WD"}</definedName>
    <definedName name="TTYY" hidden="1">{#N/A,#N/A,FALSE,"단축1";#N/A,#N/A,FALSE,"단축2";#N/A,#N/A,FALSE,"단축3";#N/A,#N/A,FALSE,"장축";#N/A,#N/A,FALSE,"4WD"}</definedName>
    <definedName name="tw"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YDJTKUTDK" hidden="1">{#N/A,#N/A,FALSE,"단축1";#N/A,#N/A,FALSE,"단축2";#N/A,#N/A,FALSE,"단축3";#N/A,#N/A,FALSE,"장축";#N/A,#N/A,FALSE,"4WD"}</definedName>
    <definedName name="TYDJYJT" hidden="1">{#N/A,#N/A,FALSE,"단축1";#N/A,#N/A,FALSE,"단축2";#N/A,#N/A,FALSE,"단축3";#N/A,#N/A,FALSE,"장축";#N/A,#N/A,FALSE,"4WD"}</definedName>
    <definedName name="TYIG7L9LO" hidden="1">{#N/A,#N/A,FALSE,"단축1";#N/A,#N/A,FALSE,"단축2";#N/A,#N/A,FALSE,"단축3";#N/A,#N/A,FALSE,"장축";#N/A,#N/A,FALSE,"4WD"}</definedName>
    <definedName name="TYRUI" hidden="1">{#N/A,#N/A,FALSE,"단축1";#N/A,#N/A,FALSE,"단축2";#N/A,#N/A,FALSE,"단축3";#N/A,#N/A,FALSE,"장축";#N/A,#N/A,FALSE,"4WD"}</definedName>
    <definedName name="TYTYTYTYTYT" hidden="1">{#N/A,#N/A,FALSE,"단축1";#N/A,#N/A,FALSE,"단축2";#N/A,#N/A,FALSE,"단축3";#N/A,#N/A,FALSE,"장축";#N/A,#N/A,FALSE,"4WD"}</definedName>
    <definedName name="TYYYYY" hidden="1">{#N/A,#N/A,FALSE,"단축1";#N/A,#N/A,FALSE,"단축2";#N/A,#N/A,FALSE,"단축3";#N/A,#N/A,FALSE,"장축";#N/A,#N/A,FALSE,"4WD"}</definedName>
    <definedName name="U" hidden="1">{#N/A,#N/A,FALSE,"단축1";#N/A,#N/A,FALSE,"단축2";#N/A,#N/A,FALSE,"단축3";#N/A,#N/A,FALSE,"장축";#N/A,#N/A,FALSE,"4WD"}</definedName>
    <definedName name="UFGYKGY" hidden="1">{#N/A,#N/A,FALSE,"단축1";#N/A,#N/A,FALSE,"단축2";#N/A,#N/A,FALSE,"단축3";#N/A,#N/A,FALSE,"장축";#N/A,#N/A,FALSE,"4WD"}</definedName>
    <definedName name="UFYKUY" hidden="1">{#N/A,#N/A,FALSE,"단축1";#N/A,#N/A,FALSE,"단축2";#N/A,#N/A,FALSE,"단축3";#N/A,#N/A,FALSE,"장축";#N/A,#N/A,FALSE,"4WD"}</definedName>
    <definedName name="UIP" hidden="1">{#N/A,#N/A,FALSE,"단축1";#N/A,#N/A,FALSE,"단축2";#N/A,#N/A,FALSE,"단축3";#N/A,#N/A,FALSE,"장축";#N/A,#N/A,FALSE,"4WD"}</definedName>
    <definedName name="UKFL" hidden="1">{#N/A,#N/A,FALSE,"단축1";#N/A,#N/A,FALSE,"단축2";#N/A,#N/A,FALSE,"단축3";#N/A,#N/A,FALSE,"장축";#N/A,#N/A,FALSE,"4WD"}</definedName>
    <definedName name="uoooiohkhhhg" hidden="1">{#N/A,#N/A,FALSE,"단축1";#N/A,#N/A,FALSE,"단축2";#N/A,#N/A,FALSE,"단축3";#N/A,#N/A,FALSE,"장축";#N/A,#N/A,FALSE,"4WD"}</definedName>
    <definedName name="upras"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UYFIKYUKYU" hidden="1">{#N/A,#N/A,FALSE,"단축1";#N/A,#N/A,FALSE,"단축2";#N/A,#N/A,FALSE,"단축3";#N/A,#N/A,FALSE,"장축";#N/A,#N/A,FALSE,"4WD"}</definedName>
    <definedName name="UYL" hidden="1">{#N/A,#N/A,FALSE,"단축1";#N/A,#N/A,FALSE,"단축2";#N/A,#N/A,FALSE,"단축3";#N/A,#N/A,FALSE,"장축";#N/A,#N/A,FALSE,"4WD"}</definedName>
    <definedName name="UYR" hidden="1">{#N/A,#N/A,FALSE,"단축1";#N/A,#N/A,FALSE,"단축2";#N/A,#N/A,FALSE,"단축3";#N/A,#N/A,FALSE,"장축";#N/A,#N/A,FALSE,"4WD"}</definedName>
    <definedName name="UYTRC" hidden="1">{#N/A,#N/A,FALSE,"단축1";#N/A,#N/A,FALSE,"단축2";#N/A,#N/A,FALSE,"단축3";#N/A,#N/A,FALSE,"장축";#N/A,#N/A,FALSE,"4WD"}</definedName>
    <definedName name="UYUYUY" hidden="1">{#N/A,#N/A,FALSE,"단축1";#N/A,#N/A,FALSE,"단축2";#N/A,#N/A,FALSE,"단축3";#N/A,#N/A,FALSE,"장축";#N/A,#N/A,FALSE,"4WD"}</definedName>
    <definedName name="V6측정결과문제점" hidden="1">{#N/A,#N/A,FALSE,"단축1";#N/A,#N/A,FALSE,"단축2";#N/A,#N/A,FALSE,"단축3";#N/A,#N/A,FALSE,"장축";#N/A,#N/A,FALSE,"4WD"}</definedName>
    <definedName name="VCD" hidden="1">{#VALUE!,#N/A,FALSE,0;#N/A,#N/A,FALSE,0;#N/A,#N/A,FALSE,0;#N/A,#N/A,FALSE,0}</definedName>
    <definedName name="VCX" hidden="1">{#VALUE!,#N/A,FALSE,0;#N/A,#N/A,FALSE,0;#N/A,#N/A,FALSE,0;#N/A,#N/A,FALSE,0;#N/A,#N/A,FALSE,0}</definedName>
    <definedName name="VII.LAYOU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PDLSXM" hidden="1">{#N/A,#N/A,TRUE,"Y생산";#N/A,#N/A,TRUE,"Y판매";#N/A,#N/A,TRUE,"Y총물량";#N/A,#N/A,TRUE,"Y능력";#N/A,#N/A,TRUE,"YKD"}</definedName>
    <definedName name="vvvvv" hidden="1">{#N/A,#N/A,FALSE,"KMC최종회의(7월) 자료"}</definedName>
    <definedName name="VYVY" hidden="1">{#N/A,#N/A,FALSE,"단축1";#N/A,#N/A,FALSE,"단축2";#N/A,#N/A,FALSE,"단축3";#N/A,#N/A,FALSE,"장축";#N/A,#N/A,FALSE,"4WD"}</definedName>
    <definedName name="VZXS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A" hidden="1">{#N/A,#N/A,FALSE,"초도품";#N/A,#N/A,FALSE,"초도품 (2)";#N/A,#N/A,FALSE,"초도품 (3)";#N/A,#N/A,FALSE,"초도품 (4)";#N/A,#N/A,FALSE,"초도품 (5)";#N/A,#N/A,FALSE,"초도품 (6)"}</definedName>
    <definedName name="WE" hidden="1">{#N/A,#N/A,FALSE,"인원";#N/A,#N/A,FALSE,"비용2";#N/A,#N/A,FALSE,"비용1";#N/A,#N/A,FALSE,"비용";#N/A,#N/A,FALSE,"보증2";#N/A,#N/A,FALSE,"보증1";#N/A,#N/A,FALSE,"보증";#N/A,#N/A,FALSE,"손익1";#N/A,#N/A,FALSE,"손익";#N/A,#N/A,FALSE,"부서별매출";#N/A,#N/A,FALSE,"매출"}</definedName>
    <definedName name="WEARF" hidden="1">{#N/A,#N/A,TRUE,"Y생산";#N/A,#N/A,TRUE,"Y판매";#N/A,#N/A,TRUE,"Y총물량";#N/A,#N/A,TRUE,"Y능력";#N/A,#N/A,TRUE,"YKD"}</definedName>
    <definedName name="WED" hidden="1">{#N/A,#N/A,FALSE,"96자동차사 계획";#N/A,#N/A,FALSE,"96자동차사 계획"}</definedName>
    <definedName name="WEE" hidden="1">{#N/A,#N/A,FALSE,"신규dep";#N/A,#N/A,FALSE,"신규dep-금형상각후";#N/A,#N/A,FALSE,"신규dep-연구비상각후";#N/A,#N/A,FALSE,"신규dep-기계,공구상각후"}</definedName>
    <definedName name="WEQ" hidden="1">{#N/A,#N/A,FALSE,"단축1";#N/A,#N/A,FALSE,"단축2";#N/A,#N/A,FALSE,"단축3";#N/A,#N/A,FALSE,"장축";#N/A,#N/A,FALSE,"4WD"}</definedName>
    <definedName name="WER" hidden="1">{#N/A,#N/A,FALSE,"단축1";#N/A,#N/A,FALSE,"단축2";#N/A,#N/A,FALSE,"단축3";#N/A,#N/A,FALSE,"장축";#N/A,#N/A,FALSE,"4WD"}</definedName>
    <definedName name="WERTY" hidden="1">{#N/A,#N/A,FALSE,"단축1";#N/A,#N/A,FALSE,"단축2";#N/A,#N/A,FALSE,"단축3";#N/A,#N/A,FALSE,"장축";#N/A,#N/A,FALSE,"4WD"}</definedName>
    <definedName name="WETY" hidden="1">{#N/A,#N/A,FALSE,"단축1";#N/A,#N/A,FALSE,"단축2";#N/A,#N/A,FALSE,"단축3";#N/A,#N/A,FALSE,"장축";#N/A,#N/A,FALSE,"4WD"}</definedName>
    <definedName name="WHRL" hidden="1">{#N/A,#N/A,FALSE,"단축1";#N/A,#N/A,FALSE,"단축2";#N/A,#N/A,FALSE,"단축3";#N/A,#N/A,FALSE,"장축";#N/A,#N/A,FALSE,"4WD"}</definedName>
    <definedName name="Wire_Chart" hidden="1">{"Wire Charts",#N/A,TRUE,"Wires"}</definedName>
    <definedName name="WJ" hidden="1">#REF!</definedName>
    <definedName name="wjdwlswlswlslwlsl" hidden="1">{#N/A,#N/A,TRUE,"Y생산";#N/A,#N/A,TRUE,"Y판매";#N/A,#N/A,TRUE,"Y총물량";#N/A,#N/A,TRUE,"Y능력";#N/A,#N/A,TRUE,"YKD"}</definedName>
    <definedName name="WJWJWJW" hidden="1">{#N/A,#N/A,FALSE,"단축1";#N/A,#N/A,FALSE,"단축2";#N/A,#N/A,FALSE,"단축3";#N/A,#N/A,FALSE,"장축";#N/A,#N/A,FALSE,"4WD"}</definedName>
    <definedName name="wkf" hidden="1">{#N/A,#N/A,FALSE,"단축1";#N/A,#N/A,FALSE,"단축2";#N/A,#N/A,FALSE,"단축3";#N/A,#N/A,FALSE,"장축";#N/A,#N/A,FALSE,"4WD"}</definedName>
    <definedName name="wkworhgk" hidden="1">{#N/A,#N/A,TRUE,"Y생산";#N/A,#N/A,TRUE,"Y판매";#N/A,#N/A,TRUE,"Y총물량";#N/A,#N/A,TRUE,"Y능력";#N/A,#N/A,TRUE,"YKD"}</definedName>
    <definedName name="WND" hidden="1">{#N/A,#N/A,FALSE,"단축1";#N/A,#N/A,FALSE,"단축2";#N/A,#N/A,FALSE,"단축3";#N/A,#N/A,FALSE,"장축";#N/A,#N/A,FALSE,"4WD"}</definedName>
    <definedName name="WO\\\\\\재료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pwkrdlfwjd" hidden="1">{#N/A,#N/A,FALSE,"단축1";#N/A,#N/A,FALSE,"단축2";#N/A,#N/A,FALSE,"단축3";#N/A,#N/A,FALSE,"장축";#N/A,#N/A,FALSE,"4WD"}</definedName>
    <definedName name="WQ" hidden="1">{#N/A,#N/A,FALSE,"을지 (4)";#N/A,#N/A,FALSE,"을지 (5)";#N/A,#N/A,FALSE,"을지 (6)"}</definedName>
    <definedName name="wqe" hidden="1">{#N/A,#N/A,FALSE,"견적대비-2"}</definedName>
    <definedName name="wqwqw" hidden="1">{#N/A,#N/A,FALSE,"단축1";#N/A,#N/A,FALSE,"단축2";#N/A,#N/A,FALSE,"단축3";#N/A,#N/A,FALSE,"장축";#N/A,#N/A,FALSE,"4WD"}</definedName>
    <definedName name="wr" hidden="1">{#N/A,#N/A,FALSE,"Aging Summary";#N/A,#N/A,FALSE,"Ratio Analysis";#N/A,#N/A,FALSE,"Test 120 Day Accts";#N/A,#N/A,FALSE,"Tickmarks"}</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 hidden="1">{#N/A,#N/A,FALSE,"단축1";#N/A,#N/A,FALSE,"단축2";#N/A,#N/A,FALSE,"단축3";#N/A,#N/A,FALSE,"장축";#N/A,#N/A,FALSE,"4WD"}</definedName>
    <definedName name="wrn.????." hidden="1">{#N/A,#N/A,FALSE,"??1";#N/A,#N/A,FALSE,"??2";#N/A,#N/A,FALSE,"??3";#N/A,#N/A,FALSE,"??";#N/A,#N/A,FALSE,"4WD"}</definedName>
    <definedName name="wrn.0km."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345." hidden="1">{#N/A,#N/A,FALSE,"96 3월물량표";#N/A,#N/A,FALSE,"96 4월물량표";#N/A,#N/A,FALSE,"96 5월물량표"}</definedName>
    <definedName name="wrn.96사업계획." hidden="1">{#N/A,#N/A,FALSE,"96자동차사 계획";#N/A,#N/A,FALSE,"96자동차사 계획"}</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G._.Kosten." hidden="1">{#N/A,#N/A,FALSE,"AG";#N/A,#N/A,FALSE,"GB-I";#N/A,#N/A,FALSE,"GB--SR_K";#N/A,#N/A,FALSE,"GB-SR_B";#N/A,#N/A,FALSE,"GB-KS";#N/A,#N/A,FALSE,"Kammerer";#N/A,#N/A,FALSE,"Kienzle"}</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AuºIAI¼a." hidden="1">{#N/A,#N/A,FALSE,"´UA";#N/A,#N/A,FALSE,"´UA";#N/A,#N/A,FALSE,"´UA";#N/A,#N/A,FALSE,"Aa";#N/A,#N/A,FALSE,"4WD"}</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CASH." hidden="1">{#N/A,#N/A,FALSE,"Sheet5"}</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eckblatt." hidden="1">{#N/A,#N/A,FALSE,"Status";#N/A,#N/A,FALSE,"Deckblatt 1";#N/A,#N/A,FALSE,"Deckblatt2"}</definedName>
    <definedName name="wrn.DOM." hidden="1">{"DOM",#N/A,FALSE,"A8CONTENT"}</definedName>
    <definedName name="wrn.EM." hidden="1">{#N/A,#N/A,FALSE,"전제";#N/A,#N/A,FALSE,"표지";#N/A,#N/A,FALSE,"6D16";#N/A,#N/A,FALSE,"6D22";#N/A,#N/A,FALSE,"6D22-T";#N/A,#N/A,FALSE,"Q-DEG";#N/A,#N/A,FALSE,"총손";#N/A,#N/A,FALSE,"대당";#N/A,#N/A,FALSE,"가공비"}</definedName>
    <definedName name="wrn.EXPORT." hidden="1">{"EXPORT",#N/A,FALSE,"A8CONTENT"}</definedName>
    <definedName name="wrn.ggausdr."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osAG." hidden="1">{#N/A,#N/A,FALSE,"AG";#N/A,#N/A,FALSE,"UB-I";#N/A,#N/A,FALSE,"UB--SR_K";#N/A,#N/A,FALSE,"UB-SR_B";#N/A,#N/A,FALSE,"UB-KS";#N/A,#N/A,FALSE,"Kienzle"}</definedName>
    <definedName name="wrn.Kosten." hidden="1">{#N/A,#N/A,FALSE,"Australien";#N/A,#N/A,FALSE,"Birmingham";#N/A,#N/A,FALSE,"Brasilien";#N/A,#N/A,FALSE,"Prag";#N/A,#N/A,FALSE,"Spanien";#N/A,#N/A,FALSE,"Malaysia ( Com)";#N/A,#N/A,FALSE,"Malaysia (Instr)"}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rndrep." hidden="1">{#N/A,#N/A,FALSE,"ROW DATA"}</definedName>
    <definedName name="wrn.RPT." hidden="1">{#N/A,#N/A,FALSE,"인원";#N/A,#N/A,FALSE,"비용2";#N/A,#N/A,FALSE,"비용1";#N/A,#N/A,FALSE,"비용";#N/A,#N/A,FALSE,"보증2";#N/A,#N/A,FALSE,"보증1";#N/A,#N/A,FALSE,"보증";#N/A,#N/A,FALSE,"손익1";#N/A,#N/A,FALSE,"손익";#N/A,#N/A,FALSE,"부서별매출";#N/A,#N/A,FALSE,"매출"}</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u." hidden="1">{#N/A,#N/A,FALSE,"표지";#N/A,#N/A,FALSE,"전제";#N/A,#N/A,FALSE,"손익-자 (2)";#N/A,#N/A,FALSE,"손익-자";#N/A,#N/A,FALSE,"손익-마 (2)";#N/A,#N/A,FALSE,"손익-마";#N/A,#N/A,FALSE,"총손최종"}</definedName>
    <definedName name="wrn.tou구매." hidden="1">{#N/A,#N/A,FALSE,"견적대비-2"}</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ire._.Chart._.Summary." hidden="1">{"Wire Charts",#N/A,TRUE,"Wires"}</definedName>
    <definedName name="wrn.www." hidden="1">{#N/A,#N/A,FALSE,"산학연 합동연구";#N/A,#N/A,FALSE,"96업무계획";#N/A,#N/A,FALSE,"96기술개발계획";#N/A,#N/A,FALSE,"인력양성";#N/A,#N/A,FALSE,"7. 원가절감계획";#N/A,#N/A,FALSE,"노무";#N/A,#N/A,FALSE,"업무계획";#N/A,#N/A,FALSE,"제목"}</definedName>
    <definedName name="wrn.Y차._.종합." hidden="1">{#N/A,#N/A,TRUE,"Y생산";#N/A,#N/A,TRUE,"Y판매";#N/A,#N/A,TRUE,"Y총물량";#N/A,#N/A,TRUE,"Y능력";#N/A,#N/A,TRUE,"YKD"}</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등록현황." hidden="1">{#N/A,#N/A,FALSE,"등록현황";#N/A,#N/A,FALSE,"등록현황"}</definedName>
    <definedName name="wrn.선사." hidden="1">{#N/A,#N/A,FALSE,"품의서";#N/A,#N/A,FALSE,"전제";#N/A,#N/A,FALSE,"총손";#N/A,#N/A,FALSE,"손익"}</definedName>
    <definedName name="wrn.설변현황." hidden="1">{#N/A,#N/A,FALSE,"KMC최종회의(7월) 자료"}</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신규dep._.full._.set." hidden="1">{#N/A,#N/A,FALSE,"신규dep";#N/A,#N/A,FALSE,"신규dep-금형상각후";#N/A,#N/A,FALSE,"신규dep-연구비상각후";#N/A,#N/A,FALSE,"신규dep-기계,공구상각후"}</definedName>
    <definedName name="wrn.원가검토서." hidden="1">{#N/A,#N/A,FALSE,"원가검토서"}</definedName>
    <definedName name="wrn.원가절감실적." hidden="1">{#N/A,#N/A,FALSE,"협조전";#N/A,#N/A,FALSE,"원가절감계획 ";#N/A,#N/A,FALSE,"항목별원가절감계획"}</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고분석." hidden="1">{#N/A,#N/A,TRUE,"재고분석";#N/A,#N/A,TRUE,"입고현황"}</definedName>
    <definedName name="wrn.전부인쇄." hidden="1">{#N/A,#N/A,FALSE,"단축1";#N/A,#N/A,FALSE,"단축2";#N/A,#N/A,FALSE,"단축3";#N/A,#N/A,FALSE,"장축";#N/A,#N/A,FALSE,"4WD"}</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주간._.보고." hidden="1">{#N/A,#N/A,TRUE,"일정"}</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한국은행._.보고서." hidden="1">{#N/A,#N/A,FALSE,"주요여수신";#N/A,#N/A,FALSE,"수신금리";#N/A,#N/A,FALSE,"대출금리";#N/A,#N/A,FALSE,"신규대출";#N/A,#N/A,FALSE,"총액대출"}</definedName>
    <definedName name="wrn.현대정공구매현황." hidden="1">{#N/A,#N/A,FALSE,"정공"}</definedName>
    <definedName name="wrn.ㅛY차보고" hidden="1">{#N/A,#N/A,TRUE,"Y생산";#N/A,#N/A,TRUE,"Y판매";#N/A,#N/A,TRUE,"Y총물량";#N/A,#N/A,TRUE,"Y능력";#N/A,#N/A,TRUE,"YKD"}</definedName>
    <definedName name="ws" hidden="1">#REF!</definedName>
    <definedName name="wvu.Komplett."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E" hidden="1">{#N/A,#N/A,FALSE,"단축1";#N/A,#N/A,FALSE,"단축2";#N/A,#N/A,FALSE,"단축3";#N/A,#N/A,FALSE,"장축";#N/A,#N/A,FALSE,"4WD"}</definedName>
    <definedName name="WWEWERE" hidden="1">{#N/A,#N/A,FALSE,"신규dep";#N/A,#N/A,FALSE,"신규dep-금형상각후";#N/A,#N/A,FALSE,"신규dep-연구비상각후";#N/A,#N/A,FALSE,"신규dep-기계,공구상각후"}</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w" hidden="1">{#N/A,#N/A,FALSE,"단축1";#N/A,#N/A,FALSE,"단축2";#N/A,#N/A,FALSE,"단축3";#N/A,#N/A,FALSE,"장축";#N/A,#N/A,FALSE,"4WD"}</definedName>
    <definedName name="WWWWWW" hidden="1">{#N/A,#N/A,FALSE,"표지";#N/A,#N/A,FALSE,"전제";#N/A,#N/A,FALSE,"대당";#N/A,#N/A,FALSE,"가공비";#N/A,#N/A,FALSE,"재료비";#N/A,#N/A,FALSE,"손익"}</definedName>
    <definedName name="WWWWWWW" hidden="1">{#N/A,#N/A,FALSE,"전제";#N/A,#N/A,FALSE,"표지";#N/A,#N/A,FALSE,"6D16";#N/A,#N/A,FALSE,"6D22";#N/A,#N/A,FALSE,"6D22-T";#N/A,#N/A,FALSE,"Q-DEG";#N/A,#N/A,FALSE,"총손";#N/A,#N/A,FALSE,"대당";#N/A,#N/A,FALSE,"가공비"}</definedName>
    <definedName name="WYU" hidden="1">{#N/A,#N/A,FALSE,"단축1";#N/A,#N/A,FALSE,"단축2";#N/A,#N/A,FALSE,"단축3";#N/A,#N/A,FALSE,"장축";#N/A,#N/A,FALSE,"4WD"}</definedName>
    <definedName name="X" hidden="1">{#N/A,#N/A,FALSE,"단축1";#N/A,#N/A,FALSE,"단축2";#N/A,#N/A,FALSE,"단축3";#N/A,#N/A,FALSE,"장축";#N/A,#N/A,FALSE,"4WD"}</definedName>
    <definedName name="XBCBXC" hidden="1">{#N/A,#N/A,FALSE,"초도품";#N/A,#N/A,FALSE,"초도품 (2)";#N/A,#N/A,FALSE,"초도품 (3)";#N/A,#N/A,FALSE,"초도품 (4)";#N/A,#N/A,FALSE,"초도품 (5)";#N/A,#N/A,FALSE,"초도품 (6)"}</definedName>
    <definedName name="XBCX" hidden="1">{#N/A,#N/A,FALSE,"초도품";#N/A,#N/A,FALSE,"초도품 (2)";#N/A,#N/A,FALSE,"초도품 (3)";#N/A,#N/A,FALSE,"초도품 (4)";#N/A,#N/A,FALSE,"초도품 (5)";#N/A,#N/A,FALSE,"초도품 (6)"}</definedName>
    <definedName name="XBCXB" hidden="1">{#N/A,#N/A,FALSE,"초도품";#N/A,#N/A,FALSE,"초도품 (2)";#N/A,#N/A,FALSE,"초도품 (3)";#N/A,#N/A,FALSE,"초도품 (4)";#N/A,#N/A,FALSE,"초도품 (5)";#N/A,#N/A,FALSE,"초도품 (6)"}</definedName>
    <definedName name="XBCXC" hidden="1">{#N/A,#N/A,FALSE,"을지 (4)";#N/A,#N/A,FALSE,"을지 (5)";#N/A,#N/A,FALSE,"을지 (6)"}</definedName>
    <definedName name="XBCXCB" hidden="1">{#N/A,#N/A,FALSE,"을지 (4)";#N/A,#N/A,FALSE,"을지 (5)";#N/A,#N/A,FALSE,"을지 (6)"}</definedName>
    <definedName name="XBDZHD" hidden="1">{#N/A,#N/A,FALSE,"단축1";#N/A,#N/A,FALSE,"단축2";#N/A,#N/A,FALSE,"단축3";#N/A,#N/A,FALSE,"장축";#N/A,#N/A,FALSE,"4WD"}</definedName>
    <definedName name="xc" hidden="1">{#N/A,#N/A,FALSE,"단축1";#N/A,#N/A,FALSE,"단축2";#N/A,#N/A,FALSE,"단축3";#N/A,#N/A,FALSE,"장축";#N/A,#N/A,FALSE,"4WD"}</definedName>
    <definedName name="XCVFDFDD" hidden="1">{#N/A,#N/A,FALSE,"단축1";#N/A,#N/A,FALSE,"단축2";#N/A,#N/A,FALSE,"단축3";#N/A,#N/A,FALSE,"장축";#N/A,#N/A,FALSE,"4WD"}</definedName>
    <definedName name="XCZZX" hidden="1">#REF!</definedName>
    <definedName name="XD" hidden="1">{#N/A,#N/A,FALSE,"단축1";#N/A,#N/A,FALSE,"단축2";#N/A,#N/A,FALSE,"단축3";#N/A,#N/A,FALSE,"장축";#N/A,#N/A,FALSE,"4WD"}</definedName>
    <definedName name="XDARM" hidden="1">{#N/A,#N/A,FALSE,"단축1";#N/A,#N/A,FALSE,"단축2";#N/A,#N/A,FALSE,"단축3";#N/A,#N/A,FALSE,"장축";#N/A,#N/A,FALSE,"4WD"}</definedName>
    <definedName name="XDS" hidden="1">{#N/A,#N/A,FALSE,"을지 (4)";#N/A,#N/A,FALSE,"을지 (5)";#N/A,#N/A,FALSE,"을지 (6)"}</definedName>
    <definedName name="XD개선" hidden="1">{#N/A,#N/A,FALSE,"단축1";#N/A,#N/A,FALSE,"단축2";#N/A,#N/A,FALSE,"단축3";#N/A,#N/A,FALSE,"장축";#N/A,#N/A,FALSE,"4WD"}</definedName>
    <definedName name="XD설문" hidden="1">{#N/A,#N/A,FALSE,"단축1";#N/A,#N/A,FALSE,"단축2";#N/A,#N/A,FALSE,"단축3";#N/A,#N/A,FALSE,"장축";#N/A,#N/A,FALSE,"4WD"}</definedName>
    <definedName name="xd품확일정" hidden="1">{#N/A,#N/A,FALSE,"단축1";#N/A,#N/A,FALSE,"단축2";#N/A,#N/A,FALSE,"단축3";#N/A,#N/A,FALSE,"장축";#N/A,#N/A,FALSE,"4WD"}</definedName>
    <definedName name="XG" hidden="1">{#N/A,#N/A,FALSE,"단축1";#N/A,#N/A,FALSE,"단축2";#N/A,#N/A,FALSE,"단축3";#N/A,#N/A,FALSE,"장축";#N/A,#N/A,FALSE,"4WD"}</definedName>
    <definedName name="XGFHFGNDBF" hidden="1">{#N/A,#N/A,FALSE,"단축1";#N/A,#N/A,FALSE,"단축2";#N/A,#N/A,FALSE,"단축3";#N/A,#N/A,FALSE,"장축";#N/A,#N/A,FALSE,"4WD"}</definedName>
    <definedName name="XG개" hidden="1">{#N/A,#N/A,FALSE,"단축1";#N/A,#N/A,FALSE,"단축2";#N/A,#N/A,FALSE,"단축3";#N/A,#N/A,FALSE,"장축";#N/A,#N/A,FALSE,"4WD"}</definedName>
    <definedName name="XG개선" hidden="1">{#N/A,#N/A,FALSE,"단축1";#N/A,#N/A,FALSE,"단축2";#N/A,#N/A,FALSE,"단축3";#N/A,#N/A,FALSE,"장축";#N/A,#N/A,FALSE,"4WD"}</definedName>
    <definedName name="XHG" hidden="1">{#N/A,#N/A,FALSE,"을지 (4)";#N/A,#N/A,FALSE,"을지 (5)";#N/A,#N/A,FALSE,"을지 (6)"}</definedName>
    <definedName name="xls.fdsa" hidden="1">{#N/A,#N/A,FALSE,"단축1";#N/A,#N/A,FALSE,"단축2";#N/A,#N/A,FALSE,"단축3";#N/A,#N/A,FALSE,"장축";#N/A,#N/A,FALSE,"4WD"}</definedName>
    <definedName name="xls.sheet" hidden="1">{#N/A,#N/A,FALSE,"단축1";#N/A,#N/A,FALSE,"단축2";#N/A,#N/A,FALSE,"단축3";#N/A,#N/A,FALSE,"장축";#N/A,#N/A,FALSE,"4WD"}</definedName>
    <definedName name="xls.sheet1" hidden="1">{#N/A,#N/A,FALSE,"단축1";#N/A,#N/A,FALSE,"단축2";#N/A,#N/A,FALSE,"단축3";#N/A,#N/A,FALSE,"장축";#N/A,#N/A,FALSE,"4WD"}</definedName>
    <definedName name="xls.shetfdsa" hidden="1">{#N/A,#N/A,FALSE,"단축1";#N/A,#N/A,FALSE,"단축2";#N/A,#N/A,FALSE,"단축3";#N/A,#N/A,FALSE,"장축";#N/A,#N/A,FALSE,"4WD"}</definedName>
    <definedName name="xlsslsl" hidden="1">{#N/A,#N/A,FALSE,"단축1";#N/A,#N/A,FALSE,"단축2";#N/A,#N/A,FALSE,"단축3";#N/A,#N/A,FALSE,"장축";#N/A,#N/A,FALSE,"4WD"}</definedName>
    <definedName name="xlx" hidden="1">#REF!</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NX" hidden="1">{#N/A,#N/A,FALSE,"을지 (4)";#N/A,#N/A,FALSE,"을지 (5)";#N/A,#N/A,FALSE,"을지 (6)"}</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2" hidden="1">#REF!</definedName>
    <definedName name="XREF_COLUMN_21" hidden="1">#REF!</definedName>
    <definedName name="XREF_COLUMN_22" hidden="1">#REF!</definedName>
    <definedName name="XREF_COLUMN_25" hidden="1">#REF!</definedName>
    <definedName name="XREF_COLUMN_3" hidden="1">#REF!</definedName>
    <definedName name="XREF_COLUMN_35" hidden="1">#REF!</definedName>
    <definedName name="XREF_COLUMN_38" hidden="1">#REF!</definedName>
    <definedName name="XREF_COLUMN_4" hidden="1">#REF!</definedName>
    <definedName name="XREF_COLUMN_40" hidden="1">#REF!</definedName>
    <definedName name="XREF_COLUMN_41" hidden="1">#REF!</definedName>
    <definedName name="XREF_COLUMN_42" hidden="1">#REF!</definedName>
    <definedName name="XREF_COLUMN_43" hidden="1">#REF!</definedName>
    <definedName name="XREF_COLUMN_44" hidden="1">#REF!</definedName>
    <definedName name="XREF_COLUMN_45" hidden="1">#REF!</definedName>
    <definedName name="XREF_COLUMN_47" hidden="1">#REF!</definedName>
    <definedName name="XREF_COLUMN_49" hidden="1">#REF!</definedName>
    <definedName name="XREF_COLUMN_5" hidden="1">#REF!</definedName>
    <definedName name="XREF_COLUMN_51" hidden="1">#REF!</definedName>
    <definedName name="XREF_COLUMN_52" hidden="1">#REF!</definedName>
    <definedName name="XREF_COLUMN_53" hidden="1">#REF!</definedName>
    <definedName name="XREF_COLUMN_56" hidden="1">#REF!</definedName>
    <definedName name="XREF_COLUMN_57" hidden="1">#REF!</definedName>
    <definedName name="XREF_COLUMN_58" hidden="1">#REF!</definedName>
    <definedName name="XREF_COLUMN_59" hidden="1">#REF!</definedName>
    <definedName name="XREF_COLUMN_6" hidden="1">#REF!</definedName>
    <definedName name="XREF_COLUMN_60" hidden="1">#REF!</definedName>
    <definedName name="XREF_COLUMN_61" hidden="1">#REF!</definedName>
    <definedName name="XREF_COLUMN_62" hidden="1">#REF!</definedName>
    <definedName name="XREF_COLUMN_63" hidden="1">#REF!</definedName>
    <definedName name="XREF_COLUMN_64" hidden="1">#REF!</definedName>
    <definedName name="XREF_COLUMN_65" hidden="1">#REF!</definedName>
    <definedName name="XREF_COLUMN_66" hidden="1">#REF!</definedName>
    <definedName name="XREF_COLUMN_67" hidden="1">#REF!</definedName>
    <definedName name="XREF_COLUMN_68" hidden="1">#REF!</definedName>
    <definedName name="XREF_COLUMN_69" hidden="1">#REF!</definedName>
    <definedName name="XREF_COLUMN_7" hidden="1">#REF!</definedName>
    <definedName name="XREF_COLUMN_70" hidden="1">#REF!</definedName>
    <definedName name="XREF_COLUMN_71" hidden="1">#REF!</definedName>
    <definedName name="XREF_COLUMN_72" hidden="1">#REF!</definedName>
    <definedName name="XREF_COLUMN_73" hidden="1">#REF!</definedName>
    <definedName name="XREF_COLUMN_74" hidden="1">#REF!</definedName>
    <definedName name="XREF_COLUMN_75" hidden="1">#REF!</definedName>
    <definedName name="XREF_COLUMN_76" hidden="1">#REF!</definedName>
    <definedName name="XREF_COLUMN_77" hidden="1">#REF!</definedName>
    <definedName name="XREF_COLUMN_8" hidden="1">#REF!</definedName>
    <definedName name="XRefActiveRow" hidden="1">#REF!</definedName>
    <definedName name="XRefColumnsCount" hidden="1">2</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6Row"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1" hidden="1">#REF!</definedName>
    <definedName name="XRefCopy32" hidden="1">#REF!</definedName>
    <definedName name="XRefCopy33" hidden="1">#REF!</definedName>
    <definedName name="XRefCopy34" hidden="1">#REF!</definedName>
    <definedName name="XRefCopy35" hidden="1">#REF!</definedName>
    <definedName name="XRefCopy36" hidden="1">#REF!</definedName>
    <definedName name="XRefCopy37" hidden="1">#REF!</definedName>
    <definedName name="XRefCopy38" hidden="1">#REF!</definedName>
    <definedName name="XRefCopy39" hidden="1">#REF!</definedName>
    <definedName name="XRefCopy3Row" hidden="1">#REF!</definedName>
    <definedName name="XRefCopy4" hidden="1">#REF!</definedName>
    <definedName name="XRefCopy41" hidden="1">#REF!</definedName>
    <definedName name="XRefCopy42" hidden="1">#REF!</definedName>
    <definedName name="XRefCopy43" hidden="1">#REF!</definedName>
    <definedName name="XRefCopy44" hidden="1">#REF!</definedName>
    <definedName name="XRefCopy45" hidden="1">#REF!</definedName>
    <definedName name="XRefCopy46" hidden="1">#REF!</definedName>
    <definedName name="XRefCopy47" hidden="1">#REF!</definedName>
    <definedName name="XRefCopy49" hidden="1">#REF!</definedName>
    <definedName name="XRefCopy4Row" hidden="1">#REF!</definedName>
    <definedName name="XRefCopy5" hidden="1">#REF!</definedName>
    <definedName name="XRefCopy50" hidden="1">#REF!</definedName>
    <definedName name="XRefCopy51" hidden="1">#REF!</definedName>
    <definedName name="XRefCopy53" hidden="1">#REF!</definedName>
    <definedName name="XRefCopy54" hidden="1">#REF!</definedName>
    <definedName name="XRefCopy55" hidden="1">#REF!</definedName>
    <definedName name="XRefCopy56" hidden="1">#REF!</definedName>
    <definedName name="XRefCopy57" hidden="1">#REF!</definedName>
    <definedName name="XRefCopy58" hidden="1">#REF!</definedName>
    <definedName name="XRefCopy5Row" hidden="1">#REF!</definedName>
    <definedName name="XRefCopy6" hidden="1">#REF!</definedName>
    <definedName name="XRefCopy67" hidden="1">#REF!</definedName>
    <definedName name="XRefCopy67Row" hidden="1">#REF!</definedName>
    <definedName name="XRefCopy6Row" hidden="1">#REF!</definedName>
    <definedName name="XRefCopy7" hidden="1">#REF!</definedName>
    <definedName name="XRefCopy71"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1</definedName>
    <definedName name="XRefPaste1" hidden="1">#REF!</definedName>
    <definedName name="XRefPaste10" hidden="1">#REF!</definedName>
    <definedName name="XRefPaste100" hidden="1">#REF!</definedName>
    <definedName name="XRefPaste101" hidden="1">#REF!</definedName>
    <definedName name="XRefPaste102" hidden="1">#REF!</definedName>
    <definedName name="XRefPaste103" hidden="1">#REF!</definedName>
    <definedName name="XRefPaste104" hidden="1">#REF!</definedName>
    <definedName name="XRefPaste105" hidden="1">#REF!</definedName>
    <definedName name="XRefPaste106" hidden="1">#REF!</definedName>
    <definedName name="XRefPaste107" hidden="1">#REF!</definedName>
    <definedName name="XRefPaste108" hidden="1">#REF!</definedName>
    <definedName name="XRefPaste109" hidden="1">#REF!</definedName>
    <definedName name="XRefPaste10Row" hidden="1">#REF!</definedName>
    <definedName name="XRefPaste11" hidden="1">#REF!</definedName>
    <definedName name="XRefPaste110" hidden="1">#REF!</definedName>
    <definedName name="XRefPaste111" hidden="1">#REF!</definedName>
    <definedName name="XRefPaste112" hidden="1">#REF!</definedName>
    <definedName name="XRefPaste113" hidden="1">#REF!</definedName>
    <definedName name="XRefPaste114" hidden="1">#REF!</definedName>
    <definedName name="XRefPaste115" hidden="1">#REF!</definedName>
    <definedName name="XRefPaste116" hidden="1">#REF!</definedName>
    <definedName name="XRefPaste117" hidden="1">#REF!</definedName>
    <definedName name="XRefPaste118" hidden="1">#REF!</definedName>
    <definedName name="XRefPaste119" hidden="1">#REF!</definedName>
    <definedName name="XRefPaste11Row" hidden="1">#REF!</definedName>
    <definedName name="XRefPaste12" hidden="1">#REF!</definedName>
    <definedName name="XRefPaste120" hidden="1">#REF!</definedName>
    <definedName name="XRefPaste121" hidden="1">#REF!</definedName>
    <definedName name="XRefPaste122" hidden="1">#REF!</definedName>
    <definedName name="XRefPaste123" hidden="1">#REF!</definedName>
    <definedName name="XRefPaste124" hidden="1">#REF!</definedName>
    <definedName name="XRefPaste125" hidden="1">#REF!</definedName>
    <definedName name="XRefPaste126" hidden="1">#REF!</definedName>
    <definedName name="XRefPaste127" hidden="1">#REF!</definedName>
    <definedName name="XRefPaste128" hidden="1">#REF!</definedName>
    <definedName name="XRefPaste129" hidden="1">#REF!</definedName>
    <definedName name="XRefPaste12Row" hidden="1">#REF!</definedName>
    <definedName name="XRefPaste13" hidden="1">#REF!</definedName>
    <definedName name="XRefPaste130" hidden="1">#REF!</definedName>
    <definedName name="XRefPaste131" hidden="1">#REF!</definedName>
    <definedName name="XRefPaste132" hidden="1">#REF!</definedName>
    <definedName name="XRefPaste133" hidden="1">#REF!</definedName>
    <definedName name="XRefPaste134" hidden="1">#REF!</definedName>
    <definedName name="XRefPaste135" hidden="1">#REF!</definedName>
    <definedName name="XRefPaste136" hidden="1">#REF!</definedName>
    <definedName name="XRefPaste137" hidden="1">#REF!</definedName>
    <definedName name="XRefPaste138"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Row" hidden="1">#REF!</definedName>
    <definedName name="XRefPaste3" hidden="1">#REF!</definedName>
    <definedName name="XRefPaste30" hidden="1">#REF!</definedName>
    <definedName name="XRefPaste31" hidden="1">#REF!</definedName>
    <definedName name="XRefPaste32" hidden="1">#REF!</definedName>
    <definedName name="XRefPaste33" hidden="1">#REF!</definedName>
    <definedName name="XRefPaste34" hidden="1">#REF!</definedName>
    <definedName name="XRefPaste35" hidden="1">#REF!</definedName>
    <definedName name="XRefPaste36" hidden="1">#REF!</definedName>
    <definedName name="XRefPaste38" hidden="1">#REF!</definedName>
    <definedName name="XRefPaste39" hidden="1">#REF!</definedName>
    <definedName name="XRefPaste3Row" hidden="1">#REF!</definedName>
    <definedName name="XRefPaste4" hidden="1">#REF!</definedName>
    <definedName name="XRefPaste40" hidden="1">#REF!</definedName>
    <definedName name="XRefPaste42" hidden="1">#REF!</definedName>
    <definedName name="XRefPaste44" hidden="1">#REF!</definedName>
    <definedName name="XRefPaste45" hidden="1">#REF!</definedName>
    <definedName name="XRefPaste46" hidden="1">#REF!</definedName>
    <definedName name="XRefPaste47" hidden="1">#REF!</definedName>
    <definedName name="XRefPaste48" hidden="1">#REF!</definedName>
    <definedName name="XRefPaste49" hidden="1">#REF!</definedName>
    <definedName name="XRefPaste4Row" hidden="1">#REF!</definedName>
    <definedName name="XRefPaste5" hidden="1">#REF!</definedName>
    <definedName name="XRefPaste50" hidden="1">#REF!</definedName>
    <definedName name="XRefPaste51" hidden="1">#REF!</definedName>
    <definedName name="XRefPaste52" hidden="1">#REF!</definedName>
    <definedName name="XRefPaste53" hidden="1">#REF!</definedName>
    <definedName name="XRefPaste54" hidden="1">#REF!</definedName>
    <definedName name="XRefPaste55" hidden="1">#REF!</definedName>
    <definedName name="XRefPaste56" hidden="1">#REF!</definedName>
    <definedName name="XRefPaste57" hidden="1">#REF!</definedName>
    <definedName name="XRefPaste58" hidden="1">#REF!</definedName>
    <definedName name="XRefPaste59" hidden="1">#REF!</definedName>
    <definedName name="XRefPaste5Row" hidden="1">#REF!</definedName>
    <definedName name="XRefPaste6" hidden="1">#REF!</definedName>
    <definedName name="XRefPaste60" hidden="1">#REF!</definedName>
    <definedName name="XRefPaste61" hidden="1">#REF!</definedName>
    <definedName name="XRefPaste61Row" hidden="1">#REF!</definedName>
    <definedName name="XRefPaste62" hidden="1">#REF!</definedName>
    <definedName name="XRefPaste63" hidden="1">#REF!</definedName>
    <definedName name="XRefPaste64" hidden="1">#REF!</definedName>
    <definedName name="XRefPaste65" hidden="1">#REF!</definedName>
    <definedName name="XRefPaste66" hidden="1">#REF!</definedName>
    <definedName name="XRefPaste67" hidden="1">#REF!</definedName>
    <definedName name="XRefPaste68" hidden="1">#REF!</definedName>
    <definedName name="XRefPaste69" hidden="1">#REF!</definedName>
    <definedName name="XRefPaste6Row" hidden="1">#REF!</definedName>
    <definedName name="XRefPaste7" hidden="1">#REF!</definedName>
    <definedName name="XRefPaste70" hidden="1">#REF!</definedName>
    <definedName name="XRefPaste71" hidden="1">#REF!</definedName>
    <definedName name="XRefPaste72" hidden="1">#REF!</definedName>
    <definedName name="XRefPaste73" hidden="1">#REF!</definedName>
    <definedName name="XRefPaste74" hidden="1">#REF!</definedName>
    <definedName name="XRefPaste75" hidden="1">#REF!</definedName>
    <definedName name="XRefPaste76" hidden="1">#REF!</definedName>
    <definedName name="XRefPaste77" hidden="1">#REF!</definedName>
    <definedName name="XRefPaste78" hidden="1">#REF!</definedName>
    <definedName name="XRefPaste79" hidden="1">#REF!</definedName>
    <definedName name="XRefPaste7Row" hidden="1">#REF!</definedName>
    <definedName name="XRefPaste8" hidden="1">#REF!</definedName>
    <definedName name="XRefPaste80" hidden="1">#REF!</definedName>
    <definedName name="XRefPaste81" hidden="1">#REF!</definedName>
    <definedName name="XRefPaste82" hidden="1">#REF!</definedName>
    <definedName name="XRefPaste83" hidden="1">#REF!</definedName>
    <definedName name="XRefPaste84" hidden="1">#REF!</definedName>
    <definedName name="XRefPaste85" hidden="1">#REF!</definedName>
    <definedName name="XRefPaste86" hidden="1">#REF!</definedName>
    <definedName name="XRefPaste87" hidden="1">#REF!</definedName>
    <definedName name="XRefPaste88" hidden="1">#REF!</definedName>
    <definedName name="XRefPaste89" hidden="1">#REF!</definedName>
    <definedName name="XRefPaste8Row" hidden="1">#REF!</definedName>
    <definedName name="XRefPaste9" hidden="1">#REF!</definedName>
    <definedName name="XRefPaste90" hidden="1">#REF!</definedName>
    <definedName name="XRefPaste91" hidden="1">#REF!</definedName>
    <definedName name="XRefPaste92" hidden="1">#REF!</definedName>
    <definedName name="XRefPaste93" hidden="1">#REF!</definedName>
    <definedName name="XRefPaste94" hidden="1">#REF!</definedName>
    <definedName name="XRefPaste95" hidden="1">#REF!</definedName>
    <definedName name="XRefPaste96" hidden="1">#REF!</definedName>
    <definedName name="XRefPaste97" hidden="1">#REF!</definedName>
    <definedName name="XRefPaste98" hidden="1">#REF!</definedName>
    <definedName name="XRefPaste99" hidden="1">#REF!</definedName>
    <definedName name="XRefPaste9Row" hidden="1">#REF!</definedName>
    <definedName name="XRefPasteRangeCount" hidden="1">7</definedName>
    <definedName name="XS" hidden="1">{#N/A,#N/A,FALSE,"을지 (4)";#N/A,#N/A,FALSE,"을지 (5)";#N/A,#N/A,FALSE,"을지 (6)"}</definedName>
    <definedName name="XVX" hidden="1">{#N/A,#N/A,FALSE,"초도품";#N/A,#N/A,FALSE,"초도품 (2)";#N/A,#N/A,FALSE,"초도품 (3)";#N/A,#N/A,FALSE,"초도품 (4)";#N/A,#N/A,FALSE,"초도품 (5)";#N/A,#N/A,FALSE,"초도품 (6)"}</definedName>
    <definedName name="XXNBX" hidden="1">{#N/A,#N/A,FALSE,"초도품";#N/A,#N/A,FALSE,"초도품 (2)";#N/A,#N/A,FALSE,"초도품 (3)";#N/A,#N/A,FALSE,"초도품 (4)";#N/A,#N/A,FALSE,"초도품 (5)";#N/A,#N/A,FALSE,"초도품 (6)"}</definedName>
    <definedName name="XXX" hidden="1">{#N/A,#N/A,FALSE,"단축1";#N/A,#N/A,FALSE,"단축2";#N/A,#N/A,FALSE,"단축3";#N/A,#N/A,FALSE,"장축";#N/A,#N/A,FALSE,"4WD"}</definedName>
    <definedName name="XXXX" hidden="1">{#N/A,#N/A,FALSE,"을지 (4)";#N/A,#N/A,FALSE,"을지 (5)";#N/A,#N/A,FALSE,"을지 (6)"}</definedName>
    <definedName name="XXXXX" hidden="1">{#N/A,#N/A,FALSE,"단축1";#N/A,#N/A,FALSE,"단축2";#N/A,#N/A,FALSE,"단축3";#N/A,#N/A,FALSE,"장축";#N/A,#N/A,FALSE,"4WD"}</definedName>
    <definedName name="Y" hidden="1">{#N/A,#N/A,FALSE,"단축1";#N/A,#N/A,FALSE,"단축2";#N/A,#N/A,FALSE,"단축3";#N/A,#N/A,FALSE,"장축";#N/A,#N/A,FALSE,"4WD"}</definedName>
    <definedName name="YDJHGJTU" hidden="1">{#N/A,#N/A,FALSE,"단축1";#N/A,#N/A,FALSE,"단축2";#N/A,#N/A,FALSE,"단축3";#N/A,#N/A,FALSE,"장축";#N/A,#N/A,FALSE,"4WD"}</definedName>
    <definedName name="YDJYDTY" hidden="1">{#N/A,#N/A,FALSE,"단축1";#N/A,#N/A,FALSE,"단축2";#N/A,#N/A,FALSE,"단축3";#N/A,#N/A,FALSE,"장축";#N/A,#N/A,FALSE,"4WD"}</definedName>
    <definedName name="yej" hidden="1">{#N/A,#N/A,FALSE,"단축1";#N/A,#N/A,FALSE,"단축2";#N/A,#N/A,FALSE,"단축3";#N/A,#N/A,FALSE,"장축";#N/A,#N/A,FALSE,"4WD"}</definedName>
    <definedName name="YHFFDD" hidden="1">{#N/A,#N/A,FALSE,"단축1";#N/A,#N/A,FALSE,"단축2";#N/A,#N/A,FALSE,"단축3";#N/A,#N/A,FALSE,"장축";#N/A,#N/A,FALSE,"4WD"}</definedName>
    <definedName name="YIED" hidden="1">{#N/A,#N/A,FALSE,"단축1";#N/A,#N/A,FALSE,"단축2";#N/A,#N/A,FALSE,"단축3";#N/A,#N/A,FALSE,"장축";#N/A,#N/A,FALSE,"4WD"}</definedName>
    <definedName name="yjie" hidden="1">{#N/A,#N/A,FALSE,"단축1";#N/A,#N/A,FALSE,"단축2";#N/A,#N/A,FALSE,"단축3";#N/A,#N/A,FALSE,"장축";#N/A,#N/A,FALSE,"4WD"}</definedName>
    <definedName name="YTUJYTU" hidden="1">{#N/A,#N/A,FALSE,"단축1";#N/A,#N/A,FALSE,"단축2";#N/A,#N/A,FALSE,"단축3";#N/A,#N/A,FALSE,"장축";#N/A,#N/A,FALSE,"4WD"}</definedName>
    <definedName name="YUFLKIYLIL" hidden="1">{#N/A,#N/A,FALSE,"단축1";#N/A,#N/A,FALSE,"단축2";#N/A,#N/A,FALSE,"단축3";#N/A,#N/A,FALSE,"장축";#N/A,#N/A,FALSE,"4WD"}</definedName>
    <definedName name="YYHY" hidden="1">{#N/A,#N/A,FALSE,"단축1";#N/A,#N/A,FALSE,"단축2";#N/A,#N/A,FALSE,"단축3";#N/A,#N/A,FALSE,"장축";#N/A,#N/A,FALSE,"4WD"}</definedName>
    <definedName name="YYY" hidden="1">{#N/A,#N/A,TRUE,"Y생산";#N/A,#N/A,TRUE,"Y판매";#N/A,#N/A,TRUE,"Y총물량";#N/A,#N/A,TRUE,"Y능력";#N/A,#N/A,TRUE,"YKD"}</definedName>
    <definedName name="YYYUUY" hidden="1">{#N/A,#N/A,FALSE,"단축1";#N/A,#N/A,FALSE,"단축2";#N/A,#N/A,FALSE,"단축3";#N/A,#N/A,FALSE,"장축";#N/A,#N/A,FALSE,"4WD"}</definedName>
    <definedName name="yyyy" hidden="1">{#N/A,#N/A,FALSE,"단축1";#N/A,#N/A,FALSE,"단축2";#N/A,#N/A,FALSE,"단축3";#N/A,#N/A,FALSE,"장축";#N/A,#N/A,FALSE,"4WD"}</definedName>
    <definedName name="Z" hidden="1">{#N/A,#N/A,FALSE,"단축1";#N/A,#N/A,FALSE,"단축2";#N/A,#N/A,FALSE,"단축3";#N/A,#N/A,FALSE,"장축";#N/A,#N/A,FALSE,"4WD"}</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_7BA031A2_43FA_11D7_ADE0_0080AD705CD1_.wvu.PrintArea" hidden="1">#REF!</definedName>
    <definedName name="Z_7BA031A2_43FA_11D7_ADE0_0080AD705CD1_.wvu.PrintTitles" hidden="1">#REF!</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CXB" hidden="1">{#N/A,#N/A,FALSE,"을지 (4)";#N/A,#N/A,FALSE,"을지 (5)";#N/A,#N/A,FALSE,"을지 (6)"}</definedName>
    <definedName name="ZDHGKSDLG" hidden="1">{#N/A,#N/A,FALSE,"인원";#N/A,#N/A,FALSE,"비용2";#N/A,#N/A,FALSE,"비용1";#N/A,#N/A,FALSE,"비용";#N/A,#N/A,FALSE,"보증2";#N/A,#N/A,FALSE,"보증1";#N/A,#N/A,FALSE,"보증";#N/A,#N/A,FALSE,"손익1";#N/A,#N/A,FALSE,"손익";#N/A,#N/A,FALSE,"부서별매출";#N/A,#N/A,FALSE,"매출"}</definedName>
    <definedName name="zna" hidden="1">{#N/A,#N/A,FALSE,"Aging Summary";#N/A,#N/A,FALSE,"Ratio Analysis";#N/A,#N/A,FALSE,"Test 120 Day Accts";#N/A,#N/A,FALSE,"Tickmarks"}</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X" hidden="1">{#N/A,#N/A,FALSE,"초도품";#N/A,#N/A,FALSE,"초도품 (2)";#N/A,#N/A,FALSE,"초도품 (3)";#N/A,#N/A,FALSE,"초도품 (4)";#N/A,#N/A,FALSE,"초도품 (5)";#N/A,#N/A,FALSE,"초도품 (6)"}</definedName>
    <definedName name="ZXCBZB" hidden="1">{#N/A,#N/A,FALSE,"을지 (4)";#N/A,#N/A,FALSE,"을지 (5)";#N/A,#N/A,FALSE,"을지 (6)"}</definedName>
    <definedName name="zzzzv" hidden="1">{#N/A,#N/A,FALSE,"Aging Summary";#N/A,#N/A,FALSE,"Ratio Analysis";#N/A,#N/A,FALSE,"Test 120 Day Accts";#N/A,#N/A,FALSE,"Tickmarks"}</definedName>
    <definedName name="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ㄱ" hidden="1">{#N/A,#N/A,FALSE,"단축1";#N/A,#N/A,FALSE,"단축2";#N/A,#N/A,FALSE,"단축3";#N/A,#N/A,FALSE,"장축";#N/A,#N/A,FALSE,"4WD"}</definedName>
    <definedName name="ㄱㄱㄱ" hidden="1">{#N/A,#N/A,FALSE,"단축1";#N/A,#N/A,FALSE,"단축2";#N/A,#N/A,FALSE,"단축3";#N/A,#N/A,FALSE,"장축";#N/A,#N/A,FALSE,"4WD"}</definedName>
    <definedName name="ㄱㄱㄱㄱ" hidden="1">{#N/A,#N/A,TRUE,"일정"}</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ㄷㅁㄱ" hidden="1">{#N/A,#N/A,FALSE,"단축1";#N/A,#N/A,FALSE,"단축2";#N/A,#N/A,FALSE,"단축3";#N/A,#N/A,FALSE,"장축";#N/A,#N/A,FALSE,"4WD"}</definedName>
    <definedName name="ㄱㄷㅎㄴㄷ" hidden="1">{#N/A,#N/A,FALSE,"단축1";#N/A,#N/A,FALSE,"단축2";#N/A,#N/A,FALSE,"단축3";#N/A,#N/A,FALSE,"장축";#N/A,#N/A,FALSE,"4WD"}</definedName>
    <definedName name="ㄱㄹㄴㄱㄷㅎㄱㄴㄷㅎ" hidden="1">{#N/A,#N/A,FALSE,"단축1";#N/A,#N/A,FALSE,"단축2";#N/A,#N/A,FALSE,"단축3";#N/A,#N/A,FALSE,"장축";#N/A,#N/A,FALSE,"4WD"}</definedName>
    <definedName name="ㄱ쇼ㅗㅕ7ㅑ" hidden="1">{#N/A,#N/A,FALSE,"신규dep";#N/A,#N/A,FALSE,"신규dep-금형상각후";#N/A,#N/A,FALSE,"신규dep-연구비상각후";#N/A,#N/A,FALSE,"신규dep-기계,공구상각후"}</definedName>
    <definedName name="ㄱㅇ" hidden="1">{#N/A,#N/A,FALSE,"단축1";#N/A,#N/A,FALSE,"단축2";#N/A,#N/A,FALSE,"단축3";#N/A,#N/A,FALSE,"장축";#N/A,#N/A,FALSE,"4WD"}</definedName>
    <definedName name="가1" hidden="1">{#N/A,#N/A,TRUE,"Y생산";#N/A,#N/A,TRUE,"Y판매";#N/A,#N/A,TRUE,"Y총물량";#N/A,#N/A,TRUE,"Y능력";#N/A,#N/A,TRUE,"YKD"}</definedName>
    <definedName name="가2" hidden="1">{#N/A,#N/A,TRUE,"Y생산";#N/A,#N/A,TRUE,"Y판매";#N/A,#N/A,TRUE,"Y총물량";#N/A,#N/A,TRUE,"Y능력";#N/A,#N/A,TRUE,"YKD"}</definedName>
    <definedName name="가가" hidden="1">{#N/A,#N/A,FALSE,"단축1";#N/A,#N/A,FALSE,"단축2";#N/A,#N/A,FALSE,"단축3";#N/A,#N/A,FALSE,"장축";#N/A,#N/A,FALSE,"4WD"}</definedName>
    <definedName name="가격" hidden="1">{#N/A,#N/A,FALSE,"단축1";#N/A,#N/A,FALSE,"단축2";#N/A,#N/A,FALSE,"단축3";#N/A,#N/A,FALSE,"장축";#N/A,#N/A,FALSE,"4WD"}</definedName>
    <definedName name="可靠" hidden="1">{#N/A,#N/A,FALSE,"단축1";#N/A,#N/A,FALSE,"단축2";#N/A,#N/A,FALSE,"단축3";#N/A,#N/A,FALSE,"장축";#N/A,#N/A,FALSE,"4WD"}</definedName>
    <definedName name="가나" hidden="1">{#N/A,#N/A,FALSE,"단축1";#N/A,#N/A,FALSE,"단축2";#N/A,#N/A,FALSE,"단축3";#N/A,#N/A,FALSE,"장축";#N/A,#N/A,FALSE,"4WD"}</definedName>
    <definedName name="가동" hidden="1">{#N/A,#N/A,TRUE,"Y생산";#N/A,#N/A,TRUE,"Y판매";#N/A,#N/A,TRUE,"Y총물량";#N/A,#N/A,TRUE,"Y능력";#N/A,#N/A,TRUE,"YKD"}</definedName>
    <definedName name="가동2" hidden="1">{#N/A,#N/A,TRUE,"Y생산";#N/A,#N/A,TRUE,"Y판매";#N/A,#N/A,TRUE,"Y총물량";#N/A,#N/A,TRUE,"Y능력";#N/A,#N/A,TRUE,"YKD"}</definedName>
    <definedName name="가동조건" hidden="1">{#N/A,#N/A,FALSE,"96 3월물량표";#N/A,#N/A,FALSE,"96 4월물량표";#N/A,#N/A,FALSE,"96 5월물량표"}</definedName>
    <definedName name="가람" hidden="1">{#N/A,#N/A,TRUE,"Y생산";#N/A,#N/A,TRUE,"Y판매";#N/A,#N/A,TRUE,"Y총물량";#N/A,#N/A,TRUE,"Y능력";#N/A,#N/A,TRUE,"YKD"}</definedName>
    <definedName name="가아나" hidden="1">{#N/A,#N/A,TRUE,"Y생산";#N/A,#N/A,TRUE,"Y판매";#N/A,#N/A,TRUE,"Y총물량";#N/A,#N/A,TRUE,"Y능력";#N/A,#N/A,TRUE,"YKD"}</definedName>
    <definedName name="각가가" hidden="1">{#N/A,#N/A,FALSE,"단축1";#N/A,#N/A,FALSE,"단축2";#N/A,#N/A,FALSE,"단축3";#N/A,#N/A,FALSE,"장축";#N/A,#N/A,FALSE,"4WD"}</definedName>
    <definedName name="각방안" hidden="1">{#N/A,#N/A,FALSE,"단축1";#N/A,#N/A,FALSE,"단축2";#N/A,#N/A,FALSE,"단축3";#N/A,#N/A,FALSE,"장축";#N/A,#N/A,FALSE,"4WD"}</definedName>
    <definedName name="각자" hidden="1">{#N/A,#N/A,FALSE,"단축1";#N/A,#N/A,FALSE,"단축2";#N/A,#N/A,FALSE,"단축3";#N/A,#N/A,FALSE,"장축";#N/A,#N/A,FALSE,"4WD"}</definedName>
    <definedName name="刻板" hidden="1">{#N/A,#N/A,FALSE,"단축1";#N/A,#N/A,FALSE,"단축2";#N/A,#N/A,FALSE,"단축3";#N/A,#N/A,FALSE,"장축";#N/A,#N/A,FALSE,"4WD"}</definedName>
    <definedName name="간섭" hidden="1">{#N/A,#N/A,FALSE,"단축1";#N/A,#N/A,FALSE,"단축2";#N/A,#N/A,FALSE,"단축3";#N/A,#N/A,FALSE,"장축";#N/A,#N/A,FALSE,"4WD"}</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갔" hidden="1">{#N/A,#N/A,FALSE,"Sheet5"}</definedName>
    <definedName name="강" hidden="1">{#N/A,#N/A,FALSE,"Sheet5"}</definedName>
    <definedName name="강강농" hidden="1">{#N/A,#N/A,FALSE,"단축1";#N/A,#N/A,FALSE,"단축2";#N/A,#N/A,FALSE,"단축3";#N/A,#N/A,FALSE,"장축";#N/A,#N/A,FALSE,"4WD"}</definedName>
    <definedName name="개" hidden="1">{#N/A,#N/A,FALSE,"단축1";#N/A,#N/A,FALSE,"단축2";#N/A,#N/A,FALSE,"단축3";#N/A,#N/A,FALSE,"장축";#N/A,#N/A,FALSE,"4WD"}</definedName>
    <definedName name="개발계획" hidden="1">{#N/A,#N/A,FALSE,"단축1";#N/A,#N/A,FALSE,"단축2";#N/A,#N/A,FALSE,"단축3";#N/A,#N/A,FALSE,"장축";#N/A,#N/A,FALSE,"4WD"}</definedName>
    <definedName name="개발과장" hidden="1">{#N/A,#N/A,FALSE,"단축1";#N/A,#N/A,FALSE,"단축2";#N/A,#N/A,FALSE,"단축3";#N/A,#N/A,FALSE,"장축";#N/A,#N/A,FALSE,"4WD"}</definedName>
    <definedName name="개발문제범" hidden="1">{#N/A,#N/A,FALSE,"단축1";#N/A,#N/A,FALSE,"단축2";#N/A,#N/A,FALSE,"단축3";#N/A,#N/A,FALSE,"장축";#N/A,#N/A,FALSE,"4WD"}</definedName>
    <definedName name="개발시험종합" hidden="1">#REF!</definedName>
    <definedName name="개발일정수정" hidden="1">{#N/A,#N/A,FALSE,"단축1";#N/A,#N/A,FALSE,"단축2";#N/A,#N/A,FALSE,"단축3";#N/A,#N/A,FALSE,"장축";#N/A,#N/A,FALSE,"4WD"}</definedName>
    <definedName name="개선" hidden="1">{#N/A,#N/A,FALSE,"단축1";#N/A,#N/A,FALSE,"단축2";#N/A,#N/A,FALSE,"단축3";#N/A,#N/A,FALSE,"장축";#N/A,#N/A,FALSE,"4WD"}</definedName>
    <definedName name="개선1" hidden="1">{#N/A,#N/A,FALSE,"단축1";#N/A,#N/A,FALSE,"단축2";#N/A,#N/A,FALSE,"단축3";#N/A,#N/A,FALSE,"장축";#N/A,#N/A,FALSE,"4WD"}</definedName>
    <definedName name="개선과장1" hidden="1">{#N/A,#N/A,FALSE,"단축1";#N/A,#N/A,FALSE,"단축2";#N/A,#N/A,FALSE,"단축3";#N/A,#N/A,FALSE,"장축";#N/A,#N/A,FALSE,"4WD"}</definedName>
    <definedName name="개선과장2" hidden="1">{#N/A,#N/A,FALSE,"단축1";#N/A,#N/A,FALSE,"단축2";#N/A,#N/A,FALSE,"단축3";#N/A,#N/A,FALSE,"장축";#N/A,#N/A,FALSE,"4WD"}</definedName>
    <definedName name="개선과정" hidden="1">{#N/A,#N/A,FALSE,"단축1";#N/A,#N/A,FALSE,"단축2";#N/A,#N/A,FALSE,"단축3";#N/A,#N/A,FALSE,"장축";#N/A,#N/A,FALSE,"4WD"}</definedName>
    <definedName name="개선과정1" hidden="1">{#N/A,#N/A,FALSE,"단축1";#N/A,#N/A,FALSE,"단축2";#N/A,#N/A,FALSE,"단축3";#N/A,#N/A,FALSE,"장축";#N/A,#N/A,FALSE,"4WD"}</definedName>
    <definedName name="개선과제1" hidden="1">{#N/A,#N/A,FALSE,"단축1";#N/A,#N/A,FALSE,"단축2";#N/A,#N/A,FALSE,"단축3";#N/A,#N/A,FALSE,"장축";#N/A,#N/A,FALSE,"4WD"}</definedName>
    <definedName name="개선내용" hidden="1">{#N/A,#N/A,TRUE,"Y생산";#N/A,#N/A,TRUE,"Y판매";#N/A,#N/A,TRUE,"Y총물량";#N/A,#N/A,TRUE,"Y능력";#N/A,#N/A,TRUE,"YKD"}</definedName>
    <definedName name="개선실적" hidden="1">{#N/A,#N/A,TRUE,"Y생산";#N/A,#N/A,TRUE,"Y판매";#N/A,#N/A,TRUE,"Y총물량";#N/A,#N/A,TRUE,"Y능력";#N/A,#N/A,TRUE,"YKD"}</definedName>
    <definedName name="거" hidden="1">{#N/A,#N/A,FALSE,"단축1";#N/A,#N/A,FALSE,"단축2";#N/A,#N/A,FALSE,"단축3";#N/A,#N/A,FALSE,"장축";#N/A,#N/A,FALSE,"4WD"}</definedName>
    <definedName name="건물" hidden="1">{"'손익현황'!$A$1:$J$29"}</definedName>
    <definedName name="건물임." hidden="1">{"'손익현황'!$A$1:$J$29"}</definedName>
    <definedName name="걸" hidden="1">{#N/A,#N/A,FALSE,"단축1";#N/A,#N/A,FALSE,"단축2";#N/A,#N/A,FALSE,"단축3";#N/A,#N/A,FALSE,"장축";#N/A,#N/A,FALSE,"4WD"}</definedName>
    <definedName name="검수" hidden="1">{#N/A,#N/A,FALSE,"단축1";#N/A,#N/A,FALSE,"단축2";#N/A,#N/A,FALSE,"단축3";#N/A,#N/A,FALSE,"장축";#N/A,#N/A,FALSE,"4WD"}</definedName>
    <definedName name="검수보고서3" hidden="1">{#N/A,#N/A,FALSE,"단축1";#N/A,#N/A,FALSE,"단축2";#N/A,#N/A,FALSE,"단축3";#N/A,#N/A,FALSE,"장축";#N/A,#N/A,FALSE,"4WD"}</definedName>
    <definedName name="검토" hidden="1">{#N/A,#N/A,FALSE,"단축1";#N/A,#N/A,FALSE,"단축2";#N/A,#N/A,FALSE,"단축3";#N/A,#N/A,FALSE,"장축";#N/A,#N/A,FALSE,"4WD"}</definedName>
    <definedName name="검토3" hidden="1">{#N/A,#N/A,FALSE,"단축1";#N/A,#N/A,FALSE,"단축2";#N/A,#N/A,FALSE,"단축3";#N/A,#N/A,FALSE,"장축";#N/A,#N/A,FALSE,"4WD"}</definedName>
    <definedName name="검토4" hidden="1">{#N/A,#N/A,FALSE,"단축1";#N/A,#N/A,FALSE,"단축2";#N/A,#N/A,FALSE,"단축3";#N/A,#N/A,FALSE,"장축";#N/A,#N/A,FALSE,"4WD"}</definedName>
    <definedName name="검토6학" hidden="1">{#N/A,#N/A,FALSE,"단축1";#N/A,#N/A,FALSE,"단축2";#N/A,#N/A,FALSE,"단축3";#N/A,#N/A,FALSE,"장축";#N/A,#N/A,FALSE,"4WD"}</definedName>
    <definedName name="견적" hidden="1">{#N/A,#N/A,FALSE,"단축1";#N/A,#N/A,FALSE,"단축2";#N/A,#N/A,FALSE,"단축3";#N/A,#N/A,FALSE,"장축";#N/A,#N/A,FALSE,"4WD"}</definedName>
    <definedName name="견적list3" hidden="1">{#N/A,#N/A,FALSE,"단축1";#N/A,#N/A,FALSE,"단축2";#N/A,#N/A,FALSE,"단축3";#N/A,#N/A,FALSE,"장축";#N/A,#N/A,FALSE,"4WD"}</definedName>
    <definedName name="결ㅈ제ㅔㅔ" hidden="1">{#N/A,#N/A,FALSE,"주요여수신";#N/A,#N/A,FALSE,"수신금리";#N/A,#N/A,FALSE,"대출금리";#N/A,#N/A,FALSE,"신규대출";#N/A,#N/A,FALSE,"총액대출"}</definedName>
    <definedName name="결재용" hidden="1">{#N/A,#N/A,FALSE,"단축1";#N/A,#N/A,FALSE,"단축2";#N/A,#N/A,FALSE,"단축3";#N/A,#N/A,FALSE,"장축";#N/A,#N/A,FALSE,"4WD"}</definedName>
    <definedName name="결재용2" hidden="1">{#N/A,#N/A,FALSE,"단축1";#N/A,#N/A,FALSE,"단축2";#N/A,#N/A,FALSE,"단축3";#N/A,#N/A,FALSE,"장축";#N/A,#N/A,FALSE,"4WD"}</definedName>
    <definedName name="결제2" hidden="1">{#N/A,#N/A,FALSE,"주요여수신";#N/A,#N/A,FALSE,"수신금리";#N/A,#N/A,FALSE,"대출금리";#N/A,#N/A,FALSE,"신규대출";#N/A,#N/A,FALSE,"총액대출"}</definedName>
    <definedName name="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비관리비" hidden="1">{#N/A,#N/A,FALSE,"단축1";#N/A,#N/A,FALSE,"단축2";#N/A,#N/A,FALSE,"단축3";#N/A,#N/A,FALSE,"장축";#N/A,#N/A,FALSE,"4WD"}</definedName>
    <definedName name="경비예산" hidden="1">{#N/A,#N/A,FALSE,"단축1";#N/A,#N/A,FALSE,"단축2";#N/A,#N/A,FALSE,"단축3";#N/A,#N/A,FALSE,"장축";#N/A,#N/A,FALSE,"4WD"}</definedName>
    <definedName name="경차" hidden="1">{#N/A,#N/A,TRUE,"Y생산";#N/A,#N/A,TRUE,"Y판매";#N/A,#N/A,TRUE,"Y총물량";#N/A,#N/A,TRUE,"Y능력";#N/A,#N/A,TRUE,"YKD"}</definedName>
    <definedName name="경합금2과운연계획" hidden="1">{#N/A,#N/A,TRUE,"Y생산";#N/A,#N/A,TRUE,"Y판매";#N/A,#N/A,TRUE,"Y총물량";#N/A,#N/A,TRUE,"Y능력";#N/A,#N/A,TRUE,"YKD"}</definedName>
    <definedName name="계" hidden="1">{#N/A,#N/A,FALSE,"단축1";#N/A,#N/A,FALSE,"단축2";#N/A,#N/A,FALSE,"단축3";#N/A,#N/A,FALSE,"장축";#N/A,#N/A,FALSE,"4WD"}</definedName>
    <definedName name="계1" hidden="1">{#N/A,#N/A,FALSE,"단축1";#N/A,#N/A,FALSE,"단축2";#N/A,#N/A,FALSE,"단축3";#N/A,#N/A,FALSE,"장축";#N/A,#N/A,FALSE,"4WD"}</definedName>
    <definedName name="계정" hidden="1">{#N/A,#N/A,FALSE,"주요여수신";#N/A,#N/A,FALSE,"수신금리";#N/A,#N/A,FALSE,"대출금리";#N/A,#N/A,FALSE,"신규대출";#N/A,#N/A,FALSE,"총액대출"}</definedName>
    <definedName name="계정명세서" hidden="1">{#N/A,#N/A,FALSE,"Sheet5"}</definedName>
    <definedName name="계획" hidden="1">{#N/A,#N/A,FALSE,"단축1";#N/A,#N/A,FALSE,"단축2";#N/A,#N/A,FALSE,"단축3";#N/A,#N/A,FALSE,"장축";#N/A,#N/A,FALSE,"4WD"}</definedName>
    <definedName name="계획.1" hidden="1">{#N/A,#N/A,FALSE,"단축1";#N/A,#N/A,FALSE,"단축2";#N/A,#N/A,FALSE,"단축3";#N/A,#N/A,FALSE,"장축";#N/A,#N/A,FALSE,"4WD"}</definedName>
    <definedName name="계획1" hidden="1">{#N/A,#N/A,FALSE,"단축1";#N/A,#N/A,FALSE,"단축2";#N/A,#N/A,FALSE,"단축3";#N/A,#N/A,FALSE,"장축";#N/A,#N/A,FALSE,"4WD"}</definedName>
    <definedName name="계획대비실적" hidden="1">{#N/A,#N/A,TRUE,"Y생산";#N/A,#N/A,TRUE,"Y판매";#N/A,#N/A,TRUE,"Y총물량";#N/A,#N/A,TRUE,"Y능력";#N/A,#N/A,TRUE,"YKD"}</definedName>
    <definedName name="계획대실적손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표" hidden="1">{#N/A,#N/A,FALSE,"단축1";#N/A,#N/A,FALSE,"단축2";#N/A,#N/A,FALSE,"단축3";#N/A,#N/A,FALSE,"장축";#N/A,#N/A,FALSE,"4WD"}</definedName>
    <definedName name="계획표지" hidden="1">{#N/A,#N/A,FALSE,"단축1";#N/A,#N/A,FALSE,"단축2";#N/A,#N/A,FALSE,"단축3";#N/A,#N/A,FALSE,"장축";#N/A,#N/A,FALSE,"4WD"}</definedName>
    <definedName name="고바우" hidden="1">{#N/A,#N/A,FALSE,"단축1";#N/A,#N/A,FALSE,"단축2";#N/A,#N/A,FALSE,"단축3";#N/A,#N/A,FALSE,"장축";#N/A,#N/A,FALSE,"4WD"}</definedName>
    <definedName name="골" hidden="1">{#N/A,#N/A,FALSE,"단축1";#N/A,#N/A,FALSE,"단축2";#N/A,#N/A,FALSE,"단축3";#N/A,#N/A,FALSE,"장축";#N/A,#N/A,FALSE,"4WD"}</definedName>
    <definedName name="공" hidden="1">{"'손익현황'!$A$1:$J$29"}</definedName>
    <definedName name="공공" hidden="1">{#N/A,#N/A,FALSE,"단축1";#N/A,#N/A,FALSE,"단축2";#N/A,#N/A,FALSE,"단축3";#N/A,#N/A,FALSE,"장축";#N/A,#N/A,FALSE,"4WD"}</definedName>
    <definedName name="공구" hidden="1">{"'손익현황'!$A$1:$J$29"}</definedName>
    <definedName name="공구기구" hidden="1">{"'손익현황'!$A$1:$J$29"}</definedName>
    <definedName name="공성환" hidden="1">{#N/A,#N/A,FALSE,"단축1";#N/A,#N/A,FALSE,"단축2";#N/A,#N/A,FALSE,"단축3";#N/A,#N/A,FALSE,"장축";#N/A,#N/A,FALSE,"4WD"}</definedName>
    <definedName name="공장" hidden="1">{#N/A,#N/A,FALSE,"단축1";#N/A,#N/A,FALSE,"단축2";#N/A,#N/A,FALSE,"단축3";#N/A,#N/A,FALSE,"장축";#N/A,#N/A,FALSE,"4WD"}</definedName>
    <definedName name="공장현황" hidden="1">{#N/A,#N/A,TRUE,"Y생산";#N/A,#N/A,TRUE,"Y판매";#N/A,#N/A,TRUE,"Y총물량";#N/A,#N/A,TRUE,"Y능력";#N/A,#N/A,TRUE,"YKD"}</definedName>
    <definedName name="공정계획" hidden="1">{#N/A,#N/A,FALSE,"단축1";#N/A,#N/A,FALSE,"단축2";#N/A,#N/A,FALSE,"단축3";#N/A,#N/A,FALSE,"장축";#N/A,#N/A,FALSE,"4WD"}</definedName>
    <definedName name="과거차문제1" hidden="1">{#N/A,#N/A,FALSE,"단축1";#N/A,#N/A,FALSE,"단축2";#N/A,#N/A,FALSE,"단축3";#N/A,#N/A,FALSE,"장축";#N/A,#N/A,FALSE,"4WD"}</definedName>
    <definedName name="과거차문제11" hidden="1">{#N/A,#N/A,FALSE,"단축1";#N/A,#N/A,FALSE,"단축2";#N/A,#N/A,FALSE,"단축3";#N/A,#N/A,FALSE,"장축";#N/A,#N/A,FALSE,"4WD"}</definedName>
    <definedName name="관리지표2" hidden="1">{#N/A,#N/A,TRUE,"Y생산";#N/A,#N/A,TRUE,"Y판매";#N/A,#N/A,TRUE,"Y총물량";#N/A,#N/A,TRUE,"Y능력";#N/A,#N/A,TRUE,"YKD"}</definedName>
    <definedName name="광" hidden="1">{#N/A,#N/A,FALSE,"단축1";#N/A,#N/A,FALSE,"단축2";#N/A,#N/A,FALSE,"단축3";#N/A,#N/A,FALSE,"장축";#N/A,#N/A,FALSE,"4WD"}</definedName>
    <definedName name="구국구ㅜ구국" hidden="1">{#N/A,#N/A,FALSE,"단축1";#N/A,#N/A,FALSE,"단축2";#N/A,#N/A,FALSE,"단축3";#N/A,#N/A,FALSE,"장축";#N/A,#N/A,FALSE,"4WD"}</definedName>
    <definedName name="구매품목" hidden="1">{#N/A,#N/A,FALSE,"단축1";#N/A,#N/A,FALSE,"단축2";#N/A,#N/A,FALSE,"단축3";#N/A,#N/A,FALSE,"장축";#N/A,#N/A,FALSE,"4WD"}</definedName>
    <definedName name="구분" hidden="1">{#N/A,#N/A,FALSE,"단축1";#N/A,#N/A,FALSE,"단축2";#N/A,#N/A,FALSE,"단축3";#N/A,#N/A,FALSE,"장축";#N/A,#N/A,FALSE,"4WD"}</definedName>
    <definedName name="구상서" hidden="1">{#N/A,#N/A,FALSE,"단축1";#N/A,#N/A,FALSE,"단축2";#N/A,#N/A,FALSE,"단축3";#N/A,#N/A,FALSE,"장축";#N/A,#N/A,FALSE,"4WD"}</definedName>
    <definedName name="구축물" hidden="1">{"'손익현황'!$A$1:$J$29"}</definedName>
    <definedName name="구축물임" hidden="1">{"'손익현황'!$A$1:$J$29"}</definedName>
    <definedName name="국구구" hidden="1">{#N/A,#N/A,FALSE,"단축1";#N/A,#N/A,FALSE,"단축2";#N/A,#N/A,FALSE,"단축3";#N/A,#N/A,FALSE,"장축";#N/A,#N/A,FALSE,"4WD"}</definedName>
    <definedName name="국내" hidden="1">{#N/A,#N/A,FALSE,"단축1";#N/A,#N/A,FALSE,"단축2";#N/A,#N/A,FALSE,"단축3";#N/A,#N/A,FALSE,"장축";#N/A,#N/A,FALSE,"4WD"}</definedName>
    <definedName name="국내출장2" hidden="1">{#N/A,#N/A,TRUE,"Y생산";#N/A,#N/A,TRUE,"Y판매";#N/A,#N/A,TRUE,"Y총물량";#N/A,#N/A,TRUE,"Y능력";#N/A,#N/A,TRUE,"YKD"}</definedName>
    <definedName name="국민카드1차" hidden="1">{#N/A,#N/A,FALSE,"주요여수신";#N/A,#N/A,FALSE,"수신금리";#N/A,#N/A,FALSE,"대출금리";#N/A,#N/A,FALSE,"신규대출";#N/A,#N/A,FALSE,"총액대출"}</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권오종" hidden="1">{#N/A,#N/A,FALSE,"단축1";#N/A,#N/A,FALSE,"단축2";#N/A,#N/A,FALSE,"단축3";#N/A,#N/A,FALSE,"장축";#N/A,#N/A,FALSE,"4WD"}</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냥해" hidden="1">{#N/A,#N/A,FALSE,"단축1";#N/A,#N/A,FALSE,"단축2";#N/A,#N/A,FALSE,"단축3";#N/A,#N/A,FALSE,"장축";#N/A,#N/A,FALSE,"4WD"}</definedName>
    <definedName name="그룹나눈" hidden="1">{#N/A,#N/A,FALSE,"단축1";#N/A,#N/A,FALSE,"단축2";#N/A,#N/A,FALSE,"단축3";#N/A,#N/A,FALSE,"장축";#N/A,#N/A,FALSE,"4WD"}</definedName>
    <definedName name="근거1" hidden="1">{#N/A,#N/A,FALSE,"단축1";#N/A,#N/A,FALSE,"단축2";#N/A,#N/A,FALSE,"단축3";#N/A,#N/A,FALSE,"장축";#N/A,#N/A,FALSE,"4WD"}</definedName>
    <definedName name="근거2" hidden="1">{#N/A,#N/A,FALSE,"단축1";#N/A,#N/A,FALSE,"단축2";#N/A,#N/A,FALSE,"단축3";#N/A,#N/A,FALSE,"장축";#N/A,#N/A,FALSE,"4WD"}</definedName>
    <definedName name="금월" hidden="1">{#N/A,#N/A,TRUE,"Y생산";#N/A,#N/A,TRUE,"Y판매";#N/A,#N/A,TRUE,"Y총물량";#N/A,#N/A,TRUE,"Y능력";#N/A,#N/A,TRUE,"YKD"}</definedName>
    <definedName name="금창스틸2" hidden="1">{#N/A,#N/A,TRUE,"일정"}</definedName>
    <definedName name="금형" hidden="1">{#N/A,#N/A,FALSE,"단축1";#N/A,#N/A,FALSE,"단축2";#N/A,#N/A,FALSE,"단축3";#N/A,#N/A,FALSE,"장축";#N/A,#N/A,FALSE,"4WD"}</definedName>
    <definedName name="금형3" hidden="1">{#N/A,#N/A,FALSE,"단축1";#N/A,#N/A,FALSE,"단축2";#N/A,#N/A,FALSE,"단축3";#N/A,#N/A,FALSE,"장축";#N/A,#N/A,FALSE,"4WD"}</definedName>
    <definedName name="금형편성표" hidden="1">{#N/A,#N/A,FALSE,"단축1";#N/A,#N/A,FALSE,"단축2";#N/A,#N/A,FALSE,"단축3";#N/A,#N/A,FALSE,"장축";#N/A,#N/A,FALSE,"4WD"}</definedName>
    <definedName name="기계장치" hidden="1">{"'손익현황'!$A$1:$J$29"}</definedName>
    <definedName name="기관" hidden="1">{#N/A,#N/A,FALSE,"단축1";#N/A,#N/A,FALSE,"단축2";#N/A,#N/A,FALSE,"단축3";#N/A,#N/A,FALSE,"장축";#N/A,#N/A,FALSE,"4WD"}</definedName>
    <definedName name="기관예산" hidden="1">{#N/A,#N/A,FALSE,"단축1";#N/A,#N/A,FALSE,"단축2";#N/A,#N/A,FALSE,"단축3";#N/A,#N/A,FALSE,"장축";#N/A,#N/A,FALSE,"4WD"}</definedName>
    <definedName name="기능" hidden="1">{#N/A,#N/A,FALSE,"단축1";#N/A,#N/A,FALSE,"단축2";#N/A,#N/A,FALSE,"단축3";#N/A,#N/A,FALSE,"장축";#N/A,#N/A,FALSE,"4WD"}</definedName>
    <definedName name="기능시험" hidden="1">{#N/A,#N/A,FALSE,"단축1";#N/A,#N/A,FALSE,"단축2";#N/A,#N/A,FALSE,"단축3";#N/A,#N/A,FALSE,"장축";#N/A,#N/A,FALSE,"4WD"}</definedName>
    <definedName name="기본" hidden="1">{#N/A,#N/A,FALSE,"단축1";#N/A,#N/A,FALSE,"단축2";#N/A,#N/A,FALSE,"단축3";#N/A,#N/A,FALSE,"장축";#N/A,#N/A,FALSE,"4WD"}</definedName>
    <definedName name="기아" hidden="1">{#N/A,#N/A,FALSE,"단축1";#N/A,#N/A,FALSE,"단축2";#N/A,#N/A,FALSE,"단축3";#N/A,#N/A,FALSE,"장축";#N/A,#N/A,FALSE,"4WD"}</definedName>
    <definedName name="기아매출" hidden="1">{#N/A,#N/A,FALSE,"ROW DATA"}</definedName>
    <definedName name="기존안비교" hidden="1">{#N/A,#N/A,FALSE,"단축1";#N/A,#N/A,FALSE,"단축2";#N/A,#N/A,FALSE,"단축3";#N/A,#N/A,FALSE,"장축";#N/A,#N/A,FALSE,"4WD"}</definedName>
    <definedName name="기존차" hidden="1">{#N/A,#N/A,FALSE,"단축1";#N/A,#N/A,FALSE,"단축2";#N/A,#N/A,FALSE,"단축3";#N/A,#N/A,FALSE,"장축";#N/A,#N/A,FALSE,"4WD"}</definedName>
    <definedName name="기존차1" hidden="1">{#N/A,#N/A,FALSE,"협조전";#N/A,#N/A,FALSE,"원가절감계획 ";#N/A,#N/A,FALSE,"항목별원가절감계획"}</definedName>
    <definedName name="기준"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기타" hidden="1">{#N/A,#N/A,FALSE,"단축1";#N/A,#N/A,FALSE,"단축2";#N/A,#N/A,FALSE,"단축3";#N/A,#N/A,FALSE,"장축";#N/A,#N/A,FALSE,"4WD"}</definedName>
    <definedName name="기타충당금" hidden="1">{#N/A,#N/A,FALSE,"주요여수신";#N/A,#N/A,FALSE,"수신금리";#N/A,#N/A,FALSE,"대출금리";#N/A,#N/A,FALSE,"신규대출";#N/A,#N/A,FALSE,"총액대출"}</definedName>
    <definedName name="기획통보경비" hidden="1">{#N/A,#N/A,FALSE,"단축1";#N/A,#N/A,FALSE,"단축2";#N/A,#N/A,FALSE,"단축3";#N/A,#N/A,FALSE,"장축";#N/A,#N/A,FALSE,"4WD"}</definedName>
    <definedName name="김" hidden="1">{#N/A,#N/A,FALSE,"단축1";#N/A,#N/A,FALSE,"단축2";#N/A,#N/A,FALSE,"단축3";#N/A,#N/A,FALSE,"장축";#N/A,#N/A,FALSE,"4WD"}</definedName>
    <definedName name="김권두" hidden="1">{#N/A,#N/A,FALSE,"Sheet5"}</definedName>
    <definedName name="김권수" hidden="1">{#N/A,#N/A,FALSE,"Sheet5"}</definedName>
    <definedName name="김대원" hidden="1">{#N/A,#N/A,FALSE,"단축1";#N/A,#N/A,FALSE,"단축2";#N/A,#N/A,FALSE,"단축3";#N/A,#N/A,FALSE,"장축";#N/A,#N/A,FALSE,"4WD"}</definedName>
    <definedName name="김도윤" hidden="1">{#N/A,#N/A,TRUE,"Y생산";#N/A,#N/A,TRUE,"Y판매";#N/A,#N/A,TRUE,"Y총물량";#N/A,#N/A,TRUE,"Y능력";#N/A,#N/A,TRUE,"YKD"}</definedName>
    <definedName name="김베" hidden="1">{#N/A,#N/A,FALSE,"단축1";#N/A,#N/A,FALSE,"단축2";#N/A,#N/A,FALSE,"단축3";#N/A,#N/A,FALSE,"장축";#N/A,#N/A,FALSE,"4WD"}</definedName>
    <definedName name="김석빈" hidden="1">{#N/A,#N/A,FALSE,"단축1";#N/A,#N/A,FALSE,"단축2";#N/A,#N/A,FALSE,"단축3";#N/A,#N/A,FALSE,"장축";#N/A,#N/A,FALSE,"4WD"}</definedName>
    <definedName name="김섭빈" hidden="1">{#N/A,#N/A,FALSE,"단축1";#N/A,#N/A,FALSE,"단축2";#N/A,#N/A,FALSE,"단축3";#N/A,#N/A,FALSE,"장축";#N/A,#N/A,FALSE,"4WD"}</definedName>
    <definedName name="김승연" hidden="1">{#N/A,#N/A,FALSE,"인원";#N/A,#N/A,FALSE,"비용2";#N/A,#N/A,FALSE,"비용1";#N/A,#N/A,FALSE,"비용";#N/A,#N/A,FALSE,"보증2";#N/A,#N/A,FALSE,"보증1";#N/A,#N/A,FALSE,"보증";#N/A,#N/A,FALSE,"손익1";#N/A,#N/A,FALSE,"손익";#N/A,#N/A,FALSE,"부서별매출";#N/A,#N/A,FALSE,"매출"}</definedName>
    <definedName name="김연재" hidden="1">{#N/A,#N/A,FALSE,"단축1";#N/A,#N/A,FALSE,"단축2";#N/A,#N/A,FALSE,"단축3";#N/A,#N/A,FALSE,"장축";#N/A,#N/A,FALSE,"4WD"}</definedName>
    <definedName name="김일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제신" hidden="1">{#N/A,#N/A,FALSE,"단축1";#N/A,#N/A,FALSE,"단축2";#N/A,#N/A,FALSE,"단축3";#N/A,#N/A,FALSE,"장축";#N/A,#N/A,FALSE,"4WD"}</definedName>
    <definedName name="김종경" hidden="1">{#N/A,#N/A,FALSE,"단축1";#N/A,#N/A,FALSE,"단축2";#N/A,#N/A,FALSE,"단축3";#N/A,#N/A,FALSE,"장축";#N/A,#N/A,FALSE,"4WD"}</definedName>
    <definedName name="김종은" hidden="1">{#N/A,#N/A,TRUE,"Y생산";#N/A,#N/A,TRUE,"Y판매";#N/A,#N/A,TRUE,"Y총물량";#N/A,#N/A,TRUE,"Y능력";#N/A,#N/A,TRUE,"YKD"}</definedName>
    <definedName name="ㄲ" hidden="1">{#N/A,#N/A,FALSE,"단축1";#N/A,#N/A,FALSE,"단축2";#N/A,#N/A,FALSE,"단축3";#N/A,#N/A,FALSE,"장축";#N/A,#N/A,FALSE,"4WD"}</definedName>
    <definedName name="ㄳ" hidden="1">{#N/A,#N/A,FALSE,"단축1";#N/A,#N/A,FALSE,"단축2";#N/A,#N/A,FALSE,"단축3";#N/A,#N/A,FALSE,"장축";#N/A,#N/A,FALSE,"4WD"}</definedName>
    <definedName name="ㄳㄳㅅㄱ" hidden="1">{#N/A,#N/A,FALSE,"단축1";#N/A,#N/A,FALSE,"단축2";#N/A,#N/A,FALSE,"단축3";#N/A,#N/A,FALSE,"장축";#N/A,#N/A,FALSE,"4WD"}</definedName>
    <definedName name="ㄳㄷㄳ" hidden="1">{#N/A,#N/A,FALSE,"단축1";#N/A,#N/A,FALSE,"단축2";#N/A,#N/A,FALSE,"단축3";#N/A,#N/A,FALSE,"장축";#N/A,#N/A,FALSE,"4WD"}</definedName>
    <definedName name="ㄳㅁㄴ" hidden="1">{#N/A,#N/A,FALSE,"단축1";#N/A,#N/A,FALSE,"단축2";#N/A,#N/A,FALSE,"단축3";#N/A,#N/A,FALSE,"장축";#N/A,#N/A,FALSE,"4WD"}</definedName>
    <definedName name="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 hidden="1">{#N/A,#N/A,FALSE,"단축1";#N/A,#N/A,FALSE,"단축2";#N/A,#N/A,FALSE,"단축3";#N/A,#N/A,FALSE,"장축";#N/A,#N/A,FALSE,"4WD"}</definedName>
    <definedName name="ㄴㄴㄴㄴㄴ" hidden="1">{#N/A,#N/A,FALSE,"단축1";#N/A,#N/A,FALSE,"단축2";#N/A,#N/A,FALSE,"단축3";#N/A,#N/A,FALSE,"장축";#N/A,#N/A,FALSE,"4WD"}</definedName>
    <definedName name="ㄴㄴㅁ" hidden="1">#REF!</definedName>
    <definedName name="ㄴㄷ더" hidden="1">{#N/A,#N/A,FALSE,"단축1";#N/A,#N/A,FALSE,"단축2";#N/A,#N/A,FALSE,"단축3";#N/A,#N/A,FALSE,"장축";#N/A,#N/A,FALSE,"4WD"}</definedName>
    <definedName name="ㄴㄹ" hidden="1">{#N/A,#N/A,FALSE,"단축1";#N/A,#N/A,FALSE,"단축2";#N/A,#N/A,FALSE,"단축3";#N/A,#N/A,FALSE,"장축";#N/A,#N/A,FALSE,"4WD"}</definedName>
    <definedName name="ㄴㄹㄴㅇㅁㄹㅇㄴㅁㄹ" hidden="1">{#N/A,#N/A,FALSE,"단축1";#N/A,#N/A,FALSE,"단축2";#N/A,#N/A,FALSE,"단축3";#N/A,#N/A,FALSE,"장축";#N/A,#N/A,FALSE,"4WD"}</definedName>
    <definedName name="ㄴㄹㄹ"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ㄴㄻㄴ" hidden="1">{#N/A,#N/A,FALSE,"AG";#N/A,#N/A,FALSE,"GB-I";#N/A,#N/A,FALSE,"GB--SR_K";#N/A,#N/A,FALSE,"GB-SR_B";#N/A,#N/A,FALSE,"GB-KS";#N/A,#N/A,FALSE,"Kammerer";#N/A,#N/A,FALSE,"Kienzle"}</definedName>
    <definedName name="ㄴㅁ" hidden="1">{#N/A,#N/A,FALSE,"주요여수신";#N/A,#N/A,FALSE,"수신금리";#N/A,#N/A,FALSE,"대출금리";#N/A,#N/A,FALSE,"신규대출";#N/A,#N/A,FALSE,"총액대출"}</definedName>
    <definedName name="ㄴㅁㄹ" hidden="1">{#N/A,#N/A,FALSE,"단축1";#N/A,#N/A,FALSE,"단축2";#N/A,#N/A,FALSE,"단축3";#N/A,#N/A,FALSE,"장축";#N/A,#N/A,FALSE,"4WD"}</definedName>
    <definedName name="ㄴㅁㅇㅎㅇ롱로" hidden="1">#REF!</definedName>
    <definedName name="ㄴㅇ" hidden="1">{#N/A,#N/A,TRUE,"Y생산";#N/A,#N/A,TRUE,"Y판매";#N/A,#N/A,TRUE,"Y총물량";#N/A,#N/A,TRUE,"Y능력";#N/A,#N/A,TRUE,"YKD"}</definedName>
    <definedName name="ㄴㅇㄴ" hidden="1">{#N/A,#N/A,FALSE,"단축1";#N/A,#N/A,FALSE,"단축2";#N/A,#N/A,FALSE,"단축3";#N/A,#N/A,FALSE,"장축";#N/A,#N/A,FALSE,"4WD"}</definedName>
    <definedName name="ㄴㅇㄴㅇ" hidden="1">{#N/A,#N/A,FALSE,"단축1";#N/A,#N/A,FALSE,"단축2";#N/A,#N/A,FALSE,"단축3";#N/A,#N/A,FALSE,"장축";#N/A,#N/A,FALSE,"4WD"}</definedName>
    <definedName name="ㄴㅇㄴㅇㄴ" hidden="1">{#N/A,#N/A,FALSE,"단축1";#N/A,#N/A,FALSE,"단축2";#N/A,#N/A,FALSE,"단축3";#N/A,#N/A,FALSE,"장축";#N/A,#N/A,FALSE,"4WD"}</definedName>
    <definedName name="ㄴㅇㄴㅇㄴㅇ" hidden="1">{#N/A,#N/A,FALSE,"단축1";#N/A,#N/A,FALSE,"단축2";#N/A,#N/A,FALSE,"단축3";#N/A,#N/A,FALSE,"장축";#N/A,#N/A,FALSE,"4WD"}</definedName>
    <definedName name="ㄴㅇㄴㅇㅀㄹㅇㅎㅇㅀㅎ" hidden="1">{#N/A,#N/A,FALSE,"단축1";#N/A,#N/A,FALSE,"단축2";#N/A,#N/A,FALSE,"단축3";#N/A,#N/A,FALSE,"장축";#N/A,#N/A,FALSE,"4WD"}</definedName>
    <definedName name="ㄴㅇㄹ" hidden="1">{#N/A,#N/A,FALSE,"단축1";#N/A,#N/A,FALSE,"단축2";#N/A,#N/A,FALSE,"단축3";#N/A,#N/A,FALSE,"장축";#N/A,#N/A,FALSE,"4WD"}</definedName>
    <definedName name="ㄴㅇㄹㄴㅇ" hidden="1">{#N/A,#N/A,FALSE,"단축1";#N/A,#N/A,FALSE,"단축2";#N/A,#N/A,FALSE,"단축3";#N/A,#N/A,FALSE,"장축";#N/A,#N/A,FALSE,"4WD"}</definedName>
    <definedName name="ㄴㅇㄹㅇㄴㄹ" hidden="1">{#N/A,#N/A,FALSE,"단축1";#N/A,#N/A,FALSE,"단축2";#N/A,#N/A,FALSE,"단축3";#N/A,#N/A,FALSE,"장축";#N/A,#N/A,FALSE,"4WD"}</definedName>
    <definedName name="ㄴㅇㄻㄴ" hidden="1">{#N/A,#N/A,FALSE,"Status";#N/A,#N/A,FALSE,"Deckblatt 1";#N/A,#N/A,FALSE,"Deckblatt2"}</definedName>
    <definedName name="ㄴㅇㅁ" hidden="1">{#N/A,#N/A,FALSE,"주요여수신";#N/A,#N/A,FALSE,"수신금리";#N/A,#N/A,FALSE,"대출금리";#N/A,#N/A,FALSE,"신규대출";#N/A,#N/A,FALSE,"총액대출"}</definedName>
    <definedName name="ㄴㅇㅇ" hidden="1">{#N/A,#N/A,TRUE,"일정"}</definedName>
    <definedName name="ㄴㅇㅊㄹㄴㅇㄹ" hidden="1">{#N/A,#N/A,FALSE,"단축1";#N/A,#N/A,FALSE,"단축2";#N/A,#N/A,FALSE,"단축3";#N/A,#N/A,FALSE,"장축";#N/A,#N/A,FALSE,"4WD"}</definedName>
    <definedName name="ㄴㅋ" hidden="1">{#N/A,#N/A,FALSE,"단축1";#N/A,#N/A,FALSE,"단축2";#N/A,#N/A,FALSE,"단축3";#N/A,#N/A,FALSE,"장축";#N/A,#N/A,FALSE,"4WD"}</definedName>
    <definedName name="나" hidden="1">{"'손익현황'!$A$1:$J$29"}</definedName>
    <definedName name="나가" hidden="1">{#N/A,#N/A,TRUE,"Y생산";#N/A,#N/A,TRUE,"Y판매";#N/A,#N/A,TRUE,"Y총물량";#N/A,#N/A,TRUE,"Y능력";#N/A,#N/A,TRUE,"YKD"}</definedName>
    <definedName name="나가라" hidden="1">{#N/A,#N/A,TRUE,"Y생산";#N/A,#N/A,TRUE,"Y판매";#N/A,#N/A,TRUE,"Y총물량";#N/A,#N/A,TRUE,"Y능력";#N/A,#N/A,TRUE,"YKD"}</definedName>
    <definedName name="나나나" hidden="1">{#N/A,#N/A,FALSE,"단축1";#N/A,#N/A,FALSE,"단축2";#N/A,#N/A,FALSE,"단축3";#N/A,#N/A,FALSE,"장축";#N/A,#N/A,FALSE,"4WD"}</definedName>
    <definedName name="나의사랑" hidden="1">{#N/A,#N/A,FALSE,"단축1";#N/A,#N/A,FALSE,"단축2";#N/A,#N/A,FALSE,"단축3";#N/A,#N/A,FALSE,"장축";#N/A,#N/A,FALSE,"4WD"}</definedName>
    <definedName name="남" hidden="1">{#N/A,#N/A,FALSE,"Sheet5"}</definedName>
    <definedName name="납기" hidden="1">{#N/A,#N/A,FALSE,"협조전";#N/A,#N/A,FALSE,"원가절감계획 ";#N/A,#N/A,FALSE,"항목별원가절감계획"}</definedName>
    <definedName name="내다" hidden="1">{#N/A,#N/A,FALSE,"단축1";#N/A,#N/A,FALSE,"단축2";#N/A,#N/A,FALSE,"단축3";#N/A,#N/A,FALSE,"장축";#N/A,#N/A,FALSE,"4WD"}</definedName>
    <definedName name="내부거래_" hidden="1">{#N/A,#N/A,FALSE,"주요여수신";#N/A,#N/A,FALSE,"수신금리";#N/A,#N/A,FALSE,"대출금리";#N/A,#N/A,FALSE,"신규대출";#N/A,#N/A,FALSE,"총액대출"}</definedName>
    <definedName name="내장변경" hidden="1">{#N/A,#N/A,FALSE,"단축1";#N/A,#N/A,FALSE,"단축2";#N/A,#N/A,FALSE,"단축3";#N/A,#N/A,FALSE,"장축";#N/A,#N/A,FALSE,"4WD"}</definedName>
    <definedName name="냉각" hidden="1">{#N/A,#N/A,FALSE,"단축1";#N/A,#N/A,FALSE,"단축2";#N/A,#N/A,FALSE,"단축3";#N/A,#N/A,FALSE,"장축";#N/A,#N/A,FALSE,"4WD"}</definedName>
    <definedName name="너" hidden="1">{#N/A,#N/A,TRUE,"Y생산";#N/A,#N/A,TRUE,"Y판매";#N/A,#N/A,TRUE,"Y총물량";#N/A,#N/A,TRUE,"Y능력";#N/A,#N/A,TRUE,"YKD"}</definedName>
    <definedName name="네" hidden="1">{#N/A,#N/A,FALSE,"Sheet5"}</definedName>
    <definedName name="년도" hidden="1">{#N/A,#N/A,FALSE,"단축1";#N/A,#N/A,FALSE,"단축2";#N/A,#N/A,FALSE,"단축3";#N/A,#N/A,FALSE,"장축";#N/A,#N/A,FALSE,"4WD"}</definedName>
    <definedName name="노고ㅛㄱ" hidden="1">{#N/A,#N/A,FALSE,"단축1";#N/A,#N/A,FALSE,"단축2";#N/A,#N/A,FALSE,"단축3";#N/A,#N/A,FALSE,"장축";#N/A,#N/A,FALSE,"4WD"}</definedName>
    <definedName name="녿대" hidden="1">{#N/A,#N/A,FALSE,"단축1";#N/A,#N/A,FALSE,"단축2";#N/A,#N/A,FALSE,"단축3";#N/A,#N/A,FALSE,"장축";#N/A,#N/A,FALSE,"4WD"}</definedName>
    <definedName name="누" hidden="1">{#N/A,#N/A,FALSE,"Sheet5"}</definedName>
    <definedName name="느김" hidden="1">{#N/A,#N/A,TRUE,"Y생산";#N/A,#N/A,TRUE,"Y판매";#N/A,#N/A,TRUE,"Y총물량";#N/A,#N/A,TRUE,"Y능력";#N/A,#N/A,TRUE,"YKD"}</definedName>
    <definedName name="니기미" hidden="1">{#N/A,#N/A,TRUE,"Y생산";#N/A,#N/A,TRUE,"Y판매";#N/A,#N/A,TRUE,"Y총물량";#N/A,#N/A,TRUE,"Y능력";#N/A,#N/A,TRUE,"YKD"}</definedName>
    <definedName name="니니" hidden="1">{#N/A,#N/A,FALSE,"신규dep";#N/A,#N/A,FALSE,"신규dep-금형상각후";#N/A,#N/A,FALSE,"신규dep-연구비상각후";#N/A,#N/A,FALSE,"신규dep-기계,공구상각후"}</definedName>
    <definedName name="ㄶㅇ" hidden="1">{#N/A,#N/A,FALSE,"단축1";#N/A,#N/A,FALSE,"단축2";#N/A,#N/A,FALSE,"단축3";#N/A,#N/A,FALSE,"장축";#N/A,#N/A,FALSE,"4WD"}</definedName>
    <definedName name="ㄷㄱ" hidden="1">{#N/A,#N/A,FALSE,"Australien";#N/A,#N/A,FALSE,"Birmingham";#N/A,#N/A,FALSE,"Brasilien";#N/A,#N/A,FALSE,"Prag";#N/A,#N/A,FALSE,"Spanien";#N/A,#N/A,FALSE,"Malaysia ( Com)";#N/A,#N/A,FALSE,"Malaysia (Instr)"}</definedName>
    <definedName name="ㄷㄱㄷㄱ" hidden="1">{#N/A,#N/A,FALSE,"단축1";#N/A,#N/A,FALSE,"단축2";#N/A,#N/A,FALSE,"단축3";#N/A,#N/A,FALSE,"장축";#N/A,#N/A,FALSE,"4WD"}</definedName>
    <definedName name="ㄷㄱㄷㅁㄱ" hidden="1">{#N/A,#N/A,FALSE,"단축1";#N/A,#N/A,FALSE,"단축2";#N/A,#N/A,FALSE,"단축3";#N/A,#N/A,FALSE,"장축";#N/A,#N/A,FALSE,"4WD"}</definedName>
    <definedName name="ㄷㄱㅁㄱㄷㄷㄱ" hidden="1">{#N/A,#N/A,FALSE,"단축1";#N/A,#N/A,FALSE,"단축2";#N/A,#N/A,FALSE,"단축3";#N/A,#N/A,FALSE,"장축";#N/A,#N/A,FALSE,"4WD"}</definedName>
    <definedName name="ㄷㄳ" hidden="1">{#N/A,#N/A,FALSE,"단축1";#N/A,#N/A,FALSE,"단축2";#N/A,#N/A,FALSE,"단축3";#N/A,#N/A,FALSE,"장축";#N/A,#N/A,FALSE,"4WD"}</definedName>
    <definedName name="ㄷㄷ" hidden="1">{#N/A,#N/A,TRUE,"일정"}</definedName>
    <definedName name="ㄷㄷEEE" hidden="1">{#N/A,#N/A,FALSE,"단축1";#N/A,#N/A,FALSE,"단축2";#N/A,#N/A,FALSE,"단축3";#N/A,#N/A,FALSE,"장축";#N/A,#N/A,FALSE,"4WD"}</definedName>
    <definedName name="ㄷㄷㄷ" hidden="1">{#N/A,#N/A,TRUE,"일정"}</definedName>
    <definedName name="ㄷㅁㄱ" hidden="1">{#N/A,#N/A,FALSE,"단축1";#N/A,#N/A,FALSE,"단축2";#N/A,#N/A,FALSE,"단축3";#N/A,#N/A,FALSE,"장축";#N/A,#N/A,FALSE,"4WD"}</definedName>
    <definedName name="ㄷㅅㅎ" hidden="1">{#N/A,#N/A,FALSE,"단축1";#N/A,#N/A,FALSE,"단축2";#N/A,#N/A,FALSE,"단축3";#N/A,#N/A,FALSE,"장축";#N/A,#N/A,FALSE,"4WD"}</definedName>
    <definedName name="ㄷㅇ" hidden="1">{#N/A,#N/A,TRUE,"Y생산";#N/A,#N/A,TRUE,"Y판매";#N/A,#N/A,TRUE,"Y총물량";#N/A,#N/A,TRUE,"Y능력";#N/A,#N/A,TRUE,"YKD"}</definedName>
    <definedName name="다나가라" hidden="1">{#N/A,#N/A,FALSE,"단축1";#N/A,#N/A,FALSE,"단축2";#N/A,#N/A,FALSE,"단축3";#N/A,#N/A,FALSE,"장축";#N/A,#N/A,FALSE,"4WD"}</definedName>
    <definedName name="다대공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다시사" hidden="1">{#N/A,#N/A,TRUE,"Y생산";#N/A,#N/A,TRUE,"Y판매";#N/A,#N/A,TRUE,"Y총물량";#N/A,#N/A,TRUE,"Y능력";#N/A,#N/A,TRUE,"YKD"}</definedName>
    <definedName name="다음" hidden="1">{#N/A,#N/A,FALSE,"단축1";#N/A,#N/A,FALSE,"단축2";#N/A,#N/A,FALSE,"단축3";#N/A,#N/A,FALSE,"장축";#N/A,#N/A,FALSE,"4WD"}</definedName>
    <definedName name="단가기준" hidden="1">{#N/A,#N/A,TRUE,"Y생산";#N/A,#N/A,TRUE,"Y판매";#N/A,#N/A,TRUE,"Y총물량";#N/A,#N/A,TRUE,"Y능력";#N/A,#N/A,TRUE,"YKD"}</definedName>
    <definedName name="단가기준1" hidden="1">{#N/A,#N/A,TRUE,"Y생산";#N/A,#N/A,TRUE,"Y판매";#N/A,#N/A,TRUE,"Y총물량";#N/A,#N/A,TRUE,"Y능력";#N/A,#N/A,TRUE,"YKD"}</definedName>
    <definedName name="단기" hidden="1">{#N/A,#N/A,TRUE,"Y생산";#N/A,#N/A,TRUE,"Y판매";#N/A,#N/A,TRUE,"Y총물량";#N/A,#N/A,TRUE,"Y능력";#N/A,#N/A,TRUE,"YKD"}</definedName>
    <definedName name="단기금융상품" hidden="1">#REF!</definedName>
    <definedName name="단기대여금" hidden="1">{#N/A,#N/A,TRUE,"Y생산";#N/A,#N/A,TRUE,"Y판매";#N/A,#N/A,TRUE,"Y총물량";#N/A,#N/A,TRUE,"Y능력";#N/A,#N/A,TRUE,"YKD"}</definedName>
    <definedName name="단조편성표" hidden="1">{#N/A,#N/A,FALSE,"단축1";#N/A,#N/A,FALSE,"단축2";#N/A,#N/A,FALSE,"단축3";#N/A,#N/A,FALSE,"장축";#N/A,#N/A,FALSE,"4WD"}</definedName>
    <definedName name="단품계산" hidden="1">{#N/A,#N/A,FALSE,"단축1";#N/A,#N/A,FALSE,"단축2";#N/A,#N/A,FALSE,"단축3";#N/A,#N/A,FALSE,"장축";#N/A,#N/A,FALSE,"4WD"}</definedName>
    <definedName name="담당별조정" hidden="1">{#N/A,#N/A,FALSE,"신규dep";#N/A,#N/A,FALSE,"신규dep-금형상각후";#N/A,#N/A,FALSE,"신규dep-연구비상각후";#N/A,#N/A,FALSE,"신규dep-기계,공구상각후"}</definedName>
    <definedName name="당" hidden="1">{#N/A,#N/A,FALSE,"단축1";#N/A,#N/A,FALSE,"단축2";#N/A,#N/A,FALSE,"단축3";#N/A,#N/A,FALSE,"장축";#N/A,#N/A,FALSE,"4WD"}</definedName>
    <definedName name="膛间" hidden="1">{#N/A,#N/A,FALSE,"단축1";#N/A,#N/A,FALSE,"단축2";#N/A,#N/A,FALSE,"단축3";#N/A,#N/A,FALSE,"장축";#N/A,#N/A,FALSE,"4WD"}</definedName>
    <definedName name="膛肖不" hidden="1">{#N/A,#N/A,FALSE,"단축1";#N/A,#N/A,FALSE,"단축2";#N/A,#N/A,FALSE,"단축3";#N/A,#N/A,FALSE,"장축";#N/A,#N/A,FALSE,"4WD"}</definedName>
    <definedName name="대동" hidden="1">{#N/A,#N/A,FALSE,"단축1";#N/A,#N/A,FALSE,"단축2";#N/A,#N/A,FALSE,"단축3";#N/A,#N/A,FALSE,"장축";#N/A,#N/A,FALSE,"4WD"}</definedName>
    <definedName name="대방총괄" hidden="1">{#N/A,#N/A,FALSE,"단축1";#N/A,#N/A,FALSE,"단축2";#N/A,#N/A,FALSE,"단축3";#N/A,#N/A,FALSE,"장축";#N/A,#N/A,FALSE,"4WD"}</definedName>
    <definedName name="대부" hidden="1">{#N/A,#N/A,FALSE,"단축1";#N/A,#N/A,FALSE,"단축2";#N/A,#N/A,FALSE,"단축3";#N/A,#N/A,FALSE,"장축";#N/A,#N/A,FALSE,"4WD"}</definedName>
    <definedName name="대상차종" hidden="1">{#N/A,#N/A,TRUE,"Y생산";#N/A,#N/A,TRUE,"Y판매";#N/A,#N/A,TRUE,"Y총물량";#N/A,#N/A,TRUE,"Y능력";#N/A,#N/A,TRUE,"YKD"}</definedName>
    <definedName name="대앻" hidden="1">{#N/A,#N/A,TRUE,"일정"}</definedName>
    <definedName name="대원" hidden="1">#REF!</definedName>
    <definedName name="대원3" hidden="1">#REF!</definedName>
    <definedName name="대원4" hidden="1">#REF!</definedName>
    <definedName name="대책서" hidden="1">{#N/A,#N/A,FALSE,"단축1";#N/A,#N/A,FALSE,"단축2";#N/A,#N/A,FALSE,"단축3";#N/A,#N/A,FALSE,"장축";#N/A,#N/A,FALSE,"4WD"}</definedName>
    <definedName name="대화" hidden="1">{#N/A,#N/A,FALSE,"단축1";#N/A,#N/A,FALSE,"단축2";#N/A,#N/A,FALSE,"단축3";#N/A,#N/A,FALSE,"장축";#N/A,#N/A,FALSE,"4WD"}</definedName>
    <definedName name="대흥" hidden="1">{#N/A,#N/A,FALSE,"단축1";#N/A,#N/A,FALSE,"단축2";#N/A,#N/A,FALSE,"단축3";#N/A,#N/A,FALSE,"장축";#N/A,#N/A,FALSE,"4WD"}</definedName>
    <definedName name="더" hidden="1">{#N/A,#N/A,TRUE,"Y생산";#N/A,#N/A,TRUE,"Y판매";#N/A,#N/A,TRUE,"Y총물량";#N/A,#N/A,TRUE,"Y능력";#N/A,#N/A,TRUE,"YKD"}</definedName>
    <definedName name="던" hidden="1">{#N/A,#N/A,FALSE,"Sheet5"}</definedName>
    <definedName name="뎌768" hidden="1">{#N/A,#N/A,FALSE,"단축1";#N/A,#N/A,FALSE,"단축2";#N/A,#N/A,FALSE,"단축3";#N/A,#N/A,FALSE,"장축";#N/A,#N/A,FALSE,"4WD"}</definedName>
    <definedName name="뎌ㅗㅛㅕ5ㅛㅕㅓ5" hidden="1">{#N/A,#N/A,FALSE,"단축1";#N/A,#N/A,FALSE,"단축2";#N/A,#N/A,FALSE,"단축3";#N/A,#N/A,FALSE,"장축";#N/A,#N/A,FALSE,"4WD"}</definedName>
    <definedName name="도어" hidden="1">[6]CAUDIT!#REF!</definedName>
    <definedName name="도어1" hidden="1">[6]CAUDIT!#REF!</definedName>
    <definedName name="도착시점" hidden="1">{#N/A,#N/A,FALSE,"협조전";#N/A,#N/A,FALSE,"원가절감계획 ";#N/A,#N/A,FALSE,"항목별원가절감계획"}</definedName>
    <definedName name="돌" hidden="1">{#N/A,#N/A,FALSE,"단축1";#N/A,#N/A,FALSE,"단축2";#N/A,#N/A,FALSE,"단축3";#N/A,#N/A,FALSE,"장축";#N/A,#N/A,FALSE,"4WD"}</definedName>
    <definedName name="동력성능1" hidden="1">{#N/A,#N/A,FALSE,"단축1";#N/A,#N/A,FALSE,"단축2";#N/A,#N/A,FALSE,"단축3";#N/A,#N/A,FALSE,"장축";#N/A,#N/A,FALSE,"4WD"}</definedName>
    <definedName name="동시" hidden="1">{#N/A,#N/A,FALSE,"단축1";#N/A,#N/A,FALSE,"단축2";#N/A,#N/A,FALSE,"단축3";#N/A,#N/A,FALSE,"장축";#N/A,#N/A,FALSE,"4WD"}</definedName>
    <definedName name="동시투자" hidden="1">{#N/A,#N/A,FALSE,"단축1";#N/A,#N/A,FALSE,"단축2";#N/A,#N/A,FALSE,"단축3";#N/A,#N/A,FALSE,"장축";#N/A,#N/A,FALSE,"4WD"}</definedName>
    <definedName name="동시투자MIP" hidden="1">{#N/A,#N/A,FALSE,"단축1";#N/A,#N/A,FALSE,"단축2";#N/A,#N/A,FALSE,"단축3";#N/A,#N/A,FALSE,"장축";#N/A,#N/A,FALSE,"4WD"}</definedName>
    <definedName name="동시투자투자비" hidden="1">{#N/A,#N/A,FALSE,"단축1";#N/A,#N/A,FALSE,"단축2";#N/A,#N/A,FALSE,"단축3";#N/A,#N/A,FALSE,"장축";#N/A,#N/A,FALSE,"4WD"}</definedName>
    <definedName name="두께성적서_" hidden="1">{#N/A,#N/A,FALSE,"단축1";#N/A,#N/A,FALSE,"단축2";#N/A,#N/A,FALSE,"단축3";#N/A,#N/A,FALSE,"장축";#N/A,#N/A,FALSE,"4WD"}</definedName>
    <definedName name="두께성적서_L.R" hidden="1">{#N/A,#N/A,FALSE,"단축1";#N/A,#N/A,FALSE,"단축2";#N/A,#N/A,FALSE,"단축3";#N/A,#N/A,FALSE,"장축";#N/A,#N/A,FALSE,"4WD"}</definedName>
    <definedName name="두께성적서_L.R3" hidden="1">{#N/A,#N/A,FALSE,"단축1";#N/A,#N/A,FALSE,"단축2";#N/A,#N/A,FALSE,"단축3";#N/A,#N/A,FALSE,"장축";#N/A,#N/A,FALSE,"4WD"}</definedName>
    <definedName name="두ㄷ" hidden="1">{#N/A,#N/A,FALSE,"단축1";#N/A,#N/A,FALSE,"단축2";#N/A,#N/A,FALSE,"단축3";#N/A,#N/A,FALSE,"장축";#N/A,#N/A,FALSE,"4WD"}</definedName>
    <definedName name="두장sheet" hidden="1">{#N/A,#N/A,FALSE,"단축1";#N/A,#N/A,FALSE,"단축2";#N/A,#N/A,FALSE,"단축3";#N/A,#N/A,FALSE,"장축";#N/A,#N/A,FALSE,"4WD"}</definedName>
    <definedName name="腾腾" hidden="1">{#N/A,#N/A,FALSE,"단축1";#N/A,#N/A,FALSE,"단축2";#N/A,#N/A,FALSE,"단축3";#N/A,#N/A,FALSE,"장축";#N/A,#N/A,FALSE,"4WD"}</definedName>
    <definedName name="디젤" hidden="1">{#N/A,#N/A,FALSE,"단축1";#N/A,#N/A,FALSE,"단축2";#N/A,#N/A,FALSE,"단축3";#N/A,#N/A,FALSE,"장축";#N/A,#N/A,FALSE,"4WD"}</definedName>
    <definedName name="디젤1" hidden="1">{#N/A,#N/A,FALSE,"단축1";#N/A,#N/A,FALSE,"단축2";#N/A,#N/A,FALSE,"단축3";#N/A,#N/A,FALSE,"장축";#N/A,#N/A,FALSE,"4WD"}</definedName>
    <definedName name="디젤2" hidden="1">{#N/A,#N/A,FALSE,"단축1";#N/A,#N/A,FALSE,"단축2";#N/A,#N/A,FALSE,"단축3";#N/A,#N/A,FALSE,"장축";#N/A,#N/A,FALSE,"4WD"}</definedName>
    <definedName name="ㄸ" hidden="1">{#N/A,#N/A,FALSE,"단축1";#N/A,#N/A,FALSE,"단축2";#N/A,#N/A,FALSE,"단축3";#N/A,#N/A,FALSE,"장축";#N/A,#N/A,FALSE,"4WD"}</definedName>
    <definedName name="ㄹ" hidden="1">{#N/A,#N/A,FALSE,"단축1";#N/A,#N/A,FALSE,"단축2";#N/A,#N/A,FALSE,"단축3";#N/A,#N/A,FALSE,"장축";#N/A,#N/A,FALSE,"4WD"}</definedName>
    <definedName name="ㄹㄴㄹ" hidden="1">{#N/A,#N/A,TRUE,"Y생산";#N/A,#N/A,TRUE,"Y판매";#N/A,#N/A,TRUE,"Y총물량";#N/A,#N/A,TRUE,"Y능력";#N/A,#N/A,TRUE,"YKD"}</definedName>
    <definedName name="ㄹㄴㅁㄹㅇㄴㅁㄹㅇㄴㅁ" hidden="1">{#N/A,#N/A,FALSE,"단축1";#N/A,#N/A,FALSE,"단축2";#N/A,#N/A,FALSE,"단축3";#N/A,#N/A,FALSE,"장축";#N/A,#N/A,FALSE,"4WD"}</definedName>
    <definedName name="ㄹㄷㄹ" hidden="1">{#N/A,#N/A,FALSE,"단축1";#N/A,#N/A,FALSE,"단축2";#N/A,#N/A,FALSE,"단축3";#N/A,#N/A,FALSE,"장축";#N/A,#N/A,FALSE,"4WD"}</definedName>
    <definedName name="ㄹ도자ㅗ" hidden="1">{#N/A,#N/A,FALSE,"초도품";#N/A,#N/A,FALSE,"초도품 (2)";#N/A,#N/A,FALSE,"초도품 (3)";#N/A,#N/A,FALSE,"초도품 (4)";#N/A,#N/A,FALSE,"초도품 (5)";#N/A,#N/A,FALSE,"초도품 (6)"}</definedName>
    <definedName name="ㄹㄹㄴ" hidden="1">{#N/A,#N/A,FALSE,"단축1";#N/A,#N/A,FALSE,"단축2";#N/A,#N/A,FALSE,"단축3";#N/A,#N/A,FALSE,"장축";#N/A,#N/A,FALSE,"4WD"}</definedName>
    <definedName name="ㄹㄹㄹ" hidden="1">{#N/A,#N/A,FALSE,"단축1";#N/A,#N/A,FALSE,"단축2";#N/A,#N/A,FALSE,"단축3";#N/A,#N/A,FALSE,"장축";#N/A,#N/A,FALSE,"4WD"}</definedName>
    <definedName name="ㄹㄹㄹㄹ" hidden="1">{#N/A,#N/A,FALSE,"단축1";#N/A,#N/A,FALSE,"단축2";#N/A,#N/A,FALSE,"단축3";#N/A,#N/A,FALSE,"장축";#N/A,#N/A,FALSE,"4WD"}</definedName>
    <definedName name="ㄹㄹ호" hidden="1">{#N/A,#N/A,FALSE,"단축1";#N/A,#N/A,FALSE,"단축2";#N/A,#N/A,FALSE,"단축3";#N/A,#N/A,FALSE,"장축";#N/A,#N/A,FALSE,"4WD"}</definedName>
    <definedName name="ㄹ류ㅠㅠ" hidden="1">{#N/A,#N/A,FALSE,"단축1";#N/A,#N/A,FALSE,"단축2";#N/A,#N/A,FALSE,"단축3";#N/A,#N/A,FALSE,"장축";#N/A,#N/A,FALSE,"4WD"}</definedName>
    <definedName name="ㄹㅇ" hidden="1">{#N/A,#N/A,TRUE,"Y생산";#N/A,#N/A,TRUE,"Y판매";#N/A,#N/A,TRUE,"Y총물량";#N/A,#N/A,TRUE,"Y능력";#N/A,#N/A,TRUE,"YKD"}</definedName>
    <definedName name="ㄹㅇㄴㄷㄹ" hidden="1">{#N/A,#N/A,FALSE,"단축1";#N/A,#N/A,FALSE,"단축2";#N/A,#N/A,FALSE,"단축3";#N/A,#N/A,FALSE,"장축";#N/A,#N/A,FALSE,"4WD"}</definedName>
    <definedName name="ㄹㅇㄴㅁㄹ" hidden="1">{#N/A,#N/A,FALSE,"단축1";#N/A,#N/A,FALSE,"단축2";#N/A,#N/A,FALSE,"단축3";#N/A,#N/A,FALSE,"장축";#N/A,#N/A,FALSE,"4WD"}</definedName>
    <definedName name="ㄹㅇㅀ" hidden="1">{#N/A,#N/A,FALSE,"단축1";#N/A,#N/A,FALSE,"단축2";#N/A,#N/A,FALSE,"단축3";#N/A,#N/A,FALSE,"장축";#N/A,#N/A,FALSE,"4WD"}</definedName>
    <definedName name="ㄹㅇㅇㄹ" hidden="1">{#N/A,#N/A,FALSE,"단축1";#N/A,#N/A,FALSE,"단축2";#N/A,#N/A,FALSE,"단축3";#N/A,#N/A,FALSE,"장축";#N/A,#N/A,FALSE,"4WD"}</definedName>
    <definedName name="ㄹㅇ유" hidden="1">{#N/A,#N/A,FALSE,"단축1";#N/A,#N/A,FALSE,"단축2";#N/A,#N/A,FALSE,"단축3";#N/A,#N/A,FALSE,"장축";#N/A,#N/A,FALSE,"4WD"}</definedName>
    <definedName name="ㄹㅇㅎ" hidden="1">{#N/A,#N/A,FALSE,"단축1";#N/A,#N/A,FALSE,"단축2";#N/A,#N/A,FALSE,"단축3";#N/A,#N/A,FALSE,"장축";#N/A,#N/A,FALSE,"4WD"}</definedName>
    <definedName name="ㄹ어ㅓ럴" hidden="1">{#N/A,#N/A,FALSE,"단축1";#N/A,#N/A,FALSE,"단축2";#N/A,#N/A,FALSE,"단축3";#N/A,#N/A,FALSE,"장축";#N/A,#N/A,FALSE,"4WD"}</definedName>
    <definedName name="ㄹ호" hidden="1">{#N/A,#N/A,FALSE,"단축1";#N/A,#N/A,FALSE,"단축2";#N/A,#N/A,FALSE,"단축3";#N/A,#N/A,FALSE,"장축";#N/A,#N/A,FALSE,"4WD"}</definedName>
    <definedName name="ㄹ호ㅓㅓ" hidden="1">{#N/A,#N/A,FALSE,"단축1";#N/A,#N/A,FALSE,"단축2";#N/A,#N/A,FALSE,"단축3";#N/A,#N/A,FALSE,"장축";#N/A,#N/A,FALSE,"4WD"}</definedName>
    <definedName name="ㄹ히" hidden="1">{#N/A,#N/A,TRUE,"Y생산";#N/A,#N/A,TRUE,"Y판매";#N/A,#N/A,TRUE,"Y총물량";#N/A,#N/A,TRUE,"Y능력";#N/A,#N/A,TRUE,"YKD"}</definedName>
    <definedName name="라ㅓㄴㄹㅎ" hidden="1">{#N/A,#N/A,FALSE,"단축1";#N/A,#N/A,FALSE,"단축2";#N/A,#N/A,FALSE,"단축3";#N/A,#N/A,FALSE,"장축";#N/A,#N/A,FALSE,"4WD"}</definedName>
    <definedName name="라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랑해" hidden="1">[7]CAUDIT!#REF!</definedName>
    <definedName name="러" hidden="1">{#N/A,#N/A,FALSE,"단축1";#N/A,#N/A,FALSE,"단축2";#N/A,#N/A,FALSE,"단축3";#N/A,#N/A,FALSE,"장축";#N/A,#N/A,FALSE,"4WD"}</definedName>
    <definedName name="러시아" hidden="1">{#N/A,#N/A,FALSE,"단축1";#N/A,#N/A,FALSE,"단축2";#N/A,#N/A,FALSE,"단축3";#N/A,#N/A,FALSE,"장축";#N/A,#N/A,FALSE,"4WD"}</definedName>
    <definedName name="렁ㅁ니만ㅇ" hidden="1">{#N/A,#N/A,FALSE,"주요여수신";#N/A,#N/A,FALSE,"수신금리";#N/A,#N/A,FALSE,"대출금리";#N/A,#N/A,FALSE,"신규대출";#N/A,#N/A,FALSE,"총액대출"}</definedName>
    <definedName name="로억셧아ㅓㅕㅏㅓ" hidden="1">{#N/A,#N/A,FALSE,"단축1";#N/A,#N/A,FALSE,"단축2";#N/A,#N/A,FALSE,"단축3";#N/A,#N/A,FALSE,"장축";#N/A,#N/A,FALSE,"4WD"}</definedName>
    <definedName name="로커카바" hidden="1">{#N/A,#N/A,FALSE,"단축1";#N/A,#N/A,FALSE,"단축2";#N/A,#N/A,FALSE,"단축3";#N/A,#N/A,FALSE,"장축";#N/A,#N/A,FALSE,"4WD"}</definedName>
    <definedName name="로커카바검사결과" hidden="1">{#N/A,#N/A,FALSE,"단축1";#N/A,#N/A,FALSE,"단축2";#N/A,#N/A,FALSE,"단축3";#N/A,#N/A,FALSE,"장축";#N/A,#N/A,FALSE,"4WD"}</definedName>
    <definedName name="로커카바관련일정" hidden="1">{#N/A,#N/A,FALSE,"단축1";#N/A,#N/A,FALSE,"단축2";#N/A,#N/A,FALSE,"단축3";#N/A,#N/A,FALSE,"장축";#N/A,#N/A,FALSE,"4WD"}</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커커버11" hidden="1">{#N/A,#N/A,FALSE,"단축1";#N/A,#N/A,FALSE,"단축2";#N/A,#N/A,FALSE,"단축3";#N/A,#N/A,FALSE,"장축";#N/A,#N/A,FALSE,"4WD"}</definedName>
    <definedName name="로ㅛ쇼숏" hidden="1">{#N/A,#N/A,FALSE,"단축1";#N/A,#N/A,FALSE,"단축2";#N/A,#N/A,FALSE,"단축3";#N/A,#N/A,FALSE,"장축";#N/A,#N/A,FALSE,"4WD"}</definedName>
    <definedName name="롱" hidden="1">{#N/A,#N/A,FALSE,"단축1";#N/A,#N/A,FALSE,"단축2";#N/A,#N/A,FALSE,"단축3";#N/A,#N/A,FALSE,"장축";#N/A,#N/A,FALSE,"4WD"}</definedName>
    <definedName name="弄虚作假" hidden="1">{#N/A,#N/A,FALSE,"단축1";#N/A,#N/A,FALSE,"단축2";#N/A,#N/A,FALSE,"단축3";#N/A,#N/A,FALSE,"장축";#N/A,#N/A,FALSE,"4WD"}</definedName>
    <definedName name="롸ㅡㅗ" hidden="1">{#N/A,#N/A,FALSE,"단축1";#N/A,#N/A,FALSE,"단축2";#N/A,#N/A,FALSE,"단축3";#N/A,#N/A,FALSE,"장축";#N/A,#N/A,FALSE,"4WD"}</definedName>
    <definedName name="료ㅕㅐㅑ" hidden="1">{#N/A,#N/A,FALSE,"단축1";#N/A,#N/A,FALSE,"단축2";#N/A,#N/A,FALSE,"단축3";#N/A,#N/A,FALSE,"장축";#N/A,#N/A,FALSE,"4WD"}</definedName>
    <definedName name="류" hidden="1">{#N/A,#N/A,TRUE,"Y생산";#N/A,#N/A,TRUE,"Y판매";#N/A,#N/A,TRUE,"Y총물량";#N/A,#N/A,TRUE,"Y능력";#N/A,#N/A,TRUE,"YKD"}</definedName>
    <definedName name="刘海滨" hidden="1">{#N/A,#N/A,FALSE,"단축1";#N/A,#N/A,FALSE,"단축2";#N/A,#N/A,FALSE,"단축3";#N/A,#N/A,FALSE,"장축";#N/A,#N/A,FALSE,"4WD"}</definedName>
    <definedName name="리" hidden="1">{#N/A,#N/A,TRUE,"Y생산";#N/A,#N/A,TRUE,"Y판매";#N/A,#N/A,TRUE,"Y총물량";#N/A,#N/A,TRUE,"Y능력";#N/A,#N/A,TRUE,"YKD"}</definedName>
    <definedName name="ㄺㅅ" hidden="1">{#N/A,#N/A,FALSE,"단축1";#N/A,#N/A,FALSE,"단축2";#N/A,#N/A,FALSE,"단축3";#N/A,#N/A,FALSE,"장축";#N/A,#N/A,FALSE,"4WD"}</definedName>
    <definedName name="ㄻㄱㄷㄴㄹ" hidden="1">{#N/A,#N/A,FALSE,"단축1";#N/A,#N/A,FALSE,"단축2";#N/A,#N/A,FALSE,"단축3";#N/A,#N/A,FALSE,"장축";#N/A,#N/A,FALSE,"4WD"}</definedName>
    <definedName name="ㄻㄴ" hidden="1">{#N/A,#N/A,FALSE,"단축1";#N/A,#N/A,FALSE,"단축2";#N/A,#N/A,FALSE,"단축3";#N/A,#N/A,FALSE,"장축";#N/A,#N/A,FALSE,"4WD"}</definedName>
    <definedName name="ㄻㄴㅇㄹ" hidden="1">{#N/A,#N/A,FALSE,"주요여수신";#N/A,#N/A,FALSE,"수신금리";#N/A,#N/A,FALSE,"대출금리";#N/A,#N/A,FALSE,"신규대출";#N/A,#N/A,FALSE,"총액대출"}</definedName>
    <definedName name="ㄻㅇㅎㅁㅎㄻㄶ" hidden="1">{#N/A,#N/A,FALSE,"단축1";#N/A,#N/A,FALSE,"단축2";#N/A,#N/A,FALSE,"단축3";#N/A,#N/A,FALSE,"장축";#N/A,#N/A,FALSE,"4WD"}</definedName>
    <definedName name="ㅀ" hidden="1">{#N/A,#N/A,FALSE,"단축1";#N/A,#N/A,FALSE,"단축2";#N/A,#N/A,FALSE,"단축3";#N/A,#N/A,FALSE,"장축";#N/A,#N/A,FALSE,"4WD"}</definedName>
    <definedName name="ㅀㄹ" hidden="1">{#N/A,#N/A,TRUE,"일정"}</definedName>
    <definedName name="ㅀ미리밀ㅎ밈림" hidden="1">{#N/A,#N/A,FALSE,"을지 (4)";#N/A,#N/A,FALSE,"을지 (5)";#N/A,#N/A,FALSE,"을지 (6)"}</definedName>
    <definedName name="ㅀㅇ" hidden="1">#REF!</definedName>
    <definedName name="ㅀㅎㄷㄹ"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ㄴ" hidden="1">{#N/A,#N/A,FALSE,"단축1";#N/A,#N/A,FALSE,"단축2";#N/A,#N/A,FALSE,"단축3";#N/A,#N/A,FALSE,"장축";#N/A,#N/A,FALSE,"4WD"}</definedName>
    <definedName name="ㅁㄴㄴ" hidden="1">{#N/A,#N/A,FALSE,"인원";#N/A,#N/A,FALSE,"비용2";#N/A,#N/A,FALSE,"비용1";#N/A,#N/A,FALSE,"비용";#N/A,#N/A,FALSE,"보증2";#N/A,#N/A,FALSE,"보증1";#N/A,#N/A,FALSE,"보증";#N/A,#N/A,FALSE,"손익1";#N/A,#N/A,FALSE,"손익";#N/A,#N/A,FALSE,"부서별매출";#N/A,#N/A,FALSE,"매출"}</definedName>
    <definedName name="ㅁㄴㄴㅁ" hidden="1">{#N/A,#N/A,FALSE,"단축1";#N/A,#N/A,FALSE,"단축2";#N/A,#N/A,FALSE,"단축3";#N/A,#N/A,FALSE,"장축";#N/A,#N/A,FALSE,"4WD"}</definedName>
    <definedName name="ㅁㄴㄴㅁㄴㅇㅁㄴㅇ" hidden="1">{#N/A,#N/A,FALSE,"단축1";#N/A,#N/A,FALSE,"단축2";#N/A,#N/A,FALSE,"단축3";#N/A,#N/A,FALSE,"장축";#N/A,#N/A,FALSE,"4WD"}</definedName>
    <definedName name="ㅁㄴㄹ하ㅏㅓ" hidden="1">{#N/A,#N/A,FALSE,"단축1";#N/A,#N/A,FALSE,"단축2";#N/A,#N/A,FALSE,"단축3";#N/A,#N/A,FALSE,"장축";#N/A,#N/A,FALSE,"4WD"}</definedName>
    <definedName name="ㅁㄴㄻㄴㅇ"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ㅁ" hidden="1">{#N/A,#N/A,FALSE,"단축1";#N/A,#N/A,FALSE,"단축2";#N/A,#N/A,FALSE,"단축3";#N/A,#N/A,FALSE,"장축";#N/A,#N/A,FALSE,"4WD"}</definedName>
    <definedName name="ㅁㄴㅁㄴㄴㅁ" hidden="1">{#N/A,#N/A,FALSE,"단축1";#N/A,#N/A,FALSE,"단축2";#N/A,#N/A,FALSE,"단축3";#N/A,#N/A,FALSE,"장축";#N/A,#N/A,FALSE,"4WD"}</definedName>
    <definedName name="ㅁㄴㅇ" hidden="1">{#N/A,#N/A,FALSE,"단축1";#N/A,#N/A,FALSE,"단축2";#N/A,#N/A,FALSE,"단축3";#N/A,#N/A,FALSE,"장축";#N/A,#N/A,FALSE,"4WD"}</definedName>
    <definedName name="ㅁㄴㅇㄴㅁㅇㄹ" hidden="1">{#N/A,#N/A,FALSE,"주요여수신";#N/A,#N/A,FALSE,"수신금리";#N/A,#N/A,FALSE,"대출금리";#N/A,#N/A,FALSE,"신규대출";#N/A,#N/A,FALSE,"총액대출"}</definedName>
    <definedName name="ㅁㄴㅇㄴㅇㄹㄴㅇ" hidden="1">{#N/A,#N/A,FALSE,"단축1";#N/A,#N/A,FALSE,"단축2";#N/A,#N/A,FALSE,"단축3";#N/A,#N/A,FALSE,"장축";#N/A,#N/A,FALSE,"4WD"}</definedName>
    <definedName name="ㅁㄴㅇㄹ" hidden="1">{#N/A,#N/A,FALSE,"단축1";#N/A,#N/A,FALSE,"단축2";#N/A,#N/A,FALSE,"단축3";#N/A,#N/A,FALSE,"장축";#N/A,#N/A,FALSE,"4WD"}</definedName>
    <definedName name="ㅁㄴㅇㄹㄴㅁㄹ" hidden="1">{#N/A,#N/A,FALSE,"단축1";#N/A,#N/A,FALSE,"단축2";#N/A,#N/A,FALSE,"단축3";#N/A,#N/A,FALSE,"장축";#N/A,#N/A,FALSE,"4WD"}</definedName>
    <definedName name="ㅁㄴㅇㄹㄴㅇㅁ" hidden="1">{#N/A,#N/A,FALSE,"Australien";#N/A,#N/A,FALSE,"Birmingham";#N/A,#N/A,FALSE,"Brasilien";#N/A,#N/A,FALSE,"Prag";#N/A,#N/A,FALSE,"Spanien";#N/A,#N/A,FALSE,"Malaysia ( Com)";#N/A,#N/A,FALSE,"Malaysia (Instr)"}</definedName>
    <definedName name="ㅁㄴㅇㄻㄴ" hidden="1">{#N/A,#N/A,FALSE,"Australien";#N/A,#N/A,FALSE,"Birmingham";#N/A,#N/A,FALSE,"Brasilien";#N/A,#N/A,FALSE,"Prag";#N/A,#N/A,FALSE,"Spanien";#N/A,#N/A,FALSE,"Malaysia ( Com)";#N/A,#N/A,FALSE,"Malaysia (Instr)"}</definedName>
    <definedName name="ㅁㄴㅇㅀ" hidden="1">{#N/A,#N/A,FALSE,"단축1";#N/A,#N/A,FALSE,"단축2";#N/A,#N/A,FALSE,"단축3";#N/A,#N/A,FALSE,"장축";#N/A,#N/A,FALSE,"4WD"}</definedName>
    <definedName name="ㅁㄴㅇㅁㄴㅇ" hidden="1">{#N/A,#N/A,FALSE,"단축1";#N/A,#N/A,FALSE,"단축2";#N/A,#N/A,FALSE,"단축3";#N/A,#N/A,FALSE,"장축";#N/A,#N/A,FALSE,"4WD"}</definedName>
    <definedName name="ㅁㄷ" hidden="1">{#N/A,#N/A,FALSE,"단축1";#N/A,#N/A,FALSE,"단축2";#N/A,#N/A,FALSE,"단축3";#N/A,#N/A,FALSE,"장축";#N/A,#N/A,FALSE,"4WD"}</definedName>
    <definedName name="ㅁㄷㅁㅈ" hidden="1">{#N/A,#N/A,FALSE,"단축1";#N/A,#N/A,FALSE,"단축2";#N/A,#N/A,FALSE,"단축3";#N/A,#N/A,FALSE,"장축";#N/A,#N/A,FALSE,"4WD"}</definedName>
    <definedName name="ㅁㄹ" hidden="1">{#N/A,#N/A,FALSE,"단축1";#N/A,#N/A,FALSE,"단축2";#N/A,#N/A,FALSE,"단축3";#N/A,#N/A,FALSE,"장축";#N/A,#N/A,FALSE,"4WD"}</definedName>
    <definedName name="ㅁㄹㅇ" hidden="1">{#N/A,#N/A,FALSE,"단축1";#N/A,#N/A,FALSE,"단축2";#N/A,#N/A,FALSE,"단축3";#N/A,#N/A,FALSE,"장축";#N/A,#N/A,FALSE,"4WD"}</definedName>
    <definedName name="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 hidden="1">{"'7-2지역별'!$A$1:$R$44"}</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ㅁㅁ" hidden="1">{#N/A,#N/A,FALSE,"단축1";#N/A,#N/A,FALSE,"단축2";#N/A,#N/A,FALSE,"단축3";#N/A,#N/A,FALSE,"장축";#N/A,#N/A,FALSE,"4WD"}</definedName>
    <definedName name="ㅁㅁㅁㅁㅁㅁㅁㅁㅁ" hidden="1">#REF!</definedName>
    <definedName name="ㅁㅁㅁㅁㅁㅁㅁㅁㅁㅁㅁㅁㅁㅁ" hidden="1">{#N/A,#N/A,FALSE,"단축1";#N/A,#N/A,FALSE,"단축2";#N/A,#N/A,FALSE,"단축3";#N/A,#N/A,FALSE,"장축";#N/A,#N/A,FALSE,"4WD"}</definedName>
    <definedName name="ㅁㅁㅁㅇ" hidden="1">{#N/A,#N/A,FALSE,"단축1";#N/A,#N/A,FALSE,"단축2";#N/A,#N/A,FALSE,"단축3";#N/A,#N/A,FALSE,"장축";#N/A,#N/A,FALSE,"4WD"}</definedName>
    <definedName name="ㅁㅂ" hidden="1">{#N/A,#N/A,FALSE,"단축1";#N/A,#N/A,FALSE,"단축2";#N/A,#N/A,FALSE,"단축3";#N/A,#N/A,FALSE,"장축";#N/A,#N/A,FALSE,"4WD"}</definedName>
    <definedName name="ㅁㅇ" hidden="1">{#N/A,#N/A,TRUE,"Y생산";#N/A,#N/A,TRUE,"Y판매";#N/A,#N/A,TRUE,"Y총물량";#N/A,#N/A,TRUE,"Y능력";#N/A,#N/A,TRUE,"YKD"}</definedName>
    <definedName name="ㅁㅇㄱㅎ" hidden="1">{#N/A,#N/A,FALSE,"단축1";#N/A,#N/A,FALSE,"단축2";#N/A,#N/A,FALSE,"단축3";#N/A,#N/A,FALSE,"장축";#N/A,#N/A,FALSE,"4WD"}</definedName>
    <definedName name="ㅁㅇㄴㄹ" hidden="1">#REF!</definedName>
    <definedName name="ㅁㅇㄹ" hidden="1">{#N/A,#N/A,FALSE,"단축1";#N/A,#N/A,FALSE,"단축2";#N/A,#N/A,FALSE,"단축3";#N/A,#N/A,FALSE,"장축";#N/A,#N/A,FALSE,"4WD"}</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ㅁㅈㅂㅈㅂ" hidden="1">#REF!</definedName>
    <definedName name="마11111" hidden="1">{#N/A,#N/A,TRUE,"Y생산";#N/A,#N/A,TRUE,"Y판매";#N/A,#N/A,TRUE,"Y총물량";#N/A,#N/A,TRUE,"Y능력";#N/A,#N/A,TRUE,"YKD"}</definedName>
    <definedName name="마감" hidden="1">{#N/A,#N/A,TRUE,"Y생산";#N/A,#N/A,TRUE,"Y판매";#N/A,#N/A,TRUE,"Y총물량";#N/A,#N/A,TRUE,"Y능력";#N/A,#N/A,TRUE,"YKD"}</definedName>
    <definedName name="마감12" hidden="1">{#N/A,#N/A,TRUE,"Y생산";#N/A,#N/A,TRUE,"Y판매";#N/A,#N/A,TRUE,"Y총물량";#N/A,#N/A,TRUE,"Y능력";#N/A,#N/A,TRUE,"YKD"}</definedName>
    <definedName name="마감123" hidden="1">{#N/A,#N/A,FALSE,"96 3월물량표";#N/A,#N/A,FALSE,"96 4월물량표";#N/A,#N/A,FALSE,"96 5월물량표"}</definedName>
    <definedName name="마감2" hidden="1">{#N/A,#N/A,TRUE,"Y생산";#N/A,#N/A,TRUE,"Y판매";#N/A,#N/A,TRUE,"Y총물량";#N/A,#N/A,TRUE,"Y능력";#N/A,#N/A,TRUE,"YKD"}</definedName>
    <definedName name="마감830" hidden="1">{#N/A,#N/A,TRUE,"Y생산";#N/A,#N/A,TRUE,"Y판매";#N/A,#N/A,TRUE,"Y총물량";#N/A,#N/A,TRUE,"Y능력";#N/A,#N/A,TRUE,"YKD"}</definedName>
    <definedName name="마감831" hidden="1">{#N/A,#N/A,FALSE,"96 3월물량표";#N/A,#N/A,FALSE,"96 4월물량표";#N/A,#N/A,FALSE,"96 5월물량표"}</definedName>
    <definedName name="마음" hidden="1">{#N/A,#N/A,FALSE,"단축1";#N/A,#N/A,FALSE,"단축2";#N/A,#N/A,FALSE,"단축3";#N/A,#N/A,FALSE,"장축";#N/A,#N/A,FALSE,"4WD"}</definedName>
    <definedName name="마지막예산" hidden="1">{#N/A,#N/A,FALSE,"단축1";#N/A,#N/A,FALSE,"단축2";#N/A,#N/A,FALSE,"단축3";#N/A,#N/A,FALSE,"장축";#N/A,#N/A,FALSE,"4WD"}</definedName>
    <definedName name="말자" hidden="1">{#N/A,#N/A,FALSE,"단축1";#N/A,#N/A,FALSE,"단축2";#N/A,#N/A,FALSE,"단축3";#N/A,#N/A,FALSE,"장축";#N/A,#N/A,FALSE,"4WD"}</definedName>
    <definedName name="매출" hidden="1">{#N/A,#N/A,TRUE,"일정"}</definedName>
    <definedName name="매출원가1" hidden="1">{#N/A,#N/A,FALSE,"Aging Summary";#N/A,#N/A,FALSE,"Ratio Analysis";#N/A,#N/A,FALSE,"Test 120 Day Accts";#N/A,#N/A,FALSE,"Tickmarks"}</definedName>
    <definedName name="목차" hidden="1">{#N/A,#N/A,FALSE,"단축1";#N/A,#N/A,FALSE,"단축2";#N/A,#N/A,FALSE,"단축3";#N/A,#N/A,FALSE,"장축";#N/A,#N/A,FALSE,"4WD"}</definedName>
    <definedName name="목차2"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몰라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무" hidden="1">{#N/A,#N/A,TRUE,"Y생산";#N/A,#N/A,TRUE,"Y판매";#N/A,#N/A,TRUE,"Y총물량";#N/A,#N/A,TRUE,"Y능력";#N/A,#N/A,TRUE,"YKD"}</definedName>
    <definedName name="무영" hidden="1">[7]CAUDIT!#REF!</definedName>
    <definedName name="무형자산" hidden="1">#REF!</definedName>
    <definedName name="문서처리" hidden="1">{#N/A,#N/A,FALSE,"단축1";#N/A,#N/A,FALSE,"단축2";#N/A,#N/A,FALSE,"단축3";#N/A,#N/A,FALSE,"장축";#N/A,#N/A,FALSE,"4WD"}</definedName>
    <definedName name="문제3" hidden="1">{#N/A,#N/A,FALSE,"단축1";#N/A,#N/A,FALSE,"단축2";#N/A,#N/A,FALSE,"단축3";#N/A,#N/A,FALSE,"장축";#N/A,#N/A,FALSE,"4WD"}</definedName>
    <definedName name="문제점HADS3" hidden="1">{#N/A,#N/A,FALSE,"단축1";#N/A,#N/A,FALSE,"단축2";#N/A,#N/A,FALSE,"단축3";#N/A,#N/A,FALSE,"장축";#N/A,#N/A,FALSE,"4WD"}</definedName>
    <definedName name="문제점HADS4" hidden="1">{#N/A,#N/A,FALSE,"단축1";#N/A,#N/A,FALSE,"단축2";#N/A,#N/A,FALSE,"단축3";#N/A,#N/A,FALSE,"장축";#N/A,#N/A,FALSE,"4WD"}</definedName>
    <definedName name="문제점HADS5" hidden="1">{#N/A,#N/A,FALSE,"단축1";#N/A,#N/A,FALSE,"단축2";#N/A,#N/A,FALSE,"단축3";#N/A,#N/A,FALSE,"장축";#N/A,#N/A,FALSE,"4WD"}</definedName>
    <definedName name="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라자" hidden="1">{#N/A,#N/A,TRUE,"Y생산";#N/A,#N/A,TRUE,"Y판매";#N/A,#N/A,TRUE,"Y총물량";#N/A,#N/A,TRUE,"Y능력";#N/A,#N/A,TRUE,"YKD"}</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수정3" hidden="1">{#N/A,#N/A,TRUE,"Y생산";#N/A,#N/A,TRUE,"Y판매";#N/A,#N/A,TRUE,"Y총물량";#N/A,#N/A,TRUE,"Y능력";#N/A,#N/A,TRUE,"YKD"}</definedName>
    <definedName name="물량수정4" hidden="1">{#N/A,#N/A,TRUE,"Y생산";#N/A,#N/A,TRUE,"Y판매";#N/A,#N/A,TRUE,"Y총물량";#N/A,#N/A,TRUE,"Y능력";#N/A,#N/A,TRUE,"YKD"}</definedName>
    <definedName name="물량정" hidden="1">{#N/A,#N/A,TRUE,"Y생산";#N/A,#N/A,TRUE,"Y판매";#N/A,#N/A,TRUE,"Y총물량";#N/A,#N/A,TRUE,"Y능력";#N/A,#N/A,TRUE,"YKD"}</definedName>
    <definedName name="물량정1" hidden="1">{#N/A,#N/A,TRUE,"Y생산";#N/A,#N/A,TRUE,"Y판매";#N/A,#N/A,TRUE,"Y총물량";#N/A,#N/A,TRUE,"Y능력";#N/A,#N/A,TRUE,"YKD"}</definedName>
    <definedName name="물량조정" hidden="1">{#N/A,#N/A,TRUE,"Y생산";#N/A,#N/A,TRUE,"Y판매";#N/A,#N/A,TRUE,"Y총물량";#N/A,#N/A,TRUE,"Y능력";#N/A,#N/A,TRUE,"YKD"}</definedName>
    <definedName name="물량조정3" hidden="1">{#N/A,#N/A,TRUE,"Y생산";#N/A,#N/A,TRUE,"Y판매";#N/A,#N/A,TRUE,"Y총물량";#N/A,#N/A,TRUE,"Y능력";#N/A,#N/A,TRUE,"YKD"}</definedName>
    <definedName name="물류" hidden="1">{#N/A,#N/A,TRUE,"일정"}</definedName>
    <definedName name="물류비산출40FT" hidden="1">{#N/A,#N/A,FALSE,"단축1";#N/A,#N/A,FALSE,"단축2";#N/A,#N/A,FALSE,"단축3";#N/A,#N/A,FALSE,"장축";#N/A,#N/A,FALSE,"4WD"}</definedName>
    <definedName name="물류혁신" hidden="1">{#N/A,#N/A,FALSE,"인원";#N/A,#N/A,FALSE,"비용2";#N/A,#N/A,FALSE,"비용1";#N/A,#N/A,FALSE,"비용";#N/A,#N/A,FALSE,"보증2";#N/A,#N/A,FALSE,"보증1";#N/A,#N/A,FALSE,"보증";#N/A,#N/A,FALSE,"손익1";#N/A,#N/A,FALSE,"손익";#N/A,#N/A,FALSE,"부서별매출";#N/A,#N/A,FALSE,"매출"}</definedName>
    <definedName name="물류혁신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수" hidden="1">{#N/A,#N/A,TRUE,"Y생산";#N/A,#N/A,TRUE,"Y판매";#N/A,#N/A,TRUE,"Y총물량";#N/A,#N/A,TRUE,"Y능력";#N/A,#N/A,TRUE,"YKD"}</definedName>
    <definedName name="므" hidden="1">{#N/A,#N/A,TRUE,"일정"}</definedName>
    <definedName name="미" hidden="1">{#N/A,#N/A,TRUE,"일정"}</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ㄴㅁㅋ" hidden="1">{#N/A,#N/A,FALSE,"단축1";#N/A,#N/A,FALSE,"단축2";#N/A,#N/A,FALSE,"단축3";#N/A,#N/A,FALSE,"장축";#N/A,#N/A,FALSE,"4WD"}</definedName>
    <definedName name="ㅂㅁㅋ" hidden="1">{#N/A,#N/A,FALSE,"단축1";#N/A,#N/A,FALSE,"단축2";#N/A,#N/A,FALSE,"단축3";#N/A,#N/A,FALSE,"장축";#N/A,#N/A,FALSE,"4WD"}</definedName>
    <definedName name="ㅂㅂ" hidden="1">{#N/A,#N/A,FALSE,"단축1";#N/A,#N/A,FALSE,"단축2";#N/A,#N/A,FALSE,"단축3";#N/A,#N/A,FALSE,"장축";#N/A,#N/A,FALSE,"4WD"}</definedName>
    <definedName name="ㅂㅂ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ㅂㅂ" hidden="1">{#N/A,#N/A,FALSE,"단축1";#N/A,#N/A,FALSE,"단축2";#N/A,#N/A,FALSE,"단축3";#N/A,#N/A,FALSE,"장축";#N/A,#N/A,FALSE,"4WD"}</definedName>
    <definedName name="ㅂㅂㅂㅂㅂㅂ" hidden="1">{#N/A,#N/A,FALSE,"단축1";#N/A,#N/A,FALSE,"단축2";#N/A,#N/A,FALSE,"단축3";#N/A,#N/A,FALSE,"장축";#N/A,#N/A,FALSE,"4WD"}</definedName>
    <definedName name="ㅂㅂㅂㅂㅂㅂㅂ" hidden="1">{#N/A,#N/A,FALSE,"단축1";#N/A,#N/A,FALSE,"단축2";#N/A,#N/A,FALSE,"단축3";#N/A,#N/A,FALSE,"장축";#N/A,#N/A,FALSE,"4WD"}</definedName>
    <definedName name="ㅂㅂㅂㅂㅂㅂㅂㅂ" hidden="1">{#N/A,#N/A,FALSE,"단축1";#N/A,#N/A,FALSE,"단축2";#N/A,#N/A,FALSE,"단축3";#N/A,#N/A,FALSE,"장축";#N/A,#N/A,FALSE,"4WD"}</definedName>
    <definedName name="ㅂㅂㅂㅂㅂㅂㅂㅂㅂ" hidden="1">{#N/A,#N/A,FALSE,"단축1";#N/A,#N/A,FALSE,"단축2";#N/A,#N/A,FALSE,"단축3";#N/A,#N/A,FALSE,"장축";#N/A,#N/A,FALSE,"4WD"}</definedName>
    <definedName name="ㅂㅂㅂㅂㅂㅂㅂㅂㅂㅂ" hidden="1">{#N/A,#N/A,FALSE,"단축1";#N/A,#N/A,FALSE,"단축2";#N/A,#N/A,FALSE,"단축3";#N/A,#N/A,FALSE,"장축";#N/A,#N/A,FALSE,"4WD"}</definedName>
    <definedName name="ㅂㅂㅂㅂㅂㅂㅂㅂㅂㅂㅂㅂㅂㅂㅂㅂㅂㅂㅂㅂㅂㅂㅂㅂㅂㅂㅂㅂㅂㅂㅂㅂ" hidden="1">{#N/A,#N/A,FALSE,"단축1";#N/A,#N/A,FALSE,"단축2";#N/A,#N/A,FALSE,"단축3";#N/A,#N/A,FALSE,"장축";#N/A,#N/A,FALSE,"4WD"}</definedName>
    <definedName name="ㅂㅈ" hidden="1">{#N/A,#N/A,FALSE,"단축1";#N/A,#N/A,FALSE,"단축2";#N/A,#N/A,FALSE,"단축3";#N/A,#N/A,FALSE,"장축";#N/A,#N/A,FALSE,"4WD"}</definedName>
    <definedName name="ㅂㅈㄷ" hidden="1">{#N/A,#N/A,FALSE,"단축1";#N/A,#N/A,FALSE,"단축2";#N/A,#N/A,FALSE,"단축3";#N/A,#N/A,FALSE,"장축";#N/A,#N/A,FALSE,"4WD"}</definedName>
    <definedName name="ㅂㅈㄷㅈㄷ" hidden="1">{#N/A,#N/A,FALSE,"단축1";#N/A,#N/A,FALSE,"단축2";#N/A,#N/A,FALSE,"단축3";#N/A,#N/A,FALSE,"장축";#N/A,#N/A,FALSE,"4WD"}</definedName>
    <definedName name="ㅂㅈㅇㅇ" hidden="1">{#N/A,#N/A,FALSE,"단축1";#N/A,#N/A,FALSE,"단축2";#N/A,#N/A,FALSE,"단축3";#N/A,#N/A,FALSE,"장축";#N/A,#N/A,FALSE,"4WD"}</definedName>
    <definedName name="ㅂㅈㅈㅂㅈ" hidden="1">{#N/A,#N/A,FALSE,"단축1";#N/A,#N/A,FALSE,"단축2";#N/A,#N/A,FALSE,"단축3";#N/A,#N/A,FALSE,"장축";#N/A,#N/A,FALSE,"4WD"}</definedName>
    <definedName name="바다" hidden="1">{#N/A,#N/A,FALSE,"단축1";#N/A,#N/A,FALSE,"단축2";#N/A,#N/A,FALSE,"단축3";#N/A,#N/A,FALSE,"장축";#N/A,#N/A,FALSE,"4WD"}</definedName>
    <definedName name="바로가기" hidden="1">{#N/A,#N/A,FALSE,"단축1";#N/A,#N/A,FALSE,"단축2";#N/A,#N/A,FALSE,"단축3";#N/A,#N/A,FALSE,"장축";#N/A,#N/A,FALSE,"4WD"}</definedName>
    <definedName name="바바라" hidden="1">{#N/A,#N/A,TRUE,"Y생산";#N/A,#N/A,TRUE,"Y판매";#N/A,#N/A,TRUE,"Y총물량";#N/A,#N/A,TRUE,"Y능력";#N/A,#N/A,TRUE,"YKD"}</definedName>
    <definedName name="바부" hidden="1">{#N/A,#N/A,FALSE,"단축1";#N/A,#N/A,FALSE,"단축2";#N/A,#N/A,FALSE,"단축3";#N/A,#N/A,FALSE,"장축";#N/A,#N/A,FALSE,"4WD"}</definedName>
    <definedName name="박" hidden="1">{#N/A,#N/A,FALSE,"신규dep";#N/A,#N/A,FALSE,"신규dep-금형상각후";#N/A,#N/A,FALSE,"신규dep-연구비상각후";#N/A,#N/A,FALSE,"신규dep-기계,공구상각후"}</definedName>
    <definedName name="박명용" hidden="1">{#N/A,#N/A,TRUE,"Y생산";#N/A,#N/A,TRUE,"Y판매";#N/A,#N/A,TRUE,"Y총물량";#N/A,#N/A,TRUE,"Y능력";#N/A,#N/A,TRUE,"YKD"}</definedName>
    <definedName name="박상현" hidden="1">{#N/A,#N/A,FALSE,"단축1";#N/A,#N/A,FALSE,"단축2";#N/A,#N/A,FALSE,"단축3";#N/A,#N/A,FALSE,"장축";#N/A,#N/A,FALSE,"4WD"}</definedName>
    <definedName name="박지호" hidden="1">{#N/A,#N/A,FALSE,"단축1";#N/A,#N/A,FALSE,"단축2";#N/A,#N/A,FALSE,"단축3";#N/A,#N/A,FALSE,"장축";#N/A,#N/A,FALSE,"4WD"}</definedName>
    <definedName name="胖子" hidden="1">{#N/A,#N/A,FALSE,"단축1";#N/A,#N/A,FALSE,"단축2";#N/A,#N/A,FALSE,"단축3";#N/A,#N/A,FALSE,"장축";#N/A,#N/A,FALSE,"4WD"}</definedName>
    <definedName name="받" hidden="1">{#N/A,#N/A,TRUE,"Y생산";#N/A,#N/A,TRUE,"Y판매";#N/A,#N/A,TRUE,"Y총물량";#N/A,#N/A,TRUE,"Y능력";#N/A,#N/A,TRUE,"YKD"}</definedName>
    <definedName name="방진고무" hidden="1">{#N/A,#N/A,FALSE,"단축1";#N/A,#N/A,FALSE,"단축2";#N/A,#N/A,FALSE,"단축3";#N/A,#N/A,FALSE,"장축";#N/A,#N/A,FALSE,"4WD"}</definedName>
    <definedName name="배치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白" hidden="1">{#N/A,#N/A,FALSE,"단축1";#N/A,#N/A,FALSE,"단축2";#N/A,#N/A,FALSE,"단축3";#N/A,#N/A,FALSE,"장축";#N/A,#N/A,FALSE,"4WD"}</definedName>
    <definedName name="버가" hidden="1">{#N/A,#N/A,FALSE,"96 3월물량표";#N/A,#N/A,FALSE,"96 4월물량표";#N/A,#N/A,FALSE,"96 5월물량표"}</definedName>
    <definedName name="베타" hidden="1">{#N/A,#N/A,FALSE,"단축1";#N/A,#N/A,FALSE,"단축2";#N/A,#N/A,FALSE,"단축3";#N/A,#N/A,FALSE,"장축";#N/A,#N/A,FALSE,"4WD"}</definedName>
    <definedName name="변경목차" hidden="1">{#N/A,#N/A,FALSE,"단축1";#N/A,#N/A,FALSE,"단축2";#N/A,#N/A,FALSE,"단축3";#N/A,#N/A,FALSE,"장축";#N/A,#N/A,FALSE,"4WD"}</definedName>
    <definedName name="변경범위2" hidden="1">{#N/A,#N/A,FALSE,"단축1";#N/A,#N/A,FALSE,"단축2";#N/A,#N/A,FALSE,"단축3";#N/A,#N/A,FALSE,"장축";#N/A,#N/A,FALSE,"4WD"}</definedName>
    <definedName name="변경후" hidden="1">{#N/A,#N/A,FALSE,"단축1";#N/A,#N/A,FALSE,"단축2";#N/A,#N/A,FALSE,"단축3";#N/A,#N/A,FALSE,"장축";#N/A,#N/A,FALSE,"4WD"}</definedName>
    <definedName name="변동" hidden="1">{#N/A,#N/A,FALSE,"단축1";#N/A,#N/A,FALSE,"단축2";#N/A,#N/A,FALSE,"단축3";#N/A,#N/A,FALSE,"장축";#N/A,#N/A,FALSE,"4WD"}</definedName>
    <definedName name="변동내용" hidden="1">{#N/A,#N/A,FALSE,"단축1";#N/A,#N/A,FALSE,"단축2";#N/A,#N/A,FALSE,"단축3";#N/A,#N/A,FALSE,"장축";#N/A,#N/A,FALSE,"4WD"}</definedName>
    <definedName name="변동재료비2" hidden="1">{#N/A,#N/A,FALSE,"단축1";#N/A,#N/A,FALSE,"단축2";#N/A,#N/A,FALSE,"단축3";#N/A,#N/A,FALSE,"장축";#N/A,#N/A,FALSE,"4WD"}</definedName>
    <definedName name="변속기시험팀" hidden="1">{#N/A,#N/A,FALSE,"단축1";#N/A,#N/A,FALSE,"단축2";#N/A,#N/A,FALSE,"단축3";#N/A,#N/A,FALSE,"장축";#N/A,#N/A,FALSE,"4WD"}</definedName>
    <definedName name="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도투자비" hidden="1">{#N/A,#N/A,FALSE,"단축1";#N/A,#N/A,FALSE,"단축2";#N/A,#N/A,FALSE,"단축3";#N/A,#N/A,FALSE,"장축";#N/A,#N/A,FALSE,"4WD"}</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병" hidden="1">{#N/A,#N/A,FALSE,"단축1";#N/A,#N/A,FALSE,"단축2";#N/A,#N/A,FALSE,"단축3";#N/A,#N/A,FALSE,"장축";#N/A,#N/A,FALSE,"4WD"}</definedName>
    <definedName name="보가서" hidden="1">{#N/A,#N/A,FALSE,"단축1";#N/A,#N/A,FALSE,"단축2";#N/A,#N/A,FALSE,"단축3";#N/A,#N/A,FALSE,"장축";#N/A,#N/A,FALSE,"4WD"}</definedName>
    <definedName name="보고" hidden="1">{#N/A,#N/A,FALSE,"단축1";#N/A,#N/A,FALSE,"단축2";#N/A,#N/A,FALSE,"단축3";#N/A,#N/A,FALSE,"장축";#N/A,#N/A,FALSE,"4WD"}</definedName>
    <definedName name="보고1" hidden="1">{#N/A,#N/A,FALSE,"단축1";#N/A,#N/A,FALSE,"단축2";#N/A,#N/A,FALSE,"단축3";#N/A,#N/A,FALSE,"장축";#N/A,#N/A,FALSE,"4WD"}</definedName>
    <definedName name="보고서" hidden="1">{#N/A,#N/A,FALSE,"주요여수신";#N/A,#N/A,FALSE,"수신금리";#N/A,#N/A,FALSE,"대출금리";#N/A,#N/A,FALSE,"신규대출";#N/A,#N/A,FALSE,"총액대출"}</definedName>
    <definedName name="보고서1" hidden="1">{#N/A,#N/A,FALSE,"단축1";#N/A,#N/A,FALSE,"단축2";#N/A,#N/A,FALSE,"단축3";#N/A,#N/A,FALSE,"장축";#N/A,#N/A,FALSE,"4WD"}</definedName>
    <definedName name="보미" hidden="1">{#N/A,#N/A,FALSE,"단축1";#N/A,#N/A,FALSE,"단축2";#N/A,#N/A,FALSE,"단축3";#N/A,#N/A,FALSE,"장축";#N/A,#N/A,FALSE,"4WD"}</definedName>
    <definedName name="보전기획2" hidden="1">{#N/A,#N/A,FALSE,"ROW DATA"}</definedName>
    <definedName name="볼트수정" hidden="1">{#N/A,#N/A,FALSE,"단축1";#N/A,#N/A,FALSE,"단축2";#N/A,#N/A,FALSE,"단축3";#N/A,#N/A,FALSE,"장축";#N/A,#N/A,FALSE,"4WD"}</definedName>
    <definedName name="부가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산" hidden="1">{#N/A,#N/A,FALSE,"단축1";#N/A,#N/A,FALSE,"단축2";#N/A,#N/A,FALSE,"단축3";#N/A,#N/A,FALSE,"장축";#N/A,#N/A,FALSE,"4WD"}</definedName>
    <definedName name="부석" hidden="1">{#N/A,#N/A,FALSE,"단축1";#N/A,#N/A,FALSE,"단축2";#N/A,#N/A,FALSE,"단축3";#N/A,#N/A,FALSE,"장축";#N/A,#N/A,FALSE,"4WD"}</definedName>
    <definedName name="不霄" hidden="1">{#N/A,#N/A,FALSE,"단축1";#N/A,#N/A,FALSE,"단축2";#N/A,#N/A,FALSE,"단축3";#N/A,#N/A,FALSE,"장축";#N/A,#N/A,FALSE,"4WD"}</definedName>
    <definedName name="부품문제" hidden="1">{#N/A,#N/A,FALSE,"단축1";#N/A,#N/A,FALSE,"단축2";#N/A,#N/A,FALSE,"단축3";#N/A,#N/A,FALSE,"장축";#N/A,#N/A,FALSE,"4WD"}</definedName>
    <definedName name="부품현황" hidden="1">{#N/A,#N/A,FALSE,"단축1";#N/A,#N/A,FALSE,"단축2";#N/A,#N/A,FALSE,"단축3";#N/A,#N/A,FALSE,"장축";#N/A,#N/A,FALSE,"4WD"}</definedName>
    <definedName name="분" hidden="1">{#N/A,#N/A,FALSE,"단축1";#N/A,#N/A,FALSE,"단축2";#N/A,#N/A,FALSE,"단축3";#N/A,#N/A,FALSE,"장축";#N/A,#N/A,FALSE,"4WD"}</definedName>
    <definedName name="분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별" hidden="1">{#N/A,#N/A,TRUE,"Y생산";#N/A,#N/A,TRUE,"Y판매";#N/A,#N/A,TRUE,"Y총물량";#N/A,#N/A,TRUE,"Y능력";#N/A,#N/A,TRUE,"YKD"}</definedName>
    <definedName name="불량재고경비실적" hidden="1">{#N/A,#N/A,TRUE,"Y생산";#N/A,#N/A,TRUE,"Y판매";#N/A,#N/A,TRUE,"Y총물량";#N/A,#N/A,TRUE,"Y능력";#N/A,#N/A,TRUE,"YKD"}</definedName>
    <definedName name="비교원가" hidden="1">#REF!</definedName>
    <definedName name="비교차종" hidden="1">{#N/A,#N/A,FALSE,"단축1";#N/A,#N/A,FALSE,"단축2";#N/A,#N/A,FALSE,"단축3";#N/A,#N/A,FALSE,"장축";#N/A,#N/A,FALSE,"4WD"}</definedName>
    <definedName name="비비" hidden="1">{#N/A,#N/A,FALSE,"단축1";#N/A,#N/A,FALSE,"단축2";#N/A,#N/A,FALSE,"단축3";#N/A,#N/A,FALSE,"장축";#N/A,#N/A,FALSE,"4WD"}</definedName>
    <definedName name="비용총괄" hidden="1">{#N/A,#N/A,FALSE,"인원";#N/A,#N/A,FALSE,"비용2";#N/A,#N/A,FALSE,"비용1";#N/A,#N/A,FALSE,"비용";#N/A,#N/A,FALSE,"보증2";#N/A,#N/A,FALSE,"보증1";#N/A,#N/A,FALSE,"보증";#N/A,#N/A,FALSE,"손익1";#N/A,#N/A,FALSE,"손익";#N/A,#N/A,FALSE,"부서별매출";#N/A,#N/A,FALSE,"매출"}</definedName>
    <definedName name="빈" hidden="1">{#N/A,#N/A,FALSE,"단축1";#N/A,#N/A,FALSE,"단축2";#N/A,#N/A,FALSE,"단축3";#N/A,#N/A,FALSE,"장축";#N/A,#N/A,FALSE,"4WD"}</definedName>
    <definedName name="冰产有" hidden="1">{#N/A,#N/A,FALSE,"단축1";#N/A,#N/A,FALSE,"단축2";#N/A,#N/A,FALSE,"단축3";#N/A,#N/A,FALSE,"장축";#N/A,#N/A,FALSE,"4WD"}</definedName>
    <definedName name="ㅃ" hidden="1">{#N/A,#N/A,FALSE,"단축1";#N/A,#N/A,FALSE,"단축2";#N/A,#N/A,FALSE,"단축3";#N/A,#N/A,FALSE,"장축";#N/A,#N/A,FALSE,"4WD"}</definedName>
    <definedName name="ㅅ" hidden="1">{#N/A,#N/A,TRUE,"Y생산";#N/A,#N/A,TRUE,"Y판매";#N/A,#N/A,TRUE,"Y총물량";#N/A,#N/A,TRUE,"Y능력";#N/A,#N/A,TRUE,"YKD"}</definedName>
    <definedName name="ㅅ교" hidden="1">{#N/A,#N/A,FALSE,"단축1";#N/A,#N/A,FALSE,"단축2";#N/A,#N/A,FALSE,"단축3";#N/A,#N/A,FALSE,"장축";#N/A,#N/A,FALSE,"4WD"}</definedName>
    <definedName name="ㅅ굑쇼ㅗ" hidden="1">{#N/A,#N/A,FALSE,"단축1";#N/A,#N/A,FALSE,"단축2";#N/A,#N/A,FALSE,"단축3";#N/A,#N/A,FALSE,"장축";#N/A,#N/A,FALSE,"4WD"}</definedName>
    <definedName name="ㅅㄳㄱㄳㄳㄳ" hidden="1">{#N/A,#N/A,FALSE,"단축1";#N/A,#N/A,FALSE,"단축2";#N/A,#N/A,FALSE,"단축3";#N/A,#N/A,FALSE,"장축";#N/A,#N/A,FALSE,"4WD"}</definedName>
    <definedName name="ㅅㄷㅈㅈㅈㅈ" hidden="1">{#N/A,#N/A,FALSE,"신규dep";#N/A,#N/A,FALSE,"신규dep-금형상각후";#N/A,#N/A,FALSE,"신규dep-연구비상각후";#N/A,#N/A,FALSE,"신규dep-기계,공구상각후"}</definedName>
    <definedName name="ㅅㅅㅅ" hidden="1">{"'손익현황'!$A$1:$J$29"}</definedName>
    <definedName name="사랑" hidden="1">{#N/A,#N/A,FALSE,"단축1";#N/A,#N/A,FALSE,"단축2";#N/A,#N/A,FALSE,"단축3";#N/A,#N/A,FALSE,"장축";#N/A,#N/A,FALSE,"4WD"}</definedName>
    <definedName name="사무" hidden="1">{#N/A,#N/A,TRUE,"Y생산";#N/A,#N/A,TRUE,"Y판매";#N/A,#N/A,TRUE,"Y총물량";#N/A,#N/A,TRUE,"Y능력";#N/A,#N/A,TRUE,"YKD"}</definedName>
    <definedName name="사무용품비" hidden="1">{#N/A,#N/A,FALSE,"단축1";#N/A,#N/A,FALSE,"단축2";#N/A,#N/A,FALSE,"단축3";#N/A,#N/A,FALSE,"장축";#N/A,#N/A,FALSE,"4WD"}</definedName>
    <definedName name="사무용품비1" hidden="1">{#N/A,#N/A,FALSE,"단축1";#N/A,#N/A,FALSE,"단축2";#N/A,#N/A,FALSE,"단축3";#N/A,#N/A,FALSE,"장축";#N/A,#N/A,FALSE,"4WD"}</definedName>
    <definedName name="사양" hidden="1">{#N/A,#N/A,FALSE,"신규dep";#N/A,#N/A,FALSE,"신규dep-금형상각후";#N/A,#N/A,FALSE,"신규dep-연구비상각후";#N/A,#N/A,FALSE,"신규dep-기계,공구상각후"}</definedName>
    <definedName name="사업계획" hidden="1">{#N/A,#N/A,TRUE,"Y생산";#N/A,#N/A,TRUE,"Y판매";#N/A,#N/A,TRUE,"Y총물량";#N/A,#N/A,TRUE,"Y능력";#N/A,#N/A,TRUE,"YKD"}</definedName>
    <definedName name="사이로" hidden="1">{#N/A,#N/A,FALSE,"단축1";#N/A,#N/A,FALSE,"단축2";#N/A,#N/A,FALSE,"단축3";#N/A,#N/A,FALSE,"장축";#N/A,#N/A,FALSE,"4WD"}</definedName>
    <definedName name="사자" hidden="1">{#N/A,#N/A,FALSE,"단축1";#N/A,#N/A,FALSE,"단축2";#N/A,#N/A,FALSE,"단축3";#N/A,#N/A,FALSE,"장축";#N/A,#N/A,FALSE,"4WD"}</definedName>
    <definedName name="사진" hidden="1">{#N/A,#N/A,FALSE,"단축1";#N/A,#N/A,FALSE,"단축2";#N/A,#N/A,FALSE,"단축3";#N/A,#N/A,FALSE,"장축";#N/A,#N/A,FALSE,"4WD"}</definedName>
    <definedName name="사진1" hidden="1">{#N/A,#N/A,FALSE,"단축1";#N/A,#N/A,FALSE,"단축2";#N/A,#N/A,FALSE,"단축3";#N/A,#N/A,FALSE,"장축";#N/A,#N/A,FALSE,"4WD"}</definedName>
    <definedName name="사진2" hidden="1">{#N/A,#N/A,FALSE,"단축1";#N/A,#N/A,FALSE,"단축2";#N/A,#N/A,FALSE,"단축3";#N/A,#N/A,FALSE,"장축";#N/A,#N/A,FALSE,"4WD"}</definedName>
    <definedName name="削减人员" hidden="1">{#N/A,#N/A,FALSE,"단축1";#N/A,#N/A,FALSE,"단축2";#N/A,#N/A,FALSE,"단축3";#N/A,#N/A,FALSE,"장축";#N/A,#N/A,FALSE,"4WD"}</definedName>
    <definedName name="삼" hidden="1">{#N/A,#N/A,FALSE,"단축1";#N/A,#N/A,FALSE,"단축2";#N/A,#N/A,FALSE,"단축3";#N/A,#N/A,FALSE,"장축";#N/A,#N/A,FALSE,"4WD"}</definedName>
    <definedName name="삼성" hidden="1">{#N/A,#N/A,FALSE,"정공"}</definedName>
    <definedName name="삼영공업" hidden="1">{#N/A,#N/A,FALSE,"단축1";#N/A,#N/A,FALSE,"단축2";#N/A,#N/A,FALSE,"단축3";#N/A,#N/A,FALSE,"장축";#N/A,#N/A,FALSE,"4WD"}</definedName>
    <definedName name="삼영공업1" hidden="1">{#N/A,#N/A,FALSE,"단축1";#N/A,#N/A,FALSE,"단축2";#N/A,#N/A,FALSE,"단축3";#N/A,#N/A,FALSE,"장축";#N/A,#N/A,FALSE,"4WD"}</definedName>
    <definedName name="삽입" hidden="1">{#N/A,#N/A,FALSE,"단축1";#N/A,#N/A,FALSE,"단축2";#N/A,#N/A,FALSE,"단축3";#N/A,#N/A,FALSE,"장축";#N/A,#N/A,FALSE,"4WD"}</definedName>
    <definedName name="上" hidden="1">{#N/A,#N/A,FALSE,"단축1";#N/A,#N/A,FALSE,"단축2";#N/A,#N/A,FALSE,"단축3";#N/A,#N/A,FALSE,"장축";#N/A,#N/A,FALSE,"4WD"}</definedName>
    <definedName name="상각" hidden="1">{#N/A,#N/A,FALSE,"단축1";#N/A,#N/A,FALSE,"단축2";#N/A,#N/A,FALSE,"단축3";#N/A,#N/A,FALSE,"장축";#N/A,#N/A,FALSE,"4WD"}</definedName>
    <definedName name="상품" hidden="1">{#N/A,#N/A,FALSE,"Sheet5"}</definedName>
    <definedName name="상품성1" hidden="1">{#N/A,#N/A,FALSE,"단축1";#N/A,#N/A,FALSE,"단축2";#N/A,#N/A,FALSE,"단축3";#N/A,#N/A,FALSE,"장축";#N/A,#N/A,FALSE,"4WD"}</definedName>
    <definedName name="상품성보고" hidden="1">[2]카메라!#REF!</definedName>
    <definedName name="상품원가" hidden="1">{#N/A,#N/A,FALSE,"Sheet5"}</definedName>
    <definedName name="새로운" hidden="1">{#N/A,#N/A,FALSE,"단축1";#N/A,#N/A,FALSE,"단축2";#N/A,#N/A,FALSE,"단축3";#N/A,#N/A,FALSE,"장축";#N/A,#N/A,FALSE,"4WD"}</definedName>
    <definedName name="새세" hidden="1">{#N/A,#N/A,FALSE,"단축1";#N/A,#N/A,FALSE,"단축2";#N/A,#N/A,FALSE,"단축3";#N/A,#N/A,FALSE,"장축";#N/A,#N/A,FALSE,"4WD"}</definedName>
    <definedName name="새이름" hidden="1">{#N/A,#N/A,FALSE,"단축1";#N/A,#N/A,FALSE,"단축2";#N/A,#N/A,FALSE,"단축3";#N/A,#N/A,FALSE,"장축";#N/A,#N/A,FALSE,"4WD"}</definedName>
    <definedName name="샌" hidden="1">{#N/A,#N/A,FALSE,"단축1";#N/A,#N/A,FALSE,"단축2";#N/A,#N/A,FALSE,"단축3";#N/A,#N/A,FALSE,"장축";#N/A,#N/A,FALSE,"4WD"}</definedName>
    <definedName name="생기요건1" hidden="1">{#N/A,#N/A,FALSE,"단축1";#N/A,#N/A,FALSE,"단축2";#N/A,#N/A,FALSE,"단축3";#N/A,#N/A,FALSE,"장축";#N/A,#N/A,FALSE,"4WD"}</definedName>
    <definedName name="생산TON" hidden="1">{#N/A,#N/A,TRUE,"Y생산";#N/A,#N/A,TRUE,"Y판매";#N/A,#N/A,TRUE,"Y총물량";#N/A,#N/A,TRUE,"Y능력";#N/A,#N/A,TRUE,"YKD"}</definedName>
    <definedName name="생산성향상" hidden="1">{#N/A,#N/A,TRUE,"Y생산";#N/A,#N/A,TRUE,"Y판매";#N/A,#N/A,TRUE,"Y총물량";#N/A,#N/A,TRUE,"Y능력";#N/A,#N/A,TRUE,"YKD"}</definedName>
    <definedName name="생산특장2" hidden="1">{#N/A,#N/A,TRUE,"Y생산";#N/A,#N/A,TRUE,"Y판매";#N/A,#N/A,TRUE,"Y총물량";#N/A,#N/A,TRUE,"Y능력";#N/A,#N/A,TRUE,"YKD"}</definedName>
    <definedName name="생산합격" hidden="1">{#N/A,#N/A,TRUE,"Y생산";#N/A,#N/A,TRUE,"Y판매";#N/A,#N/A,TRUE,"Y총물량";#N/A,#N/A,TRUE,"Y능력";#N/A,#N/A,TRUE,"YKD"}</definedName>
    <definedName name="생요서4" hidden="1">{#N/A,#N/A,FALSE,"단축1";#N/A,#N/A,FALSE,"단축2";#N/A,#N/A,FALSE,"단축3";#N/A,#N/A,FALSE,"장축";#N/A,#N/A,FALSE,"4WD"}</definedName>
    <definedName name="서승수" hidden="1">{#N/A,#N/A,TRUE,"Y생산";#N/A,#N/A,TRUE,"Y판매";#N/A,#N/A,TRUE,"Y총물량";#N/A,#N/A,TRUE,"Y능력";#N/A,#N/A,TRUE,"YKD"}</definedName>
    <definedName name="서울" hidden="1">{#N/A,#N/A,FALSE,"단축1";#N/A,#N/A,FALSE,"단축2";#N/A,#N/A,FALSE,"단축3";#N/A,#N/A,FALSE,"장축";#N/A,#N/A,FALSE,"4WD"}</definedName>
    <definedName name="석빈" hidden="1">{#N/A,#N/A,FALSE,"단축1";#N/A,#N/A,FALSE,"단축2";#N/A,#N/A,FALSE,"단축3";#N/A,#N/A,FALSE,"장축";#N/A,#N/A,FALSE,"4WD"}</definedName>
    <definedName name="선" hidden="1">{#N/A,#N/A,FALSE,"단축1";#N/A,#N/A,FALSE,"단축2";#N/A,#N/A,FALSE,"단축3";#N/A,#N/A,FALSE,"장축";#N/A,#N/A,FALSE,"4WD"}</definedName>
    <definedName name="설계지침수정중" hidden="1">{#N/A,#N/A,FALSE,"단축1";#N/A,#N/A,FALSE,"단축2";#N/A,#N/A,FALSE,"단축3";#N/A,#N/A,FALSE,"장축";#N/A,#N/A,FALSE,"4WD"}</definedName>
    <definedName name="설변" hidden="1">{#N/A,#N/A,FALSE,"단축1";#N/A,#N/A,FALSE,"단축2";#N/A,#N/A,FALSE,"단축3";#N/A,#N/A,FALSE,"장축";#N/A,#N/A,FALSE,"4WD"}</definedName>
    <definedName name="설변요청" hidden="1">{#N/A,#N/A,FALSE,"단축1";#N/A,#N/A,FALSE,"단축2";#N/A,#N/A,FALSE,"단축3";#N/A,#N/A,FALSE,"장축";#N/A,#N/A,FALSE,"4WD"}</definedName>
    <definedName name="설비사양서4" hidden="1">{#N/A,#N/A,FALSE,"신규dep";#N/A,#N/A,FALSE,"신규dep-금형상각후";#N/A,#N/A,FALSE,"신규dep-연구비상각후";#N/A,#N/A,FALSE,"신규dep-기계,공구상각후"}</definedName>
    <definedName name="설비절감방안" hidden="1">{#N/A,#N/A,FALSE,"단축1";#N/A,#N/A,FALSE,"단축2";#N/A,#N/A,FALSE,"단축3";#N/A,#N/A,FALSE,"장축";#N/A,#N/A,FALSE,"4WD"}</definedName>
    <definedName name="설설" hidden="1">{#N/A,#N/A,FALSE,"단축1";#N/A,#N/A,FALSE,"단축2";#N/A,#N/A,FALSE,"단축3";#N/A,#N/A,FALSE,"장축";#N/A,#N/A,FALSE,"4WD"}</definedName>
    <definedName name="설치일정" hidden="1">{#N/A,#N/A,FALSE,"단축1";#N/A,#N/A,FALSE,"단축2";#N/A,#N/A,FALSE,"단축3";#N/A,#N/A,FALSE,"장축";#N/A,#N/A,FALSE,"4WD"}</definedName>
    <definedName name="성구" hidden="1">{#N/A,#N/A,FALSE,"단축1";#N/A,#N/A,FALSE,"단축2";#N/A,#N/A,FALSE,"단축3";#N/A,#N/A,FALSE,"장축";#N/A,#N/A,FALSE,"4WD"}</definedName>
    <definedName name="성능시험2" hidden="1">{#N/A,#N/A,FALSE,"단축1";#N/A,#N/A,FALSE,"단축2";#N/A,#N/A,FALSE,"단축3";#N/A,#N/A,FALSE,"장축";#N/A,#N/A,FALSE,"4WD"}</definedName>
    <definedName name="성우" hidden="1">{#N/A,#N/A,FALSE,"단축1";#N/A,#N/A,FALSE,"단축2";#N/A,#N/A,FALSE,"단축3";#N/A,#N/A,FALSE,"장축";#N/A,#N/A,FALSE,"4WD"}</definedName>
    <definedName name="胜地" hidden="1">{#N/A,#N/A,FALSE,"단축1";#N/A,#N/A,FALSE,"단축2";#N/A,#N/A,FALSE,"단축3";#N/A,#N/A,FALSE,"장축";#N/A,#N/A,FALSE,"4WD"}</definedName>
    <definedName name="세부" hidden="1">{#N/A,#N/A,FALSE,"96자동차사 계획";#N/A,#N/A,FALSE,"96자동차사 계획"}</definedName>
    <definedName name="세부1" hidden="1">{#N/A,#N/A,FALSE,"96자동차사 계획";#N/A,#N/A,FALSE,"96자동차사 계획"}</definedName>
    <definedName name="세부2" hidden="1">{#N/A,#N/A,FALSE,"96자동차사 계획";#N/A,#N/A,FALSE,"96자동차사 계획"}</definedName>
    <definedName name="세부3" hidden="1">{#N/A,#N/A,FALSE,"96자동차사 계획";#N/A,#N/A,FALSE,"96자동차사 계획"}</definedName>
    <definedName name="세부4" hidden="1">{#N/A,#N/A,FALSE,"96자동차사 계획";#N/A,#N/A,FALSE,"96자동차사 계획"}</definedName>
    <definedName name="세부5" hidden="1">{#N/A,#N/A,FALSE,"96자동차사 계획";#N/A,#N/A,FALSE,"96자동차사 계획"}</definedName>
    <definedName name="세부6" hidden="1">{#N/A,#N/A,FALSE,"96자동차사 계획";#N/A,#N/A,FALSE,"96자동차사 계획"}</definedName>
    <definedName name="세부7" hidden="1">{#N/A,#N/A,FALSE,"96자동차사 계획";#N/A,#N/A,FALSE,"96자동차사 계획"}</definedName>
    <definedName name="세부계정" hidden="1">{#N/A,#N/A,FALSE,"주요여수신";#N/A,#N/A,FALSE,"수신금리";#N/A,#N/A,FALSE,"대출금리";#N/A,#N/A,FALSE,"신규대출";#N/A,#N/A,FALSE,"총액대출"}</definedName>
    <definedName name="세부계획a" hidden="1">{#N/A,#N/A,FALSE,"96자동차사 계획";#N/A,#N/A,FALSE,"96자동차사 계획"}</definedName>
    <definedName name="세부계획b" hidden="1">{#N/A,#N/A,FALSE,"96자동차사 계획";#N/A,#N/A,FALSE,"96자동차사 계획"}</definedName>
    <definedName name="세부계획C" hidden="1">{#N/A,#N/A,FALSE,"96자동차사 계획";#N/A,#N/A,FALSE,"96자동차사 계획"}</definedName>
    <definedName name="세부계획D" hidden="1">{#N/A,#N/A,FALSE,"96자동차사 계획";#N/A,#N/A,FALSE,"96자동차사 계획"}</definedName>
    <definedName name="세부생산계획" hidden="1">{#N/A,#N/A,TRUE,"Y생산";#N/A,#N/A,TRUE,"Y판매";#N/A,#N/A,TRUE,"Y총물량";#N/A,#N/A,TRUE,"Y능력";#N/A,#N/A,TRUE,"YKD"}</definedName>
    <definedName name="세부일정" hidden="1">{#N/A,#N/A,FALSE,"단축1";#N/A,#N/A,FALSE,"단축2";#N/A,#N/A,FALSE,"단축3";#N/A,#N/A,FALSE,"장축";#N/A,#N/A,FALSE,"4WD"}</definedName>
    <definedName name="세부일정.1" hidden="1">{#N/A,#N/A,FALSE,"단축1";#N/A,#N/A,FALSE,"단축2";#N/A,#N/A,FALSE,"단축3";#N/A,#N/A,FALSE,"장축";#N/A,#N/A,FALSE,"4WD"}</definedName>
    <definedName name="세왕123" hidden="1">{#N/A,#N/A,FALSE,"단축1";#N/A,#N/A,FALSE,"단축2";#N/A,#N/A,FALSE,"단축3";#N/A,#N/A,FALSE,"장축";#N/A,#N/A,FALSE,"4WD"}</definedName>
    <definedName name="세피아축소" hidden="1">{#N/A,#N/A,TRUE,"Y생산";#N/A,#N/A,TRUE,"Y판매";#N/A,#N/A,TRUE,"Y총물량";#N/A,#N/A,TRUE,"Y능력";#N/A,#N/A,TRUE,"YKD"}</definedName>
    <definedName name="센타" hidden="1">{#N/A,#N/A,FALSE,"단축1";#N/A,#N/A,FALSE,"단축2";#N/A,#N/A,FALSE,"단축3";#N/A,#N/A,FALSE,"장축";#N/A,#N/A,FALSE,"4WD"}</definedName>
    <definedName name="셀리카" hidden="1">#REF!</definedName>
    <definedName name="소뮨" hidden="1">{#N/A,#N/A,FALSE,"단축1";#N/A,#N/A,FALSE,"단축2";#N/A,#N/A,FALSE,"단축3";#N/A,#N/A,FALSE,"장축";#N/A,#N/A,FALSE,"4WD"}</definedName>
    <definedName name="소요금액" hidden="1">{#N/A,#N/A,FALSE,"단축1";#N/A,#N/A,FALSE,"단축2";#N/A,#N/A,FALSE,"단축3";#N/A,#N/A,FALSE,"장축";#N/A,#N/A,FALSE,"4WD"}</definedName>
    <definedName name="소하프로젝트" hidden="1">{#N/A,#N/A,FALSE,"단축1";#N/A,#N/A,FALSE,"단축2";#N/A,#N/A,FALSE,"단축3";#N/A,#N/A,FALSE,"장축";#N/A,#N/A,FALSE,"4WD"}</definedName>
    <definedName name="소화주철장판" hidden="1">{#N/A,#N/A,FALSE,"단축1";#N/A,#N/A,FALSE,"단축2";#N/A,#N/A,FALSE,"단축3";#N/A,#N/A,FALSE,"장축";#N/A,#N/A,FALSE,"4WD"}</definedName>
    <definedName name="손" hidden="1">{#N/A,#N/A,TRUE,"일정"}</definedName>
    <definedName name="손유석" hidden="1">{#N/A,#N/A,TRUE,"일정"}</definedName>
    <definedName name="손익" hidden="1">{#N/A,#N/A,TRUE,"Y생산";#N/A,#N/A,TRUE,"Y판매";#N/A,#N/A,TRUE,"Y총물량";#N/A,#N/A,TRUE,"Y능력";#N/A,#N/A,TRUE,"YKD"}</definedName>
    <definedName name="솔" hidden="1">{#N/A,#N/A,FALSE,"단축1";#N/A,#N/A,FALSE,"단축2";#N/A,#N/A,FALSE,"단축3";#N/A,#N/A,FALSE,"장축";#N/A,#N/A,FALSE,"4WD"}</definedName>
    <definedName name="송" hidden="1">{#N/A,#N/A,TRUE,"Y생산";#N/A,#N/A,TRUE,"Y판매";#N/A,#N/A,TRUE,"Y총물량";#N/A,#N/A,TRUE,"Y능력";#N/A,#N/A,TRUE,"YKD"}</definedName>
    <definedName name="송창기" hidden="1">{#N/A,#N/A,TRUE,"Y생산";#N/A,#N/A,TRUE,"Y판매";#N/A,#N/A,TRUE,"Y총물량";#N/A,#N/A,TRUE,"Y능력";#N/A,#N/A,TRUE,"YKD"}</definedName>
    <definedName name="쇼바2" hidden="1">{#N/A,#N/A,FALSE,"단축1";#N/A,#N/A,FALSE,"단축2";#N/A,#N/A,FALSE,"단축3";#N/A,#N/A,FALSE,"장축";#N/A,#N/A,FALSE,"4WD"}</definedName>
    <definedName name="쇼쇼쇼" hidden="1">{#N/A,#N/A,FALSE,"단축1";#N/A,#N/A,FALSE,"단축2";#N/A,#N/A,FALSE,"단축3";#N/A,#N/A,FALSE,"장축";#N/A,#N/A,FALSE,"4WD"}</definedName>
    <definedName name="쇼쇼쇼쇼쇼쇼쇼쇼쇼쇼" hidden="1">{#N/A,#N/A,FALSE,"단축1";#N/A,#N/A,FALSE,"단축2";#N/A,#N/A,FALSE,"단축3";#N/A,#N/A,FALSE,"장축";#N/A,#N/A,FALSE,"4WD"}</definedName>
    <definedName name="쇼ㅛ" hidden="1">{#N/A,#N/A,FALSE,"단축1";#N/A,#N/A,FALSE,"단축2";#N/A,#N/A,FALSE,"단축3";#N/A,#N/A,FALSE,"장축";#N/A,#N/A,FALSE,"4WD"}</definedName>
    <definedName name="쇼ㅛㄱ" hidden="1">{#N/A,#N/A,FALSE,"단축1";#N/A,#N/A,FALSE,"단축2";#N/A,#N/A,FALSE,"단축3";#N/A,#N/A,FALSE,"장축";#N/A,#N/A,FALSE,"4WD"}</definedName>
    <definedName name="수익4속" hidden="1">{#N/A,#N/A,FALSE,"단축1";#N/A,#N/A,FALSE,"단축2";#N/A,#N/A,FALSE,"단축3";#N/A,#N/A,FALSE,"장축";#N/A,#N/A,FALSE,"4WD"}</definedName>
    <definedName name="수정" hidden="1">{#N/A,#N/A,TRUE,"일정"}</definedName>
    <definedName name="수정1" hidden="1">{#N/A,#N/A,FALSE,"단축1";#N/A,#N/A,FALSE,"단축2";#N/A,#N/A,FALSE,"단축3";#N/A,#N/A,FALSE,"장축";#N/A,#N/A,FALSE,"4WD"}</definedName>
    <definedName name="수정3" hidden="1">{#N/A,#N/A,FALSE,"단축1";#N/A,#N/A,FALSE,"단축2";#N/A,#N/A,FALSE,"단축3";#N/A,#N/A,FALSE,"장축";#N/A,#N/A,FALSE,"4WD"}</definedName>
    <definedName name="수정물량" hidden="1">{#N/A,#N/A,TRUE,"Y생산";#N/A,#N/A,TRUE,"Y판매";#N/A,#N/A,TRUE,"Y총물량";#N/A,#N/A,TRUE,"Y능력";#N/A,#N/A,TRUE,"YKD"}</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P2지원" hidden="1">{#N/A,#N/A,FALSE,"단축1";#N/A,#N/A,FALSE,"단축2";#N/A,#N/A,FALSE,"단축3";#N/A,#N/A,FALSE,"장축";#N/A,#N/A,FALSE,"4WD"}</definedName>
    <definedName name="수출오더현황12월" hidden="1">{#N/A,#N/A,TRUE,"Y생산";#N/A,#N/A,TRUE,"Y판매";#N/A,#N/A,TRUE,"Y총물량";#N/A,#N/A,TRUE,"Y능력";#N/A,#N/A,TRUE,"YKD"}</definedName>
    <definedName name="수출판촉비총괄" hidden="1">#N/A</definedName>
    <definedName name="수통" hidden="1">{#N/A,#N/A,FALSE,"단축1";#N/A,#N/A,FALSE,"단축2";#N/A,#N/A,FALSE,"단축3";#N/A,#N/A,FALSE,"장축";#N/A,#N/A,FALSE,"4WD"}</definedName>
    <definedName name="虽然" hidden="1">{#N/A,#N/A,FALSE,"단축1";#N/A,#N/A,FALSE,"단축2";#N/A,#N/A,FALSE,"단축3";#N/A,#N/A,FALSE,"장축";#N/A,#N/A,FALSE,"4WD"}</definedName>
    <definedName name="시" hidden="1">{#N/A,#N/A,FALSE,"단축1";#N/A,#N/A,FALSE,"단축2";#N/A,#N/A,FALSE,"단축3";#N/A,#N/A,FALSE,"장축";#N/A,#N/A,FALSE,"4WD"}</definedName>
    <definedName name="시간" hidden="1">{#N/A,#N/A,TRUE,"Y생산";#N/A,#N/A,TRUE,"Y판매";#N/A,#N/A,TRUE,"Y총물량";#N/A,#N/A,TRUE,"Y능력";#N/A,#N/A,TRUE,"YKD"}</definedName>
    <definedName name="시그마1" hidden="1">{#N/A,#N/A,FALSE,"단축1";#N/A,#N/A,FALSE,"단축2";#N/A,#N/A,FALSE,"단축3";#N/A,#N/A,FALSE,"장축";#N/A,#N/A,FALSE,"4WD"}</definedName>
    <definedName name="시리즈" hidden="1">{#N/A,#N/A,FALSE,"단축1";#N/A,#N/A,FALSE,"단축2";#N/A,#N/A,FALSE,"단축3";#N/A,#N/A,FALSE,"장축";#N/A,#N/A,FALSE,"4WD"}</definedName>
    <definedName name="시작팀" hidden="1">{#N/A,#N/A,FALSE,"단축1";#N/A,#N/A,FALSE,"단축2";#N/A,#N/A,FALSE,"단축3";#N/A,#N/A,FALSE,"장축";#N/A,#N/A,FALSE,"4WD"}</definedName>
    <definedName name="시작품의서독촉MTG" hidden="1">{#N/A,#N/A,FALSE,"단축1";#N/A,#N/A,FALSE,"단축2";#N/A,#N/A,FALSE,"단축3";#N/A,#N/A,FALSE,"장축";#N/A,#N/A,FALSE,"4WD"}</definedName>
    <definedName name="시장동향" hidden="1">{#N/A,#N/A,TRUE,"Y생산";#N/A,#N/A,TRUE,"Y판매";#N/A,#N/A,TRUE,"Y총물량";#N/A,#N/A,TRUE,"Y능력";#N/A,#N/A,TRUE,"YKD"}</definedName>
    <definedName name="시험현황3" hidden="1">{#N/A,#N/A,FALSE,"단축1";#N/A,#N/A,FALSE,"단축2";#N/A,#N/A,FALSE,"단축3";#N/A,#N/A,FALSE,"장축";#N/A,#N/A,FALSE,"4WD"}</definedName>
    <definedName name="신" hidden="1">{#N/A,#N/A,FALSE,"단축1";#N/A,#N/A,FALSE,"단축2";#N/A,#N/A,FALSE,"단축3";#N/A,#N/A,FALSE,"장축";#N/A,#N/A,FALSE,"4WD"}</definedName>
    <definedName name="신AT종합" hidden="1">{#N/A,#N/A,FALSE,"단축1";#N/A,#N/A,FALSE,"단축2";#N/A,#N/A,FALSE,"단축3";#N/A,#N/A,FALSE,"장축";#N/A,#N/A,FALSE,"4WD"}</definedName>
    <definedName name="신규" hidden="1">{#N/A,#N/A,FALSE,"신규dep";#N/A,#N/A,FALSE,"신규dep-금형상각후";#N/A,#N/A,FALSE,"신규dep-연구비상각후";#N/A,#N/A,FALSE,"신규dep-기계,공구상각후"}</definedName>
    <definedName name="신규오일팬" hidden="1">{#N/A,#N/A,FALSE,"단축1";#N/A,#N/A,FALSE,"단축2";#N/A,#N/A,FALSE,"단축3";#N/A,#N/A,FALSE,"장축";#N/A,#N/A,FALSE,"4WD"}</definedName>
    <definedName name="신기술_신공법" hidden="1">{#N/A,#N/A,FALSE,"단축1";#N/A,#N/A,FALSE,"단축2";#N/A,#N/A,FALSE,"단축3";#N/A,#N/A,FALSE,"장축";#N/A,#N/A,FALSE,"4WD"}</definedName>
    <definedName name="신동"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좁" hidden="1">{#N/A,#N/A,FALSE,"단축1";#N/A,#N/A,FALSE,"단축2";#N/A,#N/A,FALSE,"단축3";#N/A,#N/A,FALSE,"장축";#N/A,#N/A,FALSE,"4WD"}</definedName>
    <definedName name="신세대종합" hidden="1">{#N/A,#N/A,FALSE,"단축1";#N/A,#N/A,FALSE,"단축2";#N/A,#N/A,FALSE,"단축3";#N/A,#N/A,FALSE,"장축";#N/A,#N/A,FALSE,"4WD"}</definedName>
    <definedName name="신영" hidden="1">{#N/A,#N/A,FALSE,"단축1";#N/A,#N/A,FALSE,"단축2";#N/A,#N/A,FALSE,"단축3";#N/A,#N/A,FALSE,"장축";#N/A,#N/A,FALSE,"4WD"}</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신추진사업" hidden="1">{#N/A,#N/A,TRUE,"Y생산";#N/A,#N/A,TRUE,"Y판매";#N/A,#N/A,TRUE,"Y총물량";#N/A,#N/A,TRUE,"Y능력";#N/A,#N/A,TRUE,"YKD"}</definedName>
    <definedName name="실시" hidden="1">{#N/A,#N/A,FALSE,"단축1";#N/A,#N/A,FALSE,"단축2";#N/A,#N/A,FALSE,"단축3";#N/A,#N/A,FALSE,"장축";#N/A,#N/A,FALSE,"4WD"}</definedName>
    <definedName name="실적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집계" hidden="1">{#N/A,#N/A,FALSE,"단축1";#N/A,#N/A,FALSE,"단축2";#N/A,#N/A,FALSE,"단축3";#N/A,#N/A,FALSE,"장축";#N/A,#N/A,FALSE,"4WD"}</definedName>
    <definedName name="심상묵" hidden="1">{#N/A,#N/A,TRUE,"Y생산";#N/A,#N/A,TRUE,"Y판매";#N/A,#N/A,TRUE,"Y총물량";#N/A,#N/A,TRUE,"Y능력";#N/A,#N/A,TRUE,"YKD"}</definedName>
    <definedName name="심의보고단기종합" hidden="1">{#N/A,#N/A,FALSE,"단축1";#N/A,#N/A,FALSE,"단축2";#N/A,#N/A,FALSE,"단축3";#N/A,#N/A,FALSE,"장축";#N/A,#N/A,FALSE,"4WD"}</definedName>
    <definedName name="ㅆ" hidden="1">{#N/A,#N/A,FALSE,"단축1";#N/A,#N/A,FALSE,"단축2";#N/A,#N/A,FALSE,"단축3";#N/A,#N/A,FALSE,"장축";#N/A,#N/A,FALSE,"4WD"}</definedName>
    <definedName name="ㅇ" hidden="1">{#N/A,#N/A,TRUE,"일정"}</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GFGFH" hidden="1">{#N/A,#N/A,FALSE,"96 3월물량표";#N/A,#N/A,FALSE,"96 4월물량표";#N/A,#N/A,FALSE,"96 5월물량표"}</definedName>
    <definedName name="ㅇㄱㄹ" hidden="1">{#N/A,#N/A,FALSE,"단축1";#N/A,#N/A,FALSE,"단축2";#N/A,#N/A,FALSE,"단축3";#N/A,#N/A,FALSE,"장축";#N/A,#N/A,FALSE,"4WD"}</definedName>
    <definedName name="ㅇㄴ" hidden="1">{#N/A,#N/A,TRUE,"Y생산";#N/A,#N/A,TRUE,"Y판매";#N/A,#N/A,TRUE,"Y총물량";#N/A,#N/A,TRUE,"Y능력";#N/A,#N/A,TRUE,"YKD"}</definedName>
    <definedName name="ㅇㄴㄹ" hidden="1">{#N/A,#N/A,FALSE,"단축1";#N/A,#N/A,FALSE,"단축2";#N/A,#N/A,FALSE,"단축3";#N/A,#N/A,FALSE,"장축";#N/A,#N/A,FALSE,"4WD"}</definedName>
    <definedName name="ㅇㄴㅀㅇ" hidden="1">{#N/A,#N/A,FALSE,"단축1";#N/A,#N/A,FALSE,"단축2";#N/A,#N/A,FALSE,"단축3";#N/A,#N/A,FALSE,"장축";#N/A,#N/A,FALSE,"4WD"}</definedName>
    <definedName name="ㅇㄴㅇ" hidden="1">{#N/A,#N/A,FALSE,"단축1";#N/A,#N/A,FALSE,"단축2";#N/A,#N/A,FALSE,"단축3";#N/A,#N/A,FALSE,"장축";#N/A,#N/A,FALSE,"4WD"}</definedName>
    <definedName name="ㅇㄴㅇㅁ" hidden="1">{#N/A,#N/A,FALSE,"단축1";#N/A,#N/A,FALSE,"단축2";#N/A,#N/A,FALSE,"단축3";#N/A,#N/A,FALSE,"장축";#N/A,#N/A,FALSE,"4WD"}</definedName>
    <definedName name="ㅇㄶ" hidden="1">{#N/A,#N/A,FALSE,"단축1";#N/A,#N/A,FALSE,"단축2";#N/A,#N/A,FALSE,"단축3";#N/A,#N/A,FALSE,"장축";#N/A,#N/A,FALSE,"4WD"}</definedName>
    <definedName name="ㅇㄷ"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ㄹㄹㄹㄴㄹ" hidden="1">{#N/A,#N/A,FALSE,"단축1";#N/A,#N/A,FALSE,"단축2";#N/A,#N/A,FALSE,"단축3";#N/A,#N/A,FALSE,"장축";#N/A,#N/A,FALSE,"4WD"}</definedName>
    <definedName name="ㅇㄹㅇㄹ" hidden="1">{#N/A,#N/A,FALSE,"단축1";#N/A,#N/A,FALSE,"단축2";#N/A,#N/A,FALSE,"단축3";#N/A,#N/A,FALSE,"장축";#N/A,#N/A,FALSE,"4WD"}</definedName>
    <definedName name="ㅇㄹㅇㄹㅇㄹㅇㄴ" hidden="1">{#N/A,#N/A,FALSE,"단축1";#N/A,#N/A,FALSE,"단축2";#N/A,#N/A,FALSE,"단축3";#N/A,#N/A,FALSE,"장축";#N/A,#N/A,FALSE,"4WD"}</definedName>
    <definedName name="ㅇㄹ호" hidden="1">{#N/A,#N/A,FALSE,"단축1";#N/A,#N/A,FALSE,"단축2";#N/A,#N/A,FALSE,"단축3";#N/A,#N/A,FALSE,"장축";#N/A,#N/A,FALSE,"4WD"}</definedName>
    <definedName name="ㅇㄹ호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롱" hidden="1">{#N/A,#N/A,FALSE,"단축1";#N/A,#N/A,FALSE,"단축2";#N/A,#N/A,FALSE,"단축3";#N/A,#N/A,FALSE,"장축";#N/A,#N/A,FALSE,"4WD"}</definedName>
    <definedName name="ㅇ류" hidden="1">{#N/A,#N/A,FALSE,"단축1";#N/A,#N/A,FALSE,"단축2";#N/A,#N/A,FALSE,"단축3";#N/A,#N/A,FALSE,"장축";#N/A,#N/A,FALSE,"4WD"}</definedName>
    <definedName name="ㅇ륭" hidden="1">{#N/A,#N/A,FALSE,"단축1";#N/A,#N/A,FALSE,"단축2";#N/A,#N/A,FALSE,"단축3";#N/A,#N/A,FALSE,"장축";#N/A,#N/A,FALSE,"4WD"}</definedName>
    <definedName name="ㅇㄻㄴㅇ롸ㅣ" hidden="1">{#N/A,#N/A,FALSE,"단축1";#N/A,#N/A,FALSE,"단축2";#N/A,#N/A,FALSE,"단축3";#N/A,#N/A,FALSE,"장축";#N/A,#N/A,FALSE,"4WD"}</definedName>
    <definedName name="ㅇㅀㅎ" hidden="1">{#N/A,#N/A,FALSE,"단축1";#N/A,#N/A,FALSE,"단축2";#N/A,#N/A,FALSE,"단축3";#N/A,#N/A,FALSE,"장축";#N/A,#N/A,FALSE,"4WD"}</definedName>
    <definedName name="ㅇㅀ호" hidden="1">{#N/A,#N/A,FALSE,"단축1";#N/A,#N/A,FALSE,"단축2";#N/A,#N/A,FALSE,"단축3";#N/A,#N/A,FALSE,"장축";#N/A,#N/A,FALSE,"4WD"}</definedName>
    <definedName name="ㅇㅁㄴㅇ" hidden="1">{#N/A,#N/A,FALSE,"단축1";#N/A,#N/A,FALSE,"단축2";#N/A,#N/A,FALSE,"단축3";#N/A,#N/A,FALSE,"장축";#N/A,#N/A,FALSE,"4WD"}</definedName>
    <definedName name="ㅇ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ㄹㄹ" hidden="1">{#N/A,#N/A,FALSE,"표지";#N/A,#N/A,FALSE,"전제";#N/A,#N/A,FALSE,"손익-자 (2)";#N/A,#N/A,FALSE,"손익-자";#N/A,#N/A,FALSE,"손익-마 (2)";#N/A,#N/A,FALSE,"손익-마";#N/A,#N/A,FALSE,"총손최종"}</definedName>
    <definedName name="ㅇㅇㅇ" hidden="1">{#N/A,#N/A,TRUE,"Y생산";#N/A,#N/A,TRUE,"Y판매";#N/A,#N/A,TRUE,"Y총물량";#N/A,#N/A,TRUE,"Y능력";#N/A,#N/A,TRUE,"YKD"}</definedName>
    <definedName name="ㅇㅇㅇ111" hidden="1">{#N/A,#N/A,FALSE,"단축1";#N/A,#N/A,FALSE,"단축2";#N/A,#N/A,FALSE,"단축3";#N/A,#N/A,FALSE,"장축";#N/A,#N/A,FALSE,"4WD"}</definedName>
    <definedName name="ㅇㅇㅇㅇ" hidden="1">{#N/A,#N/A,FALSE,"단축1";#N/A,#N/A,FALSE,"단축2";#N/A,#N/A,FALSE,"단축3";#N/A,#N/A,FALSE,"장축";#N/A,#N/A,FALSE,"4WD"}</definedName>
    <definedName name="ㅇㅇㅇㅇㅇ" hidden="1">{#N/A,#N/A,FALSE,"단축1";#N/A,#N/A,FALSE,"단축2";#N/A,#N/A,FALSE,"단축3";#N/A,#N/A,FALSE,"장축";#N/A,#N/A,FALSE,"4WD"}</definedName>
    <definedName name="ㅇㅇㅇㅇㅇㅇ" hidden="1">{#N/A,#N/A,FALSE,"단축1";#N/A,#N/A,FALSE,"단축2";#N/A,#N/A,FALSE,"단축3";#N/A,#N/A,FALSE,"장축";#N/A,#N/A,FALSE,"4WD"}</definedName>
    <definedName name="ㅇㅇㅇㅇㅇㅇㅇㅇㅇ" hidden="1">{#N/A,#N/A,FALSE,"단축1";#N/A,#N/A,FALSE,"단축2";#N/A,#N/A,FALSE,"단축3";#N/A,#N/A,FALSE,"장축";#N/A,#N/A,FALSE,"4WD"}</definedName>
    <definedName name="ㅇ이" hidden="1">{#N/A,#N/A,FALSE,"단축1";#N/A,#N/A,FALSE,"단축2";#N/A,#N/A,FALSE,"단축3";#N/A,#N/A,FALSE,"장축";#N/A,#N/A,FALSE,"4WD"}</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ㅎ" hidden="1">{#N/A,#N/A,FALSE,"단축1";#N/A,#N/A,FALSE,"단축2";#N/A,#N/A,FALSE,"단축3";#N/A,#N/A,FALSE,"장축";#N/A,#N/A,FALSE,"4WD"}</definedName>
    <definedName name="ㅇㅎㄹ" hidden="1">{#N/A,#N/A,FALSE,"단축1";#N/A,#N/A,FALSE,"단축2";#N/A,#N/A,FALSE,"단축3";#N/A,#N/A,FALSE,"장축";#N/A,#N/A,FALSE,"4WD"}</definedName>
    <definedName name="ㅇㅎㄹㅀ" hidden="1">{#N/A,#N/A,FALSE,"단축1";#N/A,#N/A,FALSE,"단축2";#N/A,#N/A,FALSE,"단축3";#N/A,#N/A,FALSE,"장축";#N/A,#N/A,FALSE,"4WD"}</definedName>
    <definedName name="ㅇㅎ오" hidden="1">{#N/A,#N/A,FALSE,"단축1";#N/A,#N/A,FALSE,"단축2";#N/A,#N/A,FALSE,"단축3";#N/A,#N/A,FALSE,"장축";#N/A,#N/A,FALSE,"4WD"}</definedName>
    <definedName name="ㅇ홍" hidden="1">{#N/A,#N/A,FALSE,"단축1";#N/A,#N/A,FALSE,"단축2";#N/A,#N/A,FALSE,"단축3";#N/A,#N/A,FALSE,"장축";#N/A,#N/A,FALSE,"4WD"}</definedName>
    <definedName name="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라" hidden="1">{#N/A,#N/A,TRUE,"Y생산";#N/A,#N/A,TRUE,"Y판매";#N/A,#N/A,TRUE,"Y총물량";#N/A,#N/A,TRUE,"Y능력";#N/A,#N/A,TRUE,"YKD"}</definedName>
    <definedName name="我们是中人" hidden="1">{#N/A,#N/A,FALSE,"단축1";#N/A,#N/A,FALSE,"단축2";#N/A,#N/A,FALSE,"단축3";#N/A,#N/A,FALSE,"장축";#N/A,#N/A,FALSE,"4WD"}</definedName>
    <definedName name="아아아아아아아앙" hidden="1">{#N/A,#N/A,FALSE,"신규dep";#N/A,#N/A,FALSE,"신규dep-금형상각후";#N/A,#N/A,FALSE,"신규dep-연구비상각후";#N/A,#N/A,FALSE,"신규dep-기계,공구상각후"}</definedName>
    <definedName name="아앙"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ㅓㅏㅓ" hidden="1">{#N/A,#N/A,FALSE,"단축1";#N/A,#N/A,FALSE,"단축2";#N/A,#N/A,FALSE,"단축3";#N/A,#N/A,FALSE,"장축";#N/A,#N/A,FALSE,"4WD"}</definedName>
    <definedName name="안" hidden="1">{#N/A,#N/A,FALSE,"단축1";#N/A,#N/A,FALSE,"단축2";#N/A,#N/A,FALSE,"단축3";#N/A,#N/A,FALSE,"장축";#N/A,#N/A,FALSE,"4WD"}</definedName>
    <definedName name="안철주" hidden="1">{#N/A,#N/A,FALSE,"단축1";#N/A,#N/A,FALSE,"단축2";#N/A,#N/A,FALSE,"단축3";#N/A,#N/A,FALSE,"장축";#N/A,#N/A,FALSE,"4WD"}</definedName>
    <definedName name="안현모" hidden="1">{#N/A,#N/A,FALSE,"단축1";#N/A,#N/A,FALSE,"단축2";#N/A,#N/A,FALSE,"단축3";#N/A,#N/A,FALSE,"장축";#N/A,#N/A,FALSE,"4WD"}</definedName>
    <definedName name="알" hidden="1">{#N/A,#N/A,FALSE,"96자동차사 계획";#N/A,#N/A,FALSE,"96자동차사 계획"}</definedName>
    <definedName name="앙1" hidden="1">{#N/A,#N/A,FALSE,"BS";#N/A,#N/A,FALSE,"PL";#N/A,#N/A,FALSE,"처분";#N/A,#N/A,FALSE,"현금";#N/A,#N/A,FALSE,"매출";#N/A,#N/A,FALSE,"원가";#N/A,#N/A,FALSE,"경영"}</definedName>
    <definedName name="액슬" hidden="1">{#N/A,#N/A,FALSE,"단축1";#N/A,#N/A,FALSE,"단축2";#N/A,#N/A,FALSE,"단축3";#N/A,#N/A,FALSE,"장축";#N/A,#N/A,FALSE,"4WD"}</definedName>
    <definedName name="야" hidden="1">{#N/A,#N/A,TRUE,"Y생산";#N/A,#N/A,TRUE,"Y판매";#N/A,#N/A,TRUE,"Y총물량";#N/A,#N/A,TRUE,"Y능력";#N/A,#N/A,TRUE,"YKD"}</definedName>
    <definedName name="야호" hidden="1">{#N/A,#N/A,FALSE,"단축1";#N/A,#N/A,FALSE,"단축2";#N/A,#N/A,FALSE,"단축3";#N/A,#N/A,FALSE,"장축";#N/A,#N/A,FALSE,"4WD"}</definedName>
    <definedName name="약어" hidden="1">{#N/A,#N/A,FALSE,"단축1";#N/A,#N/A,FALSE,"단축2";#N/A,#N/A,FALSE,"단축3";#N/A,#N/A,FALSE,"장축";#N/A,#N/A,FALSE,"4WD"}</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대호" hidden="1">{#N/A,#N/A,FALSE,"단축1";#N/A,#N/A,FALSE,"단축2";#N/A,#N/A,FALSE,"단축3";#N/A,#N/A,FALSE,"장축";#N/A,#N/A,FALSE,"4WD"}</definedName>
    <definedName name="양산개발현황" hidden="1">{#N/A,#N/A,FALSE,"96자동차사 계획";#N/A,#N/A,FALSE,"96자동차사 계획"}</definedName>
    <definedName name="양식" hidden="1">{#N/A,#N/A,FALSE,"단축1";#N/A,#N/A,FALSE,"단축2";#N/A,#N/A,FALSE,"단축3";#N/A,#N/A,FALSE,"장축";#N/A,#N/A,FALSE,"4WD"}</definedName>
    <definedName name="양식1" hidden="1">{#N/A,#N/A,FALSE,"단축1";#N/A,#N/A,FALSE,"단축2";#N/A,#N/A,FALSE,"단축3";#N/A,#N/A,FALSE,"장축";#N/A,#N/A,FALSE,"4WD"}</definedName>
    <definedName name="양식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让我们荡漾" hidden="1">{#N/A,#N/A,FALSE,"단축1";#N/A,#N/A,FALSE,"단축2";#N/A,#N/A,FALSE,"단축3";#N/A,#N/A,FALSE,"장축";#N/A,#N/A,FALSE,"4WD"}</definedName>
    <definedName name="어" hidden="1">{#N/A,#N/A,FALSE,"Sheet5"}</definedName>
    <definedName name="어ㅓㅇ" hidden="1">{#N/A,#N/A,FALSE,"단축1";#N/A,#N/A,FALSE,"단축2";#N/A,#N/A,FALSE,"단축3";#N/A,#N/A,FALSE,"장축";#N/A,#N/A,FALSE,"4WD"}</definedName>
    <definedName name="업" hidden="1">{#N/A,#N/A,FALSE,"주요여수신";#N/A,#N/A,FALSE,"수신금리";#N/A,#N/A,FALSE,"대출금리";#N/A,#N/A,FALSE,"신규대출";#N/A,#N/A,FALSE,"총액대출"}</definedName>
    <definedName name="업체" hidden="1">{#N/A,#N/A,FALSE,"단축1";#N/A,#N/A,FALSE,"단축2";#N/A,#N/A,FALSE,"단축3";#N/A,#N/A,FALSE,"장축";#N/A,#N/A,FALSE,"4WD"}</definedName>
    <definedName name="업체방문" hidden="1">{#N/A,#N/A,FALSE,"단축1";#N/A,#N/A,FALSE,"단축2";#N/A,#N/A,FALSE,"단축3";#N/A,#N/A,FALSE,"장축";#N/A,#N/A,FALSE,"4WD"}</definedName>
    <definedName name="업체카파" hidden="1">{#N/A,#N/A,FALSE,"단축1";#N/A,#N/A,FALSE,"단축2";#N/A,#N/A,FALSE,"단축3";#N/A,#N/A,FALSE,"장축";#N/A,#N/A,FALSE,"4WD"}</definedName>
    <definedName name="에어벤트" hidden="1">{#N/A,#N/A,FALSE,"단축1";#N/A,#N/A,FALSE,"단축2";#N/A,#N/A,FALSE,"단축3";#N/A,#N/A,FALSE,"장축";#N/A,#N/A,FALSE,"4WD"}</definedName>
    <definedName name="에이" hidden="1">{#N/A,#N/A,TRUE,"Y생산";#N/A,#N/A,TRUE,"Y판매";#N/A,#N/A,TRUE,"Y총물량";#N/A,#N/A,TRUE,"Y능력";#N/A,#N/A,TRUE,"YKD"}</definedName>
    <definedName name="에쿠스" hidden="1">{#N/A,#N/A,FALSE,"견적대비-2"}</definedName>
    <definedName name="엔진" hidden="1">{#N/A,#N/A,FALSE,"단축1";#N/A,#N/A,FALSE,"단축2";#N/A,#N/A,FALSE,"단축3";#N/A,#N/A,FALSE,"장축";#N/A,#N/A,FALSE,"4WD"}</definedName>
    <definedName name="연" hidden="1">{#N/A,#N/A,FALSE,"단축1";#N/A,#N/A,FALSE,"단축2";#N/A,#N/A,FALSE,"단축3";#N/A,#N/A,FALSE,"장축";#N/A,#N/A,FALSE,"4WD"}</definedName>
    <definedName name="연료2" hidden="1">{#N/A,#N/A,FALSE,"단축1";#N/A,#N/A,FALSE,"단축2";#N/A,#N/A,FALSE,"단축3";#N/A,#N/A,FALSE,"장축";#N/A,#N/A,FALSE,"4WD"}</definedName>
    <definedName name="연료탱크3" hidden="1">{#N/A,#N/A,FALSE,"단축1";#N/A,#N/A,FALSE,"단축2";#N/A,#N/A,FALSE,"단축3";#N/A,#N/A,FALSE,"장축";#N/A,#N/A,FALSE,"4WD"}</definedName>
    <definedName name="연료펌프" hidden="1">[8]CAUDIT!#REF!</definedName>
    <definedName name="열처리" hidden="1">{#N/A,#N/A,FALSE,"단축1";#N/A,#N/A,FALSE,"단축2";#N/A,#N/A,FALSE,"단축3";#N/A,#N/A,FALSE,"장축";#N/A,#N/A,FALSE,"4WD"}</definedName>
    <definedName name="영복" hidden="1">{#N/A,#N/A,FALSE,"단축1";#N/A,#N/A,FALSE,"단축2";#N/A,#N/A,FALSE,"단축3";#N/A,#N/A,FALSE,"장축";#N/A,#N/A,FALSE,"4WD"}</definedName>
    <definedName name="영업" hidden="1">#REF!</definedName>
    <definedName name="영업권" hidden="1">{#N/A,#N/A,FALSE,"BS";#N/A,#N/A,FALSE,"PL";#N/A,#N/A,FALSE,"처분";#N/A,#N/A,FALSE,"현금";#N/A,#N/A,FALSE,"매출";#N/A,#N/A,FALSE,"원가";#N/A,#N/A,FALSE,"경영"}</definedName>
    <definedName name="예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산" hidden="1">{#N/A,#N/A,FALSE,"단축1";#N/A,#N/A,FALSE,"단축2";#N/A,#N/A,FALSE,"단축3";#N/A,#N/A,FALSE,"장축";#N/A,#N/A,FALSE,"4WD"}</definedName>
    <definedName name="예산4" hidden="1">{#N/A,#N/A,TRUE,"Y생산";#N/A,#N/A,TRUE,"Y판매";#N/A,#N/A,TRUE,"Y총물량";#N/A,#N/A,TRUE,"Y능력";#N/A,#N/A,TRUE,"YKD"}</definedName>
    <definedName name="예산계획1" hidden="1">{#N/A,#N/A,FALSE,"단축1";#N/A,#N/A,FALSE,"단축2";#N/A,#N/A,FALSE,"단축3";#N/A,#N/A,FALSE,"장축";#N/A,#N/A,FALSE,"4WD"}</definedName>
    <definedName name="예산수정" hidden="1">{#N/A,#N/A,TRUE,"Y생산";#N/A,#N/A,TRUE,"Y판매";#N/A,#N/A,TRUE,"Y총물량";#N/A,#N/A,TRUE,"Y능력";#N/A,#N/A,TRUE,"YKD"}</definedName>
    <definedName name="오" hidden="1">#REF!</definedName>
    <definedName name="오1" hidden="1">{#N/A,#N/A,FALSE,"단축1";#N/A,#N/A,FALSE,"단축2";#N/A,#N/A,FALSE,"단축3";#N/A,#N/A,FALSE,"장축";#N/A,#N/A,FALSE,"4WD"}</definedName>
    <definedName name="오성협" hidden="1">{#N/A,#N/A,TRUE,"Y생산";#N/A,#N/A,TRUE,"Y판매";#N/A,#N/A,TRUE,"Y총물량";#N/A,#N/A,TRUE,"Y능력";#N/A,#N/A,TRUE,"YKD"}</definedName>
    <definedName name="완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차물류비" hidden="1">{#N/A,#N/A,FALSE,"인원";#N/A,#N/A,FALSE,"비용2";#N/A,#N/A,FALSE,"비용1";#N/A,#N/A,FALSE,"비용";#N/A,#N/A,FALSE,"보증2";#N/A,#N/A,FALSE,"보증1";#N/A,#N/A,FALSE,"보증";#N/A,#N/A,FALSE,"손익1";#N/A,#N/A,FALSE,"손익";#N/A,#N/A,FALSE,"부서별매출";#N/A,#N/A,FALSE,"매출"}</definedName>
    <definedName name="왔" hidden="1">{#N/A,#N/A,FALSE,"Sheet5"}</definedName>
    <definedName name="왜" hidden="1">{#N/A,#N/A,FALSE,"단축1";#N/A,#N/A,FALSE,"단축2";#N/A,#N/A,FALSE,"단축3";#N/A,#N/A,FALSE,"장축";#N/A,#N/A,FALSE,"4WD"}</definedName>
    <definedName name="외" hidden="1">{#N/A,#N/A,FALSE,"단축1";#N/A,#N/A,FALSE,"단축2";#N/A,#N/A,FALSE,"단축3";#N/A,#N/A,FALSE,"장축";#N/A,#N/A,FALSE,"4WD"}</definedName>
    <definedName name="외부소음영향" hidden="1">{#N/A,#N/A,FALSE,"단축1";#N/A,#N/A,FALSE,"단축2";#N/A,#N/A,FALSE,"단축3";#N/A,#N/A,FALSE,"장축";#N/A,#N/A,FALSE,"4WD"}</definedName>
    <definedName name="외주계획" hidden="1">{#N/A,#N/A,TRUE,"Y생산";#N/A,#N/A,TRUE,"Y판매";#N/A,#N/A,TRUE,"Y총물량";#N/A,#N/A,TRUE,"Y능력";#N/A,#N/A,TRUE,"YKD"}</definedName>
    <definedName name="요약" hidden="1">#REF!</definedName>
    <definedName name="요인비교차종1" hidden="1">{#N/A,#N/A,FALSE,"단축1";#N/A,#N/A,FALSE,"단축2";#N/A,#N/A,FALSE,"단축3";#N/A,#N/A,FALSE,"장축";#N/A,#N/A,FALSE,"4WD"}</definedName>
    <definedName name="요인비교차종별1" hidden="1">{#N/A,#N/A,FALSE,"단축1";#N/A,#N/A,FALSE,"단축2";#N/A,#N/A,FALSE,"단축3";#N/A,#N/A,FALSE,"장축";#N/A,#N/A,FALSE,"4WD"}</definedName>
    <definedName name="요ㅓ셔ㅏㅕㅅ아" hidden="1">{#N/A,#N/A,FALSE,"단축1";#N/A,#N/A,FALSE,"단축2";#N/A,#N/A,FALSE,"단축3";#N/A,#N/A,FALSE,"장축";#N/A,#N/A,FALSE,"4WD"}</definedName>
    <definedName name="용도" hidden="1">{#N/A,#N/A,FALSE,"단축1";#N/A,#N/A,FALSE,"단축2";#N/A,#N/A,FALSE,"단축3";#N/A,#N/A,FALSE,"장축";#N/A,#N/A,FALSE,"4WD"}</definedName>
    <definedName name="용도차" hidden="1">{#N/A,#N/A,FALSE,"단축1";#N/A,#N/A,FALSE,"단축2";#N/A,#N/A,FALSE,"단축3";#N/A,#N/A,FALSE,"장축";#N/A,#N/A,FALSE,"4WD"}</definedName>
    <definedName name="우" hidden="1">{#N/A,#N/A,TRUE,"Y생산";#N/A,#N/A,TRUE,"Y판매";#N/A,#N/A,TRUE,"Y총물량";#N/A,#N/A,TRUE,"Y능력";#N/A,#N/A,TRUE,"YKD"}</definedName>
    <definedName name="우리" hidden="1">{#N/A,#N/A,FALSE,"단축1";#N/A,#N/A,FALSE,"단축2";#N/A,#N/A,FALSE,"단축3";#N/A,#N/A,FALSE,"장축";#N/A,#N/A,FALSE,"4WD"}</definedName>
    <definedName name="운영1" hidden="1">{#N/A,#N/A,FALSE,"단축1";#N/A,#N/A,FALSE,"단축2";#N/A,#N/A,FALSE,"단축3";#N/A,#N/A,FALSE,"장축";#N/A,#N/A,FALSE,"4WD"}</definedName>
    <definedName name="운영구도2" hidden="1">{#N/A,#N/A,FALSE,"단축1";#N/A,#N/A,FALSE,"단축2";#N/A,#N/A,FALSE,"단축3";#N/A,#N/A,FALSE,"장축";#N/A,#N/A,FALSE,"4WD"}</definedName>
    <definedName name="운영구도3" hidden="1">{#N/A,#N/A,FALSE,"단축1";#N/A,#N/A,FALSE,"단축2";#N/A,#N/A,FALSE,"단축3";#N/A,#N/A,FALSE,"장축";#N/A,#N/A,FALSE,"4WD"}</definedName>
    <definedName name="운영방침1" hidden="1">{#N/A,#N/A,FALSE,"협조전";#N/A,#N/A,FALSE,"원가절감계획 ";#N/A,#N/A,FALSE,"항목별원가절감계획"}</definedName>
    <definedName name="원단운영안" hidden="1">{#N/A,#N/A,FALSE,"단축1";#N/A,#N/A,FALSE,"단축2";#N/A,#N/A,FALSE,"단축3";#N/A,#N/A,FALSE,"장축";#N/A,#N/A,FALSE,"4WD"}</definedName>
    <definedName name="원자재종합" hidden="1">{#N/A,#N/A,FALSE,"단축1";#N/A,#N/A,FALSE,"단축2";#N/A,#N/A,FALSE,"단축3";#N/A,#N/A,FALSE,"장축";#N/A,#N/A,FALSE,"4WD"}</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月" hidden="1">{#N/A,#N/A,FALSE,"단축1";#N/A,#N/A,FALSE,"단축2";#N/A,#N/A,FALSE,"단축3";#N/A,#N/A,FALSE,"장축";#N/A,#N/A,FALSE,"4WD"}</definedName>
    <definedName name="月工资" hidden="1">{#N/A,#N/A,FALSE,"단축1";#N/A,#N/A,FALSE,"단축2";#N/A,#N/A,FALSE,"단축3";#N/A,#N/A,FALSE,"장축";#N/A,#N/A,FALSE,"4WD"}</definedName>
    <definedName name="월별목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위ㅣㅣㅣ" hidden="1">{#N/A,#N/A,FALSE,"단축1";#N/A,#N/A,FALSE,"단축2";#N/A,#N/A,FALSE,"단축3";#N/A,#N/A,FALSE,"장축";#N/A,#N/A,FALSE,"4WD"}</definedName>
    <definedName name="有" hidden="1">{#N/A,#N/A,FALSE,"단축1";#N/A,#N/A,FALSE,"단축2";#N/A,#N/A,FALSE,"단축3";#N/A,#N/A,FALSE,"장축";#N/A,#N/A,FALSE,"4WD"}</definedName>
    <definedName name="유럽" hidden="1">{#N/A,#N/A,FALSE,"단축1";#N/A,#N/A,FALSE,"단축2";#N/A,#N/A,FALSE,"단축3";#N/A,#N/A,FALSE,"장축";#N/A,#N/A,FALSE,"4WD"}</definedName>
    <definedName name="유리" hidden="1">{#N/A,#N/A,FALSE,"단축1";#N/A,#N/A,FALSE,"단축2";#N/A,#N/A,FALSE,"단축3";#N/A,#N/A,FALSE,"장축";#N/A,#N/A,FALSE,"4WD"}</definedName>
    <definedName name="유사차" hidden="1">{#N/A,#N/A,FALSE,"신규dep";#N/A,#N/A,FALSE,"신규dep-금형상각후";#N/A,#N/A,FALSE,"신규dep-연구비상각후";#N/A,#N/A,FALSE,"신규dep-기계,공구상각후"}</definedName>
    <definedName name="유첨.투자비2" hidden="1">{#N/A,#N/A,FALSE,"단축1";#N/A,#N/A,FALSE,"단축2";#N/A,#N/A,FALSE,"단축3";#N/A,#N/A,FALSE,"장축";#N/A,#N/A,FALSE,"4WD"}</definedName>
    <definedName name="有肖" hidden="1">{#N/A,#N/A,FALSE,"단축1";#N/A,#N/A,FALSE,"단축2";#N/A,#N/A,FALSE,"단축3";#N/A,#N/A,FALSE,"장축";#N/A,#N/A,FALSE,"4WD"}</definedName>
    <definedName name="有肖不" hidden="1">{#N/A,#N/A,FALSE,"단축1";#N/A,#N/A,FALSE,"단축2";#N/A,#N/A,FALSE,"단축3";#N/A,#N/A,FALSE,"장축";#N/A,#N/A,FALSE,"4WD"}</definedName>
    <definedName name="유형" hidden="1">{#N/A,#N/A,TRUE,"Y생산";#N/A,#N/A,TRUE,"Y판매";#N/A,#N/A,TRUE,"Y총물량";#N/A,#N/A,TRUE,"Y능력";#N/A,#N/A,TRUE,"YKD"}</definedName>
    <definedName name="유효" hidden="1">{#N/A,#N/A,FALSE,"주요여수신";#N/A,#N/A,FALSE,"수신금리";#N/A,#N/A,FALSE,"대출금리";#N/A,#N/A,FALSE,"신규대출";#N/A,#N/A,FALSE,"총액대출"}</definedName>
    <definedName name="으" hidden="1">{#N/A,#N/A,TRUE,"Y생산";#N/A,#N/A,TRUE,"Y판매";#N/A,#N/A,TRUE,"Y총물량";#N/A,#N/A,TRUE,"Y능력";#N/A,#N/A,TRUE,"YKD"}</definedName>
    <definedName name="이" hidden="1">{#N/A,#N/A,FALSE,"96 3월물량표";#N/A,#N/A,FALSE,"96 4월물량표";#N/A,#N/A,FALSE,"96 5월물량표"}</definedName>
    <definedName name="이건형" hidden="1">{#N/A,#N/A,FALSE,"단축1";#N/A,#N/A,FALSE,"단축2";#N/A,#N/A,FALSE,"단축3";#N/A,#N/A,FALSE,"장축";#N/A,#N/A,FALSE,"4WD"}</definedName>
    <definedName name="이겅ㄴ" hidden="1">{#N/A,#N/A,FALSE,"단축1";#N/A,#N/A,FALSE,"단축2";#N/A,#N/A,FALSE,"단축3";#N/A,#N/A,FALSE,"장축";#N/A,#N/A,FALSE,"4WD"}</definedName>
    <definedName name="이국" hidden="1">{#N/A,#N/A,FALSE,"단축1";#N/A,#N/A,FALSE,"단축2";#N/A,#N/A,FALSE,"단축3";#N/A,#N/A,FALSE,"장축";#N/A,#N/A,FALSE,"4WD"}</definedName>
    <definedName name="이근" hidden="1">{#N/A,#N/A,FALSE,"단축1";#N/A,#N/A,FALSE,"단축2";#N/A,#N/A,FALSE,"단축3";#N/A,#N/A,FALSE,"장축";#N/A,#N/A,FALSE,"4WD"}</definedName>
    <definedName name="이근한" hidden="1">{#N/A,#N/A,FALSE,"단축1";#N/A,#N/A,FALSE,"단축2";#N/A,#N/A,FALSE,"단축3";#N/A,#N/A,FALSE,"장축";#N/A,#N/A,FALSE,"4WD"}</definedName>
    <definedName name="이란" hidden="1">{#N/A,#N/A,FALSE,"단축1";#N/A,#N/A,FALSE,"단축2";#N/A,#N/A,FALSE,"단축3";#N/A,#N/A,FALSE,"장축";#N/A,#N/A,FALSE,"4WD"}</definedName>
    <definedName name="이름충돌" hidden="1">{#N/A,#N/A,FALSE,"단축1";#N/A,#N/A,FALSE,"단축2";#N/A,#N/A,FALSE,"단축3";#N/A,#N/A,FALSE,"장축";#N/A,#N/A,FALSE,"4WD"}</definedName>
    <definedName name="이미" hidden="1">{#N/A,#N/A,FALSE,"단축1";#N/A,#N/A,FALSE,"단축2";#N/A,#N/A,FALSE,"단축3";#N/A,#N/A,FALSE,"장축";#N/A,#N/A,FALSE,"4WD"}</definedName>
    <definedName name="이상" hidden="1">{#N/A,#N/A,TRUE,"Y생산";#N/A,#N/A,TRUE,"Y판매";#N/A,#N/A,TRUE,"Y총물량";#N/A,#N/A,TRUE,"Y능력";#N/A,#N/A,TRUE,"YKD"}</definedName>
    <definedName name="이상하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슈" hidden="1">{#N/A,#N/A,TRUE,"일정"}</definedName>
    <definedName name="이이이" hidden="1">{#N/A,#N/A,FALSE,"단축1";#N/A,#N/A,FALSE,"단축2";#N/A,#N/A,FALSE,"단축3";#N/A,#N/A,FALSE,"장축";#N/A,#N/A,FALSE,"4WD"}</definedName>
    <definedName name="이자비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전" hidden="1">{#N/A,#N/A,FALSE,"단축1";#N/A,#N/A,FALSE,"단축2";#N/A,#N/A,FALSE,"단축3";#N/A,#N/A,FALSE,"장축";#N/A,#N/A,FALSE,"4WD"}</definedName>
    <definedName name="이혁준" hidden="1">{#N/A,#N/A,FALSE,"단축1";#N/A,#N/A,FALSE,"단축2";#N/A,#N/A,FALSE,"단축3";#N/A,#N/A,FALSE,"장축";#N/A,#N/A,FALSE,"4WD"}</definedName>
    <definedName name="이ㅓㅏㄻ이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인간성" hidden="1">{#N/A,#N/A,FALSE,"단축1";#N/A,#N/A,FALSE,"단축2";#N/A,#N/A,FALSE,"단축3";#N/A,#N/A,FALSE,"장축";#N/A,#N/A,FALSE,"4WD"}</definedName>
    <definedName name="인계" hidden="1">{#N/A,#N/A,TRUE,"Y생산";#N/A,#N/A,TRUE,"Y판매";#N/A,#N/A,TRUE,"Y총물량";#N/A,#N/A,TRUE,"Y능력";#N/A,#N/A,TRUE,"YKD"}</definedName>
    <definedName name="인계획" hidden="1">{#N/A,#N/A,TRUE,"Y생산";#N/A,#N/A,TRUE,"Y판매";#N/A,#N/A,TRUE,"Y총물량";#N/A,#N/A,TRUE,"Y능력";#N/A,#N/A,TRUE,"YKD"}</definedName>
    <definedName name="인몰드2" hidden="1">{#N/A,#N/A,FALSE,"단축1";#N/A,#N/A,FALSE,"단축2";#N/A,#N/A,FALSE,"단축3";#N/A,#N/A,FALSE,"장축";#N/A,#N/A,FALSE,"4WD"}</definedName>
    <definedName name="인몰드성형" hidden="1">{#N/A,#N/A,FALSE,"단축1";#N/A,#N/A,FALSE,"단축2";#N/A,#N/A,FALSE,"단축3";#N/A,#N/A,FALSE,"장축";#N/A,#N/A,FALSE,"4WD"}</definedName>
    <definedName name="人人人" hidden="1">{#N/A,#N/A,FALSE,"단축1";#N/A,#N/A,FALSE,"단축2";#N/A,#N/A,FALSE,"단축3";#N/A,#N/A,FALSE,"장축";#N/A,#N/A,FALSE,"4WD"}</definedName>
    <definedName name="일이ㅏㄹ" hidden="1">{#N/A,#N/A,FALSE,"단축1";#N/A,#N/A,FALSE,"단축2";#N/A,#N/A,FALSE,"단축3";#N/A,#N/A,FALSE,"장축";#N/A,#N/A,FALSE,"4WD"}</definedName>
    <definedName name="일자별" hidden="1">{#N/A,#N/A,TRUE,"Y생산";#N/A,#N/A,TRUE,"Y판매";#N/A,#N/A,TRUE,"Y총물량";#N/A,#N/A,TRUE,"Y능력";#N/A,#N/A,TRUE,"YKD"}</definedName>
    <definedName name="일정" hidden="1">{#N/A,#N/A,FALSE,"단축1";#N/A,#N/A,FALSE,"단축2";#N/A,#N/A,FALSE,"단축3";#N/A,#N/A,FALSE,"장축";#N/A,#N/A,FALSE,"4WD"}</definedName>
    <definedName name="일정1" hidden="1">{#N/A,#N/A,FALSE,"단축1";#N/A,#N/A,FALSE,"단축2";#N/A,#N/A,FALSE,"단축3";#N/A,#N/A,FALSE,"장축";#N/A,#N/A,FALSE,"4WD"}</definedName>
    <definedName name="일정2" hidden="1">{#N/A,#N/A,FALSE,"단축1";#N/A,#N/A,FALSE,"단축2";#N/A,#N/A,FALSE,"단축3";#N/A,#N/A,FALSE,"장축";#N/A,#N/A,FALSE,"4WD"}</definedName>
    <definedName name="일정3" hidden="1">{#N/A,#N/A,FALSE,"단축1";#N/A,#N/A,FALSE,"단축2";#N/A,#N/A,FALSE,"단축3";#N/A,#N/A,FALSE,"장축";#N/A,#N/A,FALSE,"4WD"}</definedName>
    <definedName name="일정계획" hidden="1">{#N/A,#N/A,FALSE,"신규dep";#N/A,#N/A,FALSE,"신규dep-금형상각후";#N/A,#N/A,FALSE,"신규dep-연구비상각후";#N/A,#N/A,FALSE,"신규dep-기계,공구상각후"}</definedName>
    <definedName name="임" hidden="1">{#N/A,#N/A,FALSE,"단축1";#N/A,#N/A,FALSE,"단축2";#N/A,#N/A,FALSE,"단축3";#N/A,#N/A,FALSE,"장축";#N/A,#N/A,FALSE,"4WD"}</definedName>
    <definedName name="임병길" hidden="1">{#N/A,#N/A,FALSE,"단축1";#N/A,#N/A,FALSE,"단축2";#N/A,#N/A,FALSE,"단축3";#N/A,#N/A,FALSE,"장축";#N/A,#N/A,FALSE,"4WD"}</definedName>
    <definedName name="扔掉" hidden="1">{#N/A,#N/A,FALSE,"단축1";#N/A,#N/A,FALSE,"단축2";#N/A,#N/A,FALSE,"단축3";#N/A,#N/A,FALSE,"장축";#N/A,#N/A,FALSE,"4WD"}</definedName>
    <definedName name="잉크" hidden="1">{#N/A,#N/A,FALSE,"단축1";#N/A,#N/A,FALSE,"단축2";#N/A,#N/A,FALSE,"단축3";#N/A,#N/A,FALSE,"장축";#N/A,#N/A,FALSE,"4WD"}</definedName>
    <definedName name="ㅈ" hidden="1">{#N/A,#N/A,TRUE,"Y생산";#N/A,#N/A,TRUE,"Y판매";#N/A,#N/A,TRUE,"Y총물량";#N/A,#N/A,TRUE,"Y능력";#N/A,#N/A,TRUE,"YKD"}</definedName>
    <definedName name="ㅈ3" hidden="1">#REF!</definedName>
    <definedName name="ㅈ3ㄱㄷ" hidden="1">{#N/A,#N/A,FALSE,"단축1";#N/A,#N/A,FALSE,"단축2";#N/A,#N/A,FALSE,"단축3";#N/A,#N/A,FALSE,"장축";#N/A,#N/A,FALSE,"4WD"}</definedName>
    <definedName name="ㅈㄱㄷ" hidden="1">{#N/A,#N/A,FALSE,"단축1";#N/A,#N/A,FALSE,"단축2";#N/A,#N/A,FALSE,"단축3";#N/A,#N/A,FALSE,"장축";#N/A,#N/A,FALSE,"4WD"}</definedName>
    <definedName name="ㅈㄱㄹ" hidden="1">{#N/A,#N/A,FALSE,"단축1";#N/A,#N/A,FALSE,"단축2";#N/A,#N/A,FALSE,"단축3";#N/A,#N/A,FALSE,"장축";#N/A,#N/A,FALSE,"4WD"}</definedName>
    <definedName name="ㅈ고모" hidden="1">{#N/A,#N/A,FALSE,"단축1";#N/A,#N/A,FALSE,"단축2";#N/A,#N/A,FALSE,"단축3";#N/A,#N/A,FALSE,"장축";#N/A,#N/A,FALSE,"4WD"}</definedName>
    <definedName name="ㅈ구" hidden="1">{#N/A,#N/A,FALSE,"단축1";#N/A,#N/A,FALSE,"단축2";#N/A,#N/A,FALSE,"단축3";#N/A,#N/A,FALSE,"장축";#N/A,#N/A,FALSE,"4WD"}</definedName>
    <definedName name="ㅈㄴㄴ" hidden="1">{#N/A,#N/A,FALSE,"단축1";#N/A,#N/A,FALSE,"단축2";#N/A,#N/A,FALSE,"단축3";#N/A,#N/A,FALSE,"장축";#N/A,#N/A,FALSE,"4WD"}</definedName>
    <definedName name="ㅈㄴㅇㄹㅊㅁ" hidden="1">{#N/A,#N/A,FALSE,"단축1";#N/A,#N/A,FALSE,"단축2";#N/A,#N/A,FALSE,"단축3";#N/A,#N/A,FALSE,"장축";#N/A,#N/A,FALSE,"4WD"}</definedName>
    <definedName name="ㅈㄵ" hidden="1">{#N/A,#N/A,FALSE,"단축1";#N/A,#N/A,FALSE,"단축2";#N/A,#N/A,FALSE,"단축3";#N/A,#N/A,FALSE,"장축";#N/A,#N/A,FALSE,"4WD"}</definedName>
    <definedName name="ㅈㄷ" hidden="1">{#N/A,#N/A,FALSE,"단축1";#N/A,#N/A,FALSE,"단축2";#N/A,#N/A,FALSE,"단축3";#N/A,#N/A,FALSE,"장축";#N/A,#N/A,FALSE,"4WD"}</definedName>
    <definedName name="ㅈㄷㄱ" hidden="1">{#N/A,#N/A,FALSE,"단축1";#N/A,#N/A,FALSE,"단축2";#N/A,#N/A,FALSE,"단축3";#N/A,#N/A,FALSE,"장축";#N/A,#N/A,FALSE,"4WD"}</definedName>
    <definedName name="ㅈㄷㄴ" hidden="1">{#N/A,#N/A,FALSE,"단축1";#N/A,#N/A,FALSE,"단축2";#N/A,#N/A,FALSE,"단축3";#N/A,#N/A,FALSE,"장축";#N/A,#N/A,FALSE,"4WD"}</definedName>
    <definedName name="ㅈㄷㄷㄱ" hidden="1">{#N/A,#N/A,FALSE,"단축1";#N/A,#N/A,FALSE,"단축2";#N/A,#N/A,FALSE,"단축3";#N/A,#N/A,FALSE,"장축";#N/A,#N/A,FALSE,"4WD"}</definedName>
    <definedName name="ㅈㄹ" hidden="1">{#N/A,#N/A,FALSE,"단축1";#N/A,#N/A,FALSE,"단축2";#N/A,#N/A,FALSE,"단축3";#N/A,#N/A,FALSE,"장축";#N/A,#N/A,FALSE,"4WD"}</definedName>
    <definedName name="ㅈㅇㅇㅇㅇㅇㅈ" hidden="1">{#N/A,#N/A,FALSE,"단축1";#N/A,#N/A,FALSE,"단축2";#N/A,#N/A,FALSE,"단축3";#N/A,#N/A,FALSE,"장축";#N/A,#N/A,FALSE,"4WD"}</definedName>
    <definedName name="ㅈㅈ" hidden="1">{#N/A,#N/A,FALSE,"96 3월물량표";#N/A,#N/A,FALSE,"96 4월물량표";#N/A,#N/A,FALSE,"96 5월물량표"}</definedName>
    <definedName name="ㅈㅈㅂㅈㄷ" hidden="1">{#N/A,#N/A,FALSE,"단축1";#N/A,#N/A,FALSE,"단축2";#N/A,#N/A,FALSE,"단축3";#N/A,#N/A,FALSE,"장축";#N/A,#N/A,FALSE,"4WD"}</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ㅈ" hidden="1">{#N/A,#N/A,FALSE,"단축1";#N/A,#N/A,FALSE,"단축2";#N/A,#N/A,FALSE,"단축3";#N/A,#N/A,FALSE,"장축";#N/A,#N/A,FALSE,"4WD"}</definedName>
    <definedName name="ㅈㅈㅈㅈㅈㄷㅈㄷ" hidden="1">{#N/A,#N/A,FALSE,"단축1";#N/A,#N/A,FALSE,"단축2";#N/A,#N/A,FALSE,"단축3";#N/A,#N/A,FALSE,"장축";#N/A,#N/A,FALSE,"4WD"}</definedName>
    <definedName name="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금계획" hidden="1">{"'7-2지역별'!$A$1:$R$44"}</definedName>
    <definedName name="자라" hidden="1">{#N/A,#N/A,FALSE,"단축1";#N/A,#N/A,FALSE,"단축2";#N/A,#N/A,FALSE,"단축3";#N/A,#N/A,FALSE,"장축";#N/A,#N/A,FALSE,"4WD"}</definedName>
    <definedName name="자료정리" hidden="1">{#N/A,#N/A,FALSE,"단축1";#N/A,#N/A,FALSE,"단축2";#N/A,#N/A,FALSE,"단축3";#N/A,#N/A,FALSE,"장축";#N/A,#N/A,FALSE,"4WD"}</definedName>
    <definedName name="자잦" hidden="1">{#N/A,#N/A,FALSE,"단축1";#N/A,#N/A,FALSE,"단축2";#N/A,#N/A,FALSE,"단축3";#N/A,#N/A,FALSE,"장축";#N/A,#N/A,FALSE,"4WD"}</definedName>
    <definedName name="자재기준" hidden="1">{#N/A,#N/A,TRUE,"Y생산";#N/A,#N/A,TRUE,"Y판매";#N/A,#N/A,TRUE,"Y총물량";#N/A,#N/A,TRUE,"Y능력";#N/A,#N/A,TRUE,"YKD"}</definedName>
    <definedName name="자회사Total" hidden="1">{#N/A,#N/A,FALSE,"주요여수신";#N/A,#N/A,FALSE,"수신금리";#N/A,#N/A,FALSE,"대출금리";#N/A,#N/A,FALSE,"신규대출";#N/A,#N/A,FALSE,"총액대출"}</definedName>
    <definedName name="작업중" hidden="1">{#N/A,#N/A,FALSE,"단축1";#N/A,#N/A,FALSE,"단축2";#N/A,#N/A,FALSE,"단축3";#N/A,#N/A,FALSE,"장축";#N/A,#N/A,FALSE,"4WD"}</definedName>
    <definedName name="잠정보고" hidden="1">{#N/A,#N/A,FALSE,"주요여수신";#N/A,#N/A,FALSE,"수신금리";#N/A,#N/A,FALSE,"대출금리";#N/A,#N/A,FALSE,"신규대출";#N/A,#N/A,FALSE,"총액대출"}</definedName>
    <definedName name="잡봉가" hidden="1">{#N/A,#N/A,FALSE,"단축1";#N/A,#N/A,FALSE,"단축2";#N/A,#N/A,FALSE,"단축3";#N/A,#N/A,FALSE,"장축";#N/A,#N/A,FALSE,"4WD"}</definedName>
    <definedName name="장" hidden="1">{#N/A,#N/A,FALSE,"단축1";#N/A,#N/A,FALSE,"단축2";#N/A,#N/A,FALSE,"단축3";#N/A,#N/A,FALSE,"장축";#N/A,#N/A,FALSE,"4WD"}</definedName>
    <definedName name="장기금융상품" hidden="1">#REF!</definedName>
    <definedName name="장민ㄹ" hidden="1">{#N/A,#N/A,FALSE,"단축1";#N/A,#N/A,FALSE,"단축2";#N/A,#N/A,FALSE,"단축3";#N/A,#N/A,FALSE,"장축";#N/A,#N/A,FALSE,"4WD"}</definedName>
    <definedName name="재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고관리" hidden="1">{#N/A,#N/A,TRUE,"Y생산";#N/A,#N/A,TRUE,"Y판매";#N/A,#N/A,TRUE,"Y총물량";#N/A,#N/A,TRUE,"Y능력";#N/A,#N/A,TRUE,"YKD"}</definedName>
    <definedName name="재공포함" hidden="1">{#N/A,#N/A,FALSE,"Sheet5"}</definedName>
    <definedName name="재료" hidden="1">{#N/A,#N/A,FALSE,"Sheet5"}</definedName>
    <definedName name="재료비" hidden="1">{#N/A,#N/A,TRUE,"일정"}</definedName>
    <definedName name="재료예산" hidden="1">{#N/A,#N/A,FALSE,"단축1";#N/A,#N/A,FALSE,"단축2";#N/A,#N/A,FALSE,"단축3";#N/A,#N/A,FALSE,"장축";#N/A,#N/A,FALSE,"4WD"}</definedName>
    <definedName name="재작성" hidden="1">{#N/A,#N/A,FALSE,"ROW DATA"}</definedName>
    <definedName name="재할인대상" hidden="1">{#N/A,#N/A,FALSE,"주요여수신";#N/A,#N/A,FALSE,"수신금리";#N/A,#N/A,FALSE,"대출금리";#N/A,#N/A,FALSE,"신규대출";#N/A,#N/A,FALSE,"총액대출"}</definedName>
    <definedName name="쟈ㅜ" hidden="1">{#N/A,#N/A,FALSE,"신규dep";#N/A,#N/A,FALSE,"신규dep-금형상각후";#N/A,#N/A,FALSE,"신규dep-연구비상각후";#N/A,#N/A,FALSE,"신규dep-기계,공구상각후"}</definedName>
    <definedName name="저" hidden="1">{#N/A,#N/A,TRUE,"Y생산";#N/A,#N/A,TRUE,"Y판매";#N/A,#N/A,TRUE,"Y총물량";#N/A,#N/A,TRUE,"Y능력";#N/A,#N/A,TRUE,"YKD"}</definedName>
    <definedName name="저장" hidden="1">{#N/A,#N/A,FALSE,"Sheet5"}</definedName>
    <definedName name="저장1" hidden="1">{#N/A,#N/A,FALSE,"Sheet5"}</definedName>
    <definedName name="저장2" hidden="1">{#N/A,#N/A,FALSE,"Sheet5"}</definedName>
    <definedName name="저장품수불" hidden="1">{#N/A,#N/A,FALSE,"Sheet5"}</definedName>
    <definedName name="전" hidden="1">{#N/A,#N/A,FALSE,"신규dep";#N/A,#N/A,FALSE,"신규dep-금형상각후";#N/A,#N/A,FALSE,"신규dep-연구비상각후";#N/A,#N/A,FALSE,"신규dep-기계,공구상각후"}</definedName>
    <definedName name="전개계획" hidden="1">{#N/A,#N/A,FALSE,"단축1";#N/A,#N/A,FALSE,"단축2";#N/A,#N/A,FALSE,"단축3";#N/A,#N/A,FALSE,"장축";#N/A,#N/A,FALSE,"4WD"}</definedName>
    <definedName name="전개방안10" hidden="1">{#N/A,#N/A,FALSE,"단축1";#N/A,#N/A,FALSE,"단축2";#N/A,#N/A,FALSE,"단축3";#N/A,#N/A,FALSE,"장축";#N/A,#N/A,FALSE,"4WD"}</definedName>
    <definedName name="전개방안2" hidden="1">{#N/A,#N/A,FALSE,"단축1";#N/A,#N/A,FALSE,"단축2";#N/A,#N/A,FALSE,"단축3";#N/A,#N/A,FALSE,"장축";#N/A,#N/A,FALSE,"4WD"}</definedName>
    <definedName name="전개방안3" hidden="1">{#N/A,#N/A,FALSE,"단축1";#N/A,#N/A,FALSE,"단축2";#N/A,#N/A,FALSE,"단축3";#N/A,#N/A,FALSE,"장축";#N/A,#N/A,FALSE,"4WD"}</definedName>
    <definedName name="전개방안4" hidden="1">{#N/A,#N/A,FALSE,"단축1";#N/A,#N/A,FALSE,"단축2";#N/A,#N/A,FALSE,"단축3";#N/A,#N/A,FALSE,"장축";#N/A,#N/A,FALSE,"4WD"}</definedName>
    <definedName name="전개방안5" hidden="1">{#N/A,#N/A,FALSE,"단축1";#N/A,#N/A,FALSE,"단축2";#N/A,#N/A,FALSE,"단축3";#N/A,#N/A,FALSE,"장축";#N/A,#N/A,FALSE,"4WD"}</definedName>
    <definedName name="前功尽弃" hidden="1">{#N/A,#N/A,FALSE,"단축1";#N/A,#N/A,FALSE,"단축2";#N/A,#N/A,FALSE,"단축3";#N/A,#N/A,FALSE,"장축";#N/A,#N/A,FALSE,"4WD"}</definedName>
    <definedName name="전부" hidden="1">{#N/A,#N/A,FALSE,"단축1";#N/A,#N/A,FALSE,"단축2";#N/A,#N/A,FALSE,"단축3";#N/A,#N/A,FALSE,"장축";#N/A,#N/A,FALSE,"4WD"}</definedName>
    <definedName name="전산소모품예상구매" hidden="1">{"'1999소모품'!$F$10:$J$13","'1999소모품'!$A$1:$X$28"}</definedName>
    <definedName name="전차종" hidden="1">{#N/A,#N/A,FALSE,"표지";#N/A,#N/A,FALSE,"전제";#N/A,#N/A,FALSE,"대당";#N/A,#N/A,FALSE,"가공비";#N/A,#N/A,FALSE,"재료비";#N/A,#N/A,FALSE,"손익"}</definedName>
    <definedName name="전체1" hidden="1">{#N/A,#N/A,FALSE,"단축1";#N/A,#N/A,FALSE,"단축2";#N/A,#N/A,FALSE,"단축3";#N/A,#N/A,FALSE,"장축";#N/A,#N/A,FALSE,"4WD"}</definedName>
    <definedName name="전체2" hidden="1">{#N/A,#N/A,FALSE,"단축1";#N/A,#N/A,FALSE,"단축2";#N/A,#N/A,FALSE,"단축3";#N/A,#N/A,FALSE,"장축";#N/A,#N/A,FALSE,"4WD"}</definedName>
    <definedName name="전체종합2" hidden="1">{#N/A,#N/A,FALSE,"단축1";#N/A,#N/A,FALSE,"단축2";#N/A,#N/A,FALSE,"단축3";#N/A,#N/A,FALSE,"장축";#N/A,#N/A,FALSE,"4WD"}</definedName>
    <definedName name="전체현황" hidden="1">{#N/A,#N/A,FALSE,"단축1";#N/A,#N/A,FALSE,"단축2";#N/A,#N/A,FALSE,"단축3";#N/A,#N/A,FALSE,"장축";#N/A,#N/A,FALSE,"4WD"}</definedName>
    <definedName name="전후분석" hidden="1">{#N/A,#N/A,FALSE,"단축1";#N/A,#N/A,FALSE,"단축2";#N/A,#N/A,FALSE,"단축3";#N/A,#N/A,FALSE,"장축";#N/A,#N/A,FALSE,"4WD"}</definedName>
    <definedName name="전후분석2" hidden="1">{#N/A,#N/A,FALSE,"단축1";#N/A,#N/A,FALSE,"단축2";#N/A,#N/A,FALSE,"단축3";#N/A,#N/A,FALSE,"장축";#N/A,#N/A,FALSE,"4WD"}</definedName>
    <definedName name="전후분석을" hidden="1">{#N/A,#N/A,FALSE,"단축1";#N/A,#N/A,FALSE,"단축2";#N/A,#N/A,FALSE,"단축3";#N/A,#N/A,FALSE,"장축";#N/A,#N/A,FALSE,"4WD"}</definedName>
    <definedName name="절감" hidden="1">{#N/A,#N/A,FALSE,"단축1";#N/A,#N/A,FALSE,"단축2";#N/A,#N/A,FALSE,"단축3";#N/A,#N/A,FALSE,"장축";#N/A,#N/A,FALSE,"4WD"}</definedName>
    <definedName name="절감계산2" hidden="1">{#N/A,#N/A,FALSE,"단축1";#N/A,#N/A,FALSE,"단축2";#N/A,#N/A,FALSE,"단축3";#N/A,#N/A,FALSE,"장축";#N/A,#N/A,FALSE,"4WD"}</definedName>
    <definedName name="점호" hidden="1">{#N/A,#N/A,FALSE,"단축1";#N/A,#N/A,FALSE,"단축2";#N/A,#N/A,FALSE,"단축3";#N/A,#N/A,FALSE,"장축";#N/A,#N/A,FALSE,"4WD"}</definedName>
    <definedName name="정" hidden="1">{#N/A,#N/A,FALSE,"단축1";#N/A,#N/A,FALSE,"단축2";#N/A,#N/A,FALSE,"단축3";#N/A,#N/A,FALSE,"장축";#N/A,#N/A,FALSE,"4WD"}</definedName>
    <definedName name="正" hidden="1">{#N/A,#N/A,FALSE,"단축1";#N/A,#N/A,FALSE,"단축2";#N/A,#N/A,FALSE,"단축3";#N/A,#N/A,FALSE,"장축";#N/A,#N/A,FALSE,"4WD"}</definedName>
    <definedName name="정곤" hidden="1">{#N/A,#N/A,FALSE,"단축1";#N/A,#N/A,FALSE,"단축2";#N/A,#N/A,FALSE,"단축3";#N/A,#N/A,FALSE,"장축";#N/A,#N/A,FALSE,"4WD"}</definedName>
    <definedName name="정기적금" hidden="1">{#N/A,#N/A,FALSE,"주요여수신";#N/A,#N/A,FALSE,"수신금리";#N/A,#N/A,FALSE,"대출금리";#N/A,#N/A,FALSE,"신규대출";#N/A,#N/A,FALSE,"총액대출"}</definedName>
    <definedName name="정비대수" hidden="1">{#N/A,#N/A,FALSE,"인원";#N/A,#N/A,FALSE,"비용2";#N/A,#N/A,FALSE,"비용1";#N/A,#N/A,FALSE,"비용";#N/A,#N/A,FALSE,"보증2";#N/A,#N/A,FALSE,"보증1";#N/A,#N/A,FALSE,"보증";#N/A,#N/A,FALSE,"손익1";#N/A,#N/A,FALSE,"손익";#N/A,#N/A,FALSE,"부서별매출";#N/A,#N/A,FALSE,"매출"}</definedName>
    <definedName name="정산표" hidden="1">{#N/A,#N/A,FALSE,"BS";#N/A,#N/A,FALSE,"PL";#N/A,#N/A,FALSE,"처분";#N/A,#N/A,FALSE,"현금";#N/A,#N/A,FALSE,"매출";#N/A,#N/A,FALSE,"원가";#N/A,#N/A,FALSE,"경영"}</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수용" hidden="1">{#N/A,#N/A,TRUE,"Y생산";#N/A,#N/A,TRUE,"Y판매";#N/A,#N/A,TRUE,"Y총물량";#N/A,#N/A,TRUE,"Y능력";#N/A,#N/A,TRUE,"YKD"}</definedName>
    <definedName name="젖" hidden="1">{#N/A,#N/A,FALSE,"단축1";#N/A,#N/A,FALSE,"단축2";#N/A,#N/A,FALSE,"단축3";#N/A,#N/A,FALSE,"장축";#N/A,#N/A,FALSE,"4WD"}</definedName>
    <definedName name="제동" hidden="1">{#N/A,#N/A,FALSE,"단축1";#N/A,#N/A,FALSE,"단축2";#N/A,#N/A,FALSE,"단축3";#N/A,#N/A,FALSE,"장축";#N/A,#N/A,FALSE,"4WD"}</definedName>
    <definedName name="제원종합" hidden="1">#REF!</definedName>
    <definedName name="제작현황" hidden="1">{#N/A,#N/A,FALSE,"단축1";#N/A,#N/A,FALSE,"단축2";#N/A,#N/A,FALSE,"단축3";#N/A,#N/A,FALSE,"장축";#N/A,#N/A,FALSE,"4WD"}</definedName>
    <definedName name="제조" hidden="1">#REF!</definedName>
    <definedName name="제품설계예산" hidden="1">{#N/A,#N/A,FALSE,"단축1";#N/A,#N/A,FALSE,"단축2";#N/A,#N/A,FALSE,"단축3";#N/A,#N/A,FALSE,"장축";#N/A,#N/A,FALSE,"4WD"}</definedName>
    <definedName name="조동" hidden="1">{#N/A,#N/A,FALSE,"단축1";#N/A,#N/A,FALSE,"단축2";#N/A,#N/A,FALSE,"단축3";#N/A,#N/A,FALSE,"장축";#N/A,#N/A,FALSE,"4WD"}</definedName>
    <definedName name="조동신" hidden="1">{#N/A,#N/A,FALSE,"단축1";#N/A,#N/A,FALSE,"단축2";#N/A,#N/A,FALSE,"단축3";#N/A,#N/A,FALSE,"장축";#N/A,#N/A,FALSE,"4WD"}</definedName>
    <definedName name="조립2" hidden="1">{#N/A,#N/A,FALSE,"단축1";#N/A,#N/A,FALSE,"단축2";#N/A,#N/A,FALSE,"단축3";#N/A,#N/A,FALSE,"장축";#N/A,#N/A,FALSE,"4WD"}</definedName>
    <definedName name="조직활성" hidden="1">{#N/A,#N/A,FALSE,"단축1";#N/A,#N/A,FALSE,"단축2";#N/A,#N/A,FALSE,"단축3";#N/A,#N/A,FALSE,"장축";#N/A,#N/A,FALSE,"4WD"}</definedName>
    <definedName name="조치" hidden="1">{#N/A,#N/A,FALSE,"단축1";#N/A,#N/A,FALSE,"단축2";#N/A,#N/A,FALSE,"단축3";#N/A,#N/A,FALSE,"장축";#N/A,#N/A,FALSE,"4WD"}</definedName>
    <definedName name="종주" hidden="1">{#N/A,#N/A,FALSE,"단축1";#N/A,#N/A,FALSE,"단축2";#N/A,#N/A,FALSE,"단축3";#N/A,#N/A,FALSE,"장축";#N/A,#N/A,FALSE,"4WD"}</definedName>
    <definedName name="종합" hidden="1">{#N/A,#N/A,TRUE,"Y생산";#N/A,#N/A,TRUE,"Y판매";#N/A,#N/A,TRUE,"Y총물량";#N/A,#N/A,TRUE,"Y능력";#N/A,#N/A,TRUE,"YKD"}</definedName>
    <definedName name="종합구매현황2002" hidden="1">{"'1999소모품'!$F$10:$J$13","'1999소모품'!$A$1:$X$28"}</definedName>
    <definedName name="종합그래프" hidden="1">{#N/A,#N/A,FALSE,"단축1";#N/A,#N/A,FALSE,"단축2";#N/A,#N/A,FALSE,"단축3";#N/A,#N/A,FALSE,"장축";#N/A,#N/A,FALSE,"4WD"}</definedName>
    <definedName name="주" hidden="1">{#N/A,#N/A,FALSE,"단축1";#N/A,#N/A,FALSE,"단축2";#N/A,#N/A,FALSE,"단축3";#N/A,#N/A,FALSE,"장축";#N/A,#N/A,FALSE,"4WD"}</definedName>
    <definedName name="주간2" hidden="1">{#N/A,#N/A,FALSE,"단축1";#N/A,#N/A,FALSE,"단축2";#N/A,#N/A,FALSE,"단축3";#N/A,#N/A,FALSE,"장축";#N/A,#N/A,FALSE,"4WD"}</definedName>
    <definedName name="주요" hidden="1">{#N/A,#N/A,TRUE,"Y생산";#N/A,#N/A,TRUE,"Y판매";#N/A,#N/A,TRUE,"Y총물량";#N/A,#N/A,TRUE,"Y능력";#N/A,#N/A,TRUE,"YKD"}</definedName>
    <definedName name="주요개선" hidden="1">{#N/A,#N/A,FALSE,"단축1";#N/A,#N/A,FALSE,"단축2";#N/A,#N/A,FALSE,"단축3";#N/A,#N/A,FALSE,"장축";#N/A,#N/A,FALSE,"4WD"}</definedName>
    <definedName name="주요내용" hidden="1">{#N/A,#N/A,FALSE,"단축1";#N/A,#N/A,FALSE,"단축2";#N/A,#N/A,FALSE,"단축3";#N/A,#N/A,FALSE,"장축";#N/A,#N/A,FALSE,"4WD"}</definedName>
    <definedName name="주요업무" hidden="1">{#N/A,#N/A,TRUE,"Y생산";#N/A,#N/A,TRUE,"Y판매";#N/A,#N/A,TRUE,"Y총물량";#N/A,#N/A,TRUE,"Y능력";#N/A,#N/A,TRUE,"YKD"}</definedName>
    <definedName name="주요업무2" hidden="1">{#N/A,#N/A,TRUE,"Y생산";#N/A,#N/A,TRUE,"Y판매";#N/A,#N/A,TRUE,"Y총물량";#N/A,#N/A,TRUE,"Y능력";#N/A,#N/A,TRUE,"YKD"}</definedName>
    <definedName name="주요업무3" hidden="1">{#N/A,#N/A,TRUE,"Y생산";#N/A,#N/A,TRUE,"Y판매";#N/A,#N/A,TRUE,"Y총물량";#N/A,#N/A,TRUE,"Y능력";#N/A,#N/A,TRUE,"YKD"}</definedName>
    <definedName name="주요제원" hidden="1">{#N/A,#N/A,FALSE,"단축1";#N/A,#N/A,FALSE,"단축2";#N/A,#N/A,FALSE,"단축3";#N/A,#N/A,FALSE,"장축";#N/A,#N/A,FALSE,"4WD"}</definedName>
    <definedName name="주요차이내역" hidden="1">{#N/A,#N/A,FALSE,"단축1";#N/A,#N/A,FALSE,"단축2";#N/A,#N/A,FALSE,"단축3";#N/A,#N/A,FALSE,"장축";#N/A,#N/A,FALSE,"4WD"}</definedName>
    <definedName name="주정관" hidden="1">{#N/A,#N/A,TRUE,"일정"}</definedName>
    <definedName name="주해" hidden="1">[7]CAUDIT!#REF!</definedName>
    <definedName name="珠宝" hidden="1">{#N/A,#N/A,FALSE,"단축1";#N/A,#N/A,FALSE,"단축2";#N/A,#N/A,FALSE,"단축3";#N/A,#N/A,FALSE,"장축";#N/A,#N/A,FALSE,"4WD"}</definedName>
    <definedName name="중" hidden="1">{#N/A,#N/A,FALSE,"인원";#N/A,#N/A,FALSE,"비용2";#N/A,#N/A,FALSE,"비용1";#N/A,#N/A,FALSE,"비용";#N/A,#N/A,FALSE,"보증2";#N/A,#N/A,FALSE,"보증1";#N/A,#N/A,FALSE,"보증";#N/A,#N/A,FALSE,"손익1";#N/A,#N/A,FALSE,"손익";#N/A,#N/A,FALSE,"부서별매출";#N/A,#N/A,FALSE,"매출"}</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앙" hidden="1">{#N/A,#N/A,FALSE,"단축1";#N/A,#N/A,FALSE,"단축2";#N/A,#N/A,FALSE,"단축3";#N/A,#N/A,FALSE,"장축";#N/A,#N/A,FALSE,"4WD"}</definedName>
    <definedName name="중앙1" hidden="1">{#N/A,#N/A,FALSE,"단축1";#N/A,#N/A,FALSE,"단축2";#N/A,#N/A,FALSE,"단축3";#N/A,#N/A,FALSE,"장축";#N/A,#N/A,FALSE,"4WD"}</definedName>
    <definedName name="중일정3" hidden="1">{#N/A,#N/A,FALSE,"단축1";#N/A,#N/A,FALSE,"단축2";#N/A,#N/A,FALSE,"단축3";#N/A,#N/A,FALSE,"장축";#N/A,#N/A,FALSE,"4WD"}</definedName>
    <definedName name="중점3" hidden="1">{#N/A,#N/A,TRUE,"Y생산";#N/A,#N/A,TRUE,"Y판매";#N/A,#N/A,TRUE,"Y총물량";#N/A,#N/A,TRUE,"Y능력";#N/A,#N/A,TRUE,"YKD"}</definedName>
    <definedName name="중점추진" hidden="1">{#N/A,#N/A,TRUE,"일정"}</definedName>
    <definedName name="중표지" hidden="1">{#N/A,#N/A,FALSE,"인원";#N/A,#N/A,FALSE,"비용2";#N/A,#N/A,FALSE,"비용1";#N/A,#N/A,FALSE,"비용";#N/A,#N/A,FALSE,"보증2";#N/A,#N/A,FALSE,"보증1";#N/A,#N/A,FALSE,"보증";#N/A,#N/A,FALSE,"손익1";#N/A,#N/A,FALSE,"손익";#N/A,#N/A,FALSE,"부서별매출";#N/A,#N/A,FALSE,"매출"}</definedName>
    <definedName name="중표지5" hidden="1">{#N/A,#N/A,FALSE,"인원";#N/A,#N/A,FALSE,"비용2";#N/A,#N/A,FALSE,"비용1";#N/A,#N/A,FALSE,"비용";#N/A,#N/A,FALSE,"보증2";#N/A,#N/A,FALSE,"보증1";#N/A,#N/A,FALSE,"보증";#N/A,#N/A,FALSE,"손익1";#N/A,#N/A,FALSE,"손익";#N/A,#N/A,FALSE,"부서별매출";#N/A,#N/A,FALSE,"매출"}</definedName>
    <definedName name="中华人民" hidden="1">{#N/A,#N/A,FALSE,"단축1";#N/A,#N/A,FALSE,"단축2";#N/A,#N/A,FALSE,"단축3";#N/A,#N/A,FALSE,"장축";#N/A,#N/A,FALSE,"4WD"}</definedName>
    <definedName name="지랗하" hidden="1">{#N/A,#N/A,FALSE,"협조전";#N/A,#N/A,FALSE,"원가절감계획 ";#N/A,#N/A,FALSE,"항목별원가절감계획"}</definedName>
    <definedName name="지태면" hidden="1">{#N/A,#N/A,TRUE,"Y생산";#N/A,#N/A,TRUE,"Y판매";#N/A,#N/A,TRUE,"Y총물량";#N/A,#N/A,TRUE,"Y능력";#N/A,#N/A,TRUE,"YKD"}</definedName>
    <definedName name="지표" hidden="1">{#N/A,#N/A,TRUE,"Y생산";#N/A,#N/A,TRUE,"Y판매";#N/A,#N/A,TRUE,"Y총물량";#N/A,#N/A,TRUE,"Y능력";#N/A,#N/A,TRUE,"YKD"}</definedName>
    <definedName name="지호" hidden="1">{#N/A,#N/A,FALSE,"단축1";#N/A,#N/A,FALSE,"단축2";#N/A,#N/A,FALSE,"단축3";#N/A,#N/A,FALSE,"장축";#N/A,#N/A,FALSE,"4WD"}</definedName>
    <definedName name="직접재료" hidden="1">{#N/A,#N/A,FALSE,"Sheet5"}</definedName>
    <definedName name="진출의사보유" hidden="1">{#N/A,#N/A,FALSE,"단축1";#N/A,#N/A,FALSE,"단축2";#N/A,#N/A,FALSE,"단축3";#N/A,#N/A,FALSE,"장축";#N/A,#N/A,FALSE,"4WD"}</definedName>
    <definedName name="진행현황" hidden="1">{#N/A,#N/A,FALSE,"단축1";#N/A,#N/A,FALSE,"단축2";#N/A,#N/A,FALSE,"단축3";#N/A,#N/A,FALSE,"장축";#N/A,#N/A,FALSE,"4WD"}</definedName>
    <definedName name="ㅉ" hidden="1">{#N/A,#N/A,TRUE,"Y생산";#N/A,#N/A,TRUE,"Y판매";#N/A,#N/A,TRUE,"Y총물량";#N/A,#N/A,TRUE,"Y능력";#N/A,#N/A,TRUE,"YKD"}</definedName>
    <definedName name="짜등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 hidden="1">{#N/A,#N/A,FALSE,"품의서";#N/A,#N/A,FALSE,"전제";#N/A,#N/A,FALSE,"총손";#N/A,#N/A,FALSE,"손익";#N/A,#N/A,FALSE,"대당";#N/A,#N/A,FALSE,"가공비";#N/A,#N/A,FALSE,"재료비";#N/A,#N/A,FALSE,"판비";#N/A,#N/A,FALSE,"가격"}</definedName>
    <definedName name="ㅊㅊ"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ㅊㅊ" hidden="1">{#N/A,#N/A,FALSE,"단축1";#N/A,#N/A,FALSE,"단축2";#N/A,#N/A,FALSE,"단축3";#N/A,#N/A,FALSE,"장축";#N/A,#N/A,FALSE,"4WD"}</definedName>
    <definedName name="ㅊㅊㅊㅊㅊ" hidden="1">{#N/A,#N/A,FALSE,"인원";#N/A,#N/A,FALSE,"비용2";#N/A,#N/A,FALSE,"비용1";#N/A,#N/A,FALSE,"비용";#N/A,#N/A,FALSE,"보증2";#N/A,#N/A,FALSE,"보증1";#N/A,#N/A,FALSE,"보증";#N/A,#N/A,FALSE,"손익1";#N/A,#N/A,FALSE,"손익";#N/A,#N/A,FALSE,"부서별매출";#N/A,#N/A,FALSE,"매출"}</definedName>
    <definedName name="차량시험" hidden="1">{#N/A,#N/A,FALSE,"단축1";#N/A,#N/A,FALSE,"단축2";#N/A,#N/A,FALSE,"단축3";#N/A,#N/A,FALSE,"장축";#N/A,#N/A,FALSE,"4WD"}</definedName>
    <definedName name="차량운반구" hidden="1">{"'손익현황'!$A$1:$J$29"}</definedName>
    <definedName name="차체" hidden="1">{#N/A,#N/A,FALSE,"단축1";#N/A,#N/A,FALSE,"단축2";#N/A,#N/A,FALSE,"단축3";#N/A,#N/A,FALSE,"장축";#N/A,#N/A,FALSE,"4WD"}</definedName>
    <definedName name="차체1" hidden="1">{#N/A,#N/A,FALSE,"단축1";#N/A,#N/A,FALSE,"단축2";#N/A,#N/A,FALSE,"단축3";#N/A,#N/A,FALSE,"장축";#N/A,#N/A,FALSE,"4WD"}</definedName>
    <definedName name="참고" hidden="1">{#N/A,#N/A,FALSE,"단축1";#N/A,#N/A,FALSE,"단축2";#N/A,#N/A,FALSE,"단축3";#N/A,#N/A,FALSE,"장축";#N/A,#N/A,FALSE,"4WD"}</definedName>
    <definedName name="참고1" hidden="1">{#N/A,#N/A,FALSE,"단축1";#N/A,#N/A,FALSE,"단축2";#N/A,#N/A,FALSE,"단축3";#N/A,#N/A,FALSE,"장축";#N/A,#N/A,FALSE,"4WD"}</definedName>
    <definedName name="참고사항" hidden="1">{#N/A,#N/A,FALSE,"단축1";#N/A,#N/A,FALSE,"단축2";#N/A,#N/A,FALSE,"단축3";#N/A,#N/A,FALSE,"장축";#N/A,#N/A,FALSE,"4WD"}</definedName>
    <definedName name="철거현황" hidden="1">{#N/A,#N/A,FALSE,"단축1";#N/A,#N/A,FALSE,"단축2";#N/A,#N/A,FALSE,"단축3";#N/A,#N/A,FALSE,"장축";#N/A,#N/A,FALSE,"4WD"}</definedName>
    <definedName name="첨" hidden="1">{#N/A,#N/A,FALSE,"단축1";#N/A,#N/A,FALSE,"단축2";#N/A,#N/A,FALSE,"단축3";#N/A,#N/A,FALSE,"장축";#N/A,#N/A,FALSE,"4WD"}</definedName>
    <definedName name="첨부101" hidden="1">{#N/A,#N/A,FALSE,"단축1";#N/A,#N/A,FALSE,"단축2";#N/A,#N/A,FALSE,"단축3";#N/A,#N/A,FALSE,"장축";#N/A,#N/A,FALSE,"4WD"}</definedName>
    <definedName name="첨부3" hidden="1">{#N/A,#N/A,FALSE,"단축1";#N/A,#N/A,FALSE,"단축2";#N/A,#N/A,FALSE,"단축3";#N/A,#N/A,FALSE,"장축";#N/A,#N/A,FALSE,"4WD"}</definedName>
    <definedName name="肖肖像不" hidden="1">{#N/A,#N/A,FALSE,"단축1";#N/A,#N/A,FALSE,"단축2";#N/A,#N/A,FALSE,"단축3";#N/A,#N/A,FALSE,"장축";#N/A,#N/A,FALSE,"4WD"}</definedName>
    <definedName name="诮肖像前" hidden="1">{#N/A,#N/A,FALSE,"단축1";#N/A,#N/A,FALSE,"단축2";#N/A,#N/A,FALSE,"단축3";#N/A,#N/A,FALSE,"장축";#N/A,#N/A,FALSE,"4WD"}</definedName>
    <definedName name="총무3" hidden="1">{#N/A,#N/A,FALSE,"단축1";#N/A,#N/A,FALSE,"단축2";#N/A,#N/A,FALSE,"단축3";#N/A,#N/A,FALSE,"장축";#N/A,#N/A,FALSE,"4WD"}</definedName>
    <definedName name="최영" hidden="1">{#N/A,#N/A,FALSE,"정공"}</definedName>
    <definedName name="최종" hidden="1">{#N/A,#N/A,FALSE,"단축1";#N/A,#N/A,FALSE,"단축2";#N/A,#N/A,FALSE,"단축3";#N/A,#N/A,FALSE,"장축";#N/A,#N/A,FALSE,"4WD"}</definedName>
    <definedName name="추" hidden="1">{#N/A,#N/A,FALSE,"단축1";#N/A,#N/A,FALSE,"단축2";#N/A,#N/A,FALSE,"단축3";#N/A,#N/A,FALSE,"장축";#N/A,#N/A,FALSE,"4WD"}</definedName>
    <definedName name="추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과제" hidden="1">{#N/A,#N/A,FALSE,"단축1";#N/A,#N/A,FALSE,"단축2";#N/A,#N/A,FALSE,"단축3";#N/A,#N/A,FALSE,"장축";#N/A,#N/A,FALSE,"4WD"}</definedName>
    <definedName name="추진방안" hidden="1">{#N/A,#N/A,FALSE,"인원";#N/A,#N/A,FALSE,"비용2";#N/A,#N/A,FALSE,"비용1";#N/A,#N/A,FALSE,"비용";#N/A,#N/A,FALSE,"보증2";#N/A,#N/A,FALSE,"보증1";#N/A,#N/A,FALSE,"보증";#N/A,#N/A,FALSE,"손익1";#N/A,#N/A,FALSE,"손익";#N/A,#N/A,FALSE,"부서별매출";#N/A,#N/A,FALSE,"매출"}</definedName>
    <definedName name="추진장기" hidden="1">'[9]#REF'!$A$2:$IV$4095</definedName>
    <definedName name="출로리" hidden="1">{#N/A,#N/A,FALSE,"신규dep";#N/A,#N/A,FALSE,"신규dep-금형상각후";#N/A,#N/A,FALSE,"신규dep-연구비상각후";#N/A,#N/A,FALSE,"신규dep-기계,공구상각후"}</definedName>
    <definedName name="충돌" hidden="1">{#N/A,#N/A,FALSE,"단축1";#N/A,#N/A,FALSE,"단축2";#N/A,#N/A,FALSE,"단축3";#N/A,#N/A,FALSE,"장축";#N/A,#N/A,FALSE,"4WD"}</definedName>
    <definedName name="就职兴师动众" hidden="1">{#N/A,#N/A,FALSE,"단축1";#N/A,#N/A,FALSE,"단축2";#N/A,#N/A,FALSE,"단축3";#N/A,#N/A,FALSE,"장축";#N/A,#N/A,FALSE,"4WD"}</definedName>
    <definedName name="측정치" hidden="1">{#N/A,#N/A,FALSE,"단축1";#N/A,#N/A,FALSE,"단축2";#N/A,#N/A,FALSE,"단축3";#N/A,#N/A,FALSE,"장축";#N/A,#N/A,FALSE,"4WD"}</definedName>
    <definedName name="치" hidden="1">{#N/A,#N/A,TRUE,"Y생산";#N/A,#N/A,TRUE,"Y판매";#N/A,#N/A,TRUE,"Y총물량";#N/A,#N/A,TRUE,"Y능력";#N/A,#N/A,TRUE,"YKD"}</definedName>
    <definedName name="ㅋ" hidden="1">{#N/A,#N/A,FALSE,"단축1";#N/A,#N/A,FALSE,"단축2";#N/A,#N/A,FALSE,"단축3";#N/A,#N/A,FALSE,"장축";#N/A,#N/A,FALSE,"4WD"}</definedName>
    <definedName name="ㅋㄴ" hidden="1">{#N/A,#N/A,FALSE,"단축1";#N/A,#N/A,FALSE,"단축2";#N/A,#N/A,FALSE,"단축3";#N/A,#N/A,FALSE,"장축";#N/A,#N/A,FALSE,"4WD"}</definedName>
    <definedName name="ㅋㅇㅍ" hidden="1">{#N/A,#N/A,FALSE,"단축1";#N/A,#N/A,FALSE,"단축2";#N/A,#N/A,FALSE,"단축3";#N/A,#N/A,FALSE,"장축";#N/A,#N/A,FALSE,"4WD"}</definedName>
    <definedName name="ㅋㅋ" hidden="1">{#N/A,#N/A,TRUE,"Y생산";#N/A,#N/A,TRUE,"Y판매";#N/A,#N/A,TRUE,"Y총물량";#N/A,#N/A,TRUE,"Y능력";#N/A,#N/A,TRUE,"YKD"}</definedName>
    <definedName name="ㅋㅋㅋ" hidden="1">#REF!</definedName>
    <definedName name="ㅋㅌ" hidden="1">{#N/A,#N/A,FALSE,"단축1";#N/A,#N/A,FALSE,"단축2";#N/A,#N/A,FALSE,"단축3";#N/A,#N/A,FALSE,"장축";#N/A,#N/A,FALSE,"4WD"}</definedName>
    <definedName name="카나다" hidden="1">{#N/A,#N/A,FALSE,"단축1";#N/A,#N/A,FALSE,"단축2";#N/A,#N/A,FALSE,"단축3";#N/A,#N/A,FALSE,"장축";#N/A,#N/A,FALSE,"4WD"}</definedName>
    <definedName name="카니발연료누유" hidden="1">[7]CAUDIT!#REF!</definedName>
    <definedName name="카렌스" hidden="1">{#N/A,#N/A,FALSE,"단축1";#N/A,#N/A,FALSE,"단축2";#N/A,#N/A,FALSE,"단축3";#N/A,#N/A,FALSE,"장축";#N/A,#N/A,FALSE,"4WD"}</definedName>
    <definedName name="카메라" hidden="1">{#N/A,#N/A,FALSE,"단축1";#N/A,#N/A,FALSE,"단축2";#N/A,#N/A,FALSE,"단축3";#N/A,#N/A,FALSE,"장축";#N/A,#N/A,FALSE,"4WD"}</definedName>
    <definedName name="카메라2" hidden="1">{#N/A,#N/A,FALSE,"단축1";#N/A,#N/A,FALSE,"단축2";#N/A,#N/A,FALSE,"단축3";#N/A,#N/A,FALSE,"장축";#N/A,#N/A,FALSE,"4WD"}</definedName>
    <definedName name="캐나다" hidden="1">{#N/A,#N/A,TRUE,"Y생산";#N/A,#N/A,TRUE,"Y판매";#N/A,#N/A,TRUE,"Y총물량";#N/A,#N/A,TRUE,"Y능력";#N/A,#N/A,TRUE,"YKD"}</definedName>
    <definedName name="컬" hidden="1">{#N/A,#N/A,FALSE,"신규dep";#N/A,#N/A,FALSE,"신규dep-금형상각후";#N/A,#N/A,FALSE,"신규dep-연구비상각후";#N/A,#N/A,FALSE,"신규dep-기계,공구상각후"}</definedName>
    <definedName name="케이스" hidden="1">{#N/A,#N/A,FALSE,"단축1";#N/A,#N/A,FALSE,"단축2";#N/A,#N/A,FALSE,"단축3";#N/A,#N/A,FALSE,"장축";#N/A,#N/A,FALSE,"4WD"}</definedName>
    <definedName name="코스트" hidden="1">{#N/A,#N/A,FALSE,"협조전";#N/A,#N/A,FALSE,"원가절감계획 ";#N/A,#N/A,FALSE,"항목별원가절감계획"}</definedName>
    <definedName name="크" hidden="1">{#N/A,#N/A,FALSE,"단축1";#N/A,#N/A,FALSE,"단축2";#N/A,#N/A,FALSE,"단축3";#N/A,#N/A,FALSE,"장축";#N/A,#N/A,FALSE,"4WD"}</definedName>
    <definedName name="크랑" hidden="1">{#N/A,#N/A,FALSE,"단축1";#N/A,#N/A,FALSE,"단축2";#N/A,#N/A,FALSE,"단축3";#N/A,#N/A,FALSE,"장축";#N/A,#N/A,FALSE,"4WD"}</definedName>
    <definedName name="키프코" hidden="1">{#N/A,#N/A,FALSE,"을지 (4)";#N/A,#N/A,FALSE,"을지 (5)";#N/A,#N/A,FALSE,"을지 (6)"}</definedName>
    <definedName name="ㅌ" hidden="1">{#N/A,#N/A,FALSE,"단축1";#N/A,#N/A,FALSE,"단축2";#N/A,#N/A,FALSE,"단축3";#N/A,#N/A,FALSE,"장축";#N/A,#N/A,FALSE,"4WD"}</definedName>
    <definedName name="ㅌㄴㅇ" hidden="1">{#N/A,#N/A,FALSE,"단축1";#N/A,#N/A,FALSE,"단축2";#N/A,#N/A,FALSE,"단축3";#N/A,#N/A,FALSE,"장축";#N/A,#N/A,FALSE,"4WD"}</definedName>
    <definedName name="ㅌㅇ로" hidden="1">{#N/A,#N/A,FALSE,"단축1";#N/A,#N/A,FALSE,"단축2";#N/A,#N/A,FALSE,"단축3";#N/A,#N/A,FALSE,"장축";#N/A,#N/A,FALSE,"4WD"}</definedName>
    <definedName name="ㅌㅊ" hidden="1">{#N/A,#N/A,FALSE,"단축1";#N/A,#N/A,FALSE,"단축2";#N/A,#N/A,FALSE,"단축3";#N/A,#N/A,FALSE,"장축";#N/A,#N/A,FALSE,"4WD"}</definedName>
    <definedName name="ㅌㅌ" hidden="1">{#N/A,#N/A,TRUE,"일정"}</definedName>
    <definedName name="ㅌㅌㅌ" hidden="1">{#N/A,#N/A,TRUE,"일정"}</definedName>
    <definedName name="ㅌㅎ로루ㅠㅎ루로" hidden="1">{#N/A,#N/A,FALSE,"단축1";#N/A,#N/A,FALSE,"단축2";#N/A,#N/A,FALSE,"단축3";#N/A,#N/A,FALSE,"장축";#N/A,#N/A,FALSE,"4WD"}</definedName>
    <definedName name="타" hidden="1">{#N/A,#N/A,TRUE,"Y생산";#N/A,#N/A,TRUE,"Y판매";#N/A,#N/A,TRUE,"Y총물량";#N/A,#N/A,TRUE,"Y능력";#N/A,#N/A,TRUE,"YKD"}</definedName>
    <definedName name="통합1장" hidden="1">{#N/A,#N/A,FALSE,"단축1";#N/A,#N/A,FALSE,"단축2";#N/A,#N/A,FALSE,"단축3";#N/A,#N/A,FALSE,"장축";#N/A,#N/A,FALSE,"4WD"}</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자" hidden="1">{#N/A,#N/A,FALSE,"단축1";#N/A,#N/A,FALSE,"단축2";#N/A,#N/A,FALSE,"단축3";#N/A,#N/A,FALSE,"장축";#N/A,#N/A,FALSE,"4WD"}</definedName>
    <definedName name="투자CONC.182억" hidden="1">{#N/A,#N/A,FALSE,"단축1";#N/A,#N/A,FALSE,"단축2";#N/A,#N/A,FALSE,"단축3";#N/A,#N/A,FALSE,"장축";#N/A,#N/A,FALSE,"4WD"}</definedName>
    <definedName name="투자감소분" hidden="1">{#N/A,#N/A,FALSE,"단축1";#N/A,#N/A,FALSE,"단축2";#N/A,#N/A,FALSE,"단축3";#N/A,#N/A,FALSE,"장축";#N/A,#N/A,FALSE,"4WD"}</definedName>
    <definedName name="투자비.현재" hidden="1">{#N/A,#N/A,FALSE,"단축1";#N/A,#N/A,FALSE,"단축2";#N/A,#N/A,FALSE,"단축3";#N/A,#N/A,FALSE,"장축";#N/A,#N/A,FALSE,"4WD"}</definedName>
    <definedName name="투자비000" hidden="1">{#N/A,#N/A,FALSE,"단축1";#N/A,#N/A,FALSE,"단축2";#N/A,#N/A,FALSE,"단축3";#N/A,#N/A,FALSE,"장축";#N/A,#N/A,FALSE,"4WD"}</definedName>
    <definedName name="투자비3" hidden="1">{#N/A,#N/A,FALSE,"단축1";#N/A,#N/A,FALSE,"단축2";#N/A,#N/A,FALSE,"단축3";#N/A,#N/A,FALSE,"장축";#N/A,#N/A,FALSE,"4WD"}</definedName>
    <definedName name="투자비3안" hidden="1">{#N/A,#N/A,FALSE,"단축1";#N/A,#N/A,FALSE,"단축2";#N/A,#N/A,FALSE,"단축3";#N/A,#N/A,FALSE,"장축";#N/A,#N/A,FALSE,"4WD"}</definedName>
    <definedName name="투자비내역" hidden="1">{#N/A,#N/A,FALSE,"단축1";#N/A,#N/A,FALSE,"단축2";#N/A,#N/A,FALSE,"단축3";#N/A,#N/A,FALSE,"장축";#N/A,#N/A,FALSE,"4WD"}</definedName>
    <definedName name="투자비복" hidden="1">{#N/A,#N/A,FALSE,"단축1";#N/A,#N/A,FALSE,"단축2";#N/A,#N/A,FALSE,"단축3";#N/A,#N/A,FALSE,"장축";#N/A,#N/A,FALSE,"4WD"}</definedName>
    <definedName name="투자비비교" hidden="1">{#N/A,#N/A,FALSE,"단축1";#N/A,#N/A,FALSE,"단축2";#N/A,#N/A,FALSE,"단축3";#N/A,#N/A,FALSE,"장축";#N/A,#N/A,FALSE,"4WD"}</definedName>
    <definedName name="투자비실적" hidden="1">{#N/A,#N/A,FALSE,"단축1";#N/A,#N/A,FALSE,"단축2";#N/A,#N/A,FALSE,"단축3";#N/A,#N/A,FALSE,"장축";#N/A,#N/A,FALSE,"4WD"}</definedName>
    <definedName name="투자비종합" hidden="1">{#N/A,#N/A,FALSE,"단축1";#N/A,#N/A,FALSE,"단축2";#N/A,#N/A,FALSE,"단축3";#N/A,#N/A,FALSE,"장축";#N/A,#N/A,FALSE,"4WD"}</definedName>
    <definedName name="투자성주2" hidden="1">{#N/A,#N/A,FALSE,"단축1";#N/A,#N/A,FALSE,"단축2";#N/A,#N/A,FALSE,"단축3";#N/A,#N/A,FALSE,"장축";#N/A,#N/A,FALSE,"4WD"}</definedName>
    <definedName name="투자세부" hidden="1">#REF!</definedName>
    <definedName name="투자예산2" hidden="1">{#N/A,#N/A,FALSE,"단축1";#N/A,#N/A,FALSE,"단축2";#N/A,#N/A,FALSE,"단축3";#N/A,#N/A,FALSE,"장축";#N/A,#N/A,FALSE,"4WD"}</definedName>
    <definedName name="ㅍ" hidden="1">{#N/A,#N/A,FALSE,"표지";#N/A,#N/A,FALSE,"전제";#N/A,#N/A,FALSE,"대당";#N/A,#N/A,FALSE,"가공비";#N/A,#N/A,FALSE,"재료비";#N/A,#N/A,FALSE,"손익"}</definedName>
    <definedName name="ㅍ르ㅜ" hidden="1">{#N/A,#N/A,FALSE,"인원";#N/A,#N/A,FALSE,"비용2";#N/A,#N/A,FALSE,"비용1";#N/A,#N/A,FALSE,"비용";#N/A,#N/A,FALSE,"보증2";#N/A,#N/A,FALSE,"보증1";#N/A,#N/A,FALSE,"보증";#N/A,#N/A,FALSE,"손익1";#N/A,#N/A,FALSE,"손익";#N/A,#N/A,FALSE,"부서별매출";#N/A,#N/A,FALSE,"매출"}</definedName>
    <definedName name="ㅍㅌㅊㅍ" hidden="1">{#N/A,#N/A,FALSE,"단축1";#N/A,#N/A,FALSE,"단축2";#N/A,#N/A,FALSE,"단축3";#N/A,#N/A,FALSE,"장축";#N/A,#N/A,FALSE,"4WD"}</definedName>
    <definedName name="ㅍㅍㅍ" hidden="1">{#N/A,#N/A,FALSE,"단축1";#N/A,#N/A,FALSE,"단축2";#N/A,#N/A,FALSE,"단축3";#N/A,#N/A,FALSE,"장축";#N/A,#N/A,FALSE,"4WD"}</definedName>
    <definedName name="판매" hidden="1">{#N/A,#N/A,FALSE,"단축1";#N/A,#N/A,FALSE,"단축2";#N/A,#N/A,FALSE,"단축3";#N/A,#N/A,FALSE,"장축";#N/A,#N/A,FALSE,"4WD"}</definedName>
    <definedName name="판매1" hidden="1">{#N/A,#N/A,TRUE,"Y생산";#N/A,#N/A,TRUE,"Y판매";#N/A,#N/A,TRUE,"Y총물량";#N/A,#N/A,TRUE,"Y능력";#N/A,#N/A,TRUE,"YKD"}</definedName>
    <definedName name="판매목표10" hidden="1">{#N/A,#N/A,FALSE,"단축1";#N/A,#N/A,FALSE,"단축2";#N/A,#N/A,FALSE,"단축3";#N/A,#N/A,FALSE,"장축";#N/A,#N/A,FALSE,"4WD"}</definedName>
    <definedName name="판매목표2"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팩키지2" hidden="1">{#N/A,#N/A,FALSE,"단축1";#N/A,#N/A,FALSE,"단축2";#N/A,#N/A,FALSE,"단축3";#N/A,#N/A,FALSE,"장축";#N/A,#N/A,FALSE,"4WD"}</definedName>
    <definedName name="팩키지3" hidden="1">{#N/A,#N/A,FALSE,"단축1";#N/A,#N/A,FALSE,"단축2";#N/A,#N/A,FALSE,"단축3";#N/A,#N/A,FALSE,"장축";#N/A,#N/A,FALSE,"4WD"}</definedName>
    <definedName name="팩키지5" hidden="1">{#N/A,#N/A,FALSE,"단축1";#N/A,#N/A,FALSE,"단축2";#N/A,#N/A,FALSE,"단축3";#N/A,#N/A,FALSE,"장축";#N/A,#N/A,FALSE,"4WD"}</definedName>
    <definedName name="폐기" hidden="1">{#N/A,#N/A,FALSE,"단축1";#N/A,#N/A,FALSE,"단축2";#N/A,#N/A,FALSE,"단축3";#N/A,#N/A,FALSE,"장축";#N/A,#N/A,FALSE,"4WD"}</definedName>
    <definedName name="표어" hidden="1">{#N/A,#N/A,FALSE,"단축1";#N/A,#N/A,FALSE,"단축2";#N/A,#N/A,FALSE,"단축3";#N/A,#N/A,FALSE,"장축";#N/A,#N/A,FALSE,"4WD"}</definedName>
    <definedName name="표준화실적99" hidden="1">{#N/A,#N/A,FALSE,"단축1";#N/A,#N/A,FALSE,"단축2";#N/A,#N/A,FALSE,"단축3";#N/A,#N/A,FALSE,"장축";#N/A,#N/A,FALSE,"4WD"}</definedName>
    <definedName name="표지" hidden="1">{#N/A,#N/A,FALSE,"단축1";#N/A,#N/A,FALSE,"단축2";#N/A,#N/A,FALSE,"단축3";#N/A,#N/A,FALSE,"장축";#N/A,#N/A,FALSE,"4WD"}</definedName>
    <definedName name="표지_PTN" hidden="1">{#N/A,#N/A,TRUE,"Y생산";#N/A,#N/A,TRUE,"Y판매";#N/A,#N/A,TRUE,"Y총물량";#N/A,#N/A,TRUE,"Y능력";#N/A,#N/A,TRUE,"YKD"}</definedName>
    <definedName name="표지1" hidden="1">{#N/A,#N/A,FALSE,"단축1";#N/A,#N/A,FALSE,"단축2";#N/A,#N/A,FALSE,"단축3";#N/A,#N/A,FALSE,"장축";#N/A,#N/A,FALSE,"4WD"}</definedName>
    <definedName name="푸" hidden="1">{#N/A,#N/A,FALSE,"단축1";#N/A,#N/A,FALSE,"단축2";#N/A,#N/A,FALSE,"단축3";#N/A,#N/A,FALSE,"장축";#N/A,#N/A,FALSE,"4WD"}</definedName>
    <definedName name="품" hidden="1">{#N/A,#N/A,TRUE,"Y생산";#N/A,#N/A,TRUE,"Y판매";#N/A,#N/A,TRUE,"Y총물량";#N/A,#N/A,TRUE,"Y능력";#N/A,#N/A,TRUE,"YKD"}</definedName>
    <definedName name="품보부" hidden="1">{#N/A,#N/A,FALSE,"KMC최종회의(7월) 자료"}</definedName>
    <definedName name="품질" hidden="1">{#N/A,#N/A,FALSE,"단축1";#N/A,#N/A,FALSE,"단축2";#N/A,#N/A,FALSE,"단축3";#N/A,#N/A,FALSE,"장축";#N/A,#N/A,FALSE,"4WD"}</definedName>
    <definedName name="품질AUDIT2" hidden="1">{#N/A,#N/A,FALSE,"단축1";#N/A,#N/A,FALSE,"단축2";#N/A,#N/A,FALSE,"단축3";#N/A,#N/A,FALSE,"장축";#N/A,#N/A,FALSE,"4WD"}</definedName>
    <definedName name="품질목표2000" hidden="1">{#N/A,#N/A,TRUE,"Y생산";#N/A,#N/A,TRUE,"Y판매";#N/A,#N/A,TRUE,"Y총물량";#N/A,#N/A,TRUE,"Y능력";#N/A,#N/A,TRUE,"YKD"}</definedName>
    <definedName name="품질문제현황2" hidden="1">{#N/A,#N/A,FALSE,"단축1";#N/A,#N/A,FALSE,"단축2";#N/A,#N/A,FALSE,"단축3";#N/A,#N/A,FALSE,"장축";#N/A,#N/A,FALSE,"4WD"}</definedName>
    <definedName name="품질생산합격" hidden="1">{#N/A,#N/A,TRUE,"Y생산";#N/A,#N/A,TRUE,"Y판매";#N/A,#N/A,TRUE,"Y총물량";#N/A,#N/A,TRUE,"Y능력";#N/A,#N/A,TRUE,"YKD"}</definedName>
    <definedName name="품확" hidden="1">{#N/A,#N/A,FALSE,"단축1";#N/A,#N/A,FALSE,"단축2";#N/A,#N/A,FALSE,"단축3";#N/A,#N/A,FALSE,"장축";#N/A,#N/A,FALSE,"4WD"}</definedName>
    <definedName name="프레스" hidden="1">{#N/A,#N/A,FALSE,"단축1";#N/A,#N/A,FALSE,"단축2";#N/A,#N/A,FALSE,"단축3";#N/A,#N/A,FALSE,"장축";#N/A,#N/A,FALSE,"4WD"}</definedName>
    <definedName name="프레스견적비교" hidden="1">{#N/A,#N/A,FALSE,"단축1";#N/A,#N/A,FALSE,"단축2";#N/A,#N/A,FALSE,"단축3";#N/A,#N/A,FALSE,"장축";#N/A,#N/A,FALSE,"4WD"}</definedName>
    <definedName name="프레지오" hidden="1">{#N/A,#N/A,FALSE,"단축1";#N/A,#N/A,FALSE,"단축2";#N/A,#N/A,FALSE,"단축3";#N/A,#N/A,FALSE,"장축";#N/A,#N/A,FALSE,"4WD"}</definedName>
    <definedName name="프렌지" hidden="1">{#N/A,#N/A,FALSE,"단축1";#N/A,#N/A,FALSE,"단축2";#N/A,#N/A,FALSE,"단축3";#N/A,#N/A,FALSE,"장축";#N/A,#N/A,FALSE,"4WD"}</definedName>
    <definedName name="프로젝트" hidden="1">#REF!</definedName>
    <definedName name="프로토" hidden="1">{#N/A,#N/A,FALSE,"단축1";#N/A,#N/A,FALSE,"단축2";#N/A,#N/A,FALSE,"단축3";#N/A,#N/A,FALSE,"장축";#N/A,#N/A,FALSE,"4WD"}</definedName>
    <definedName name="피투" hidden="1">{#N/A,#N/A,FALSE,"단축1";#N/A,#N/A,FALSE,"단축2";#N/A,#N/A,FALSE,"단축3";#N/A,#N/A,FALSE,"장축";#N/A,#N/A,FALSE,"4WD"}</definedName>
    <definedName name="ㅎ골호" hidden="1">{#N/A,#N/A,FALSE,"단축1";#N/A,#N/A,FALSE,"단축2";#N/A,#N/A,FALSE,"단축3";#N/A,#N/A,FALSE,"장축";#N/A,#N/A,FALSE,"4WD"}</definedName>
    <definedName name="ㅎㄴ" hidden="1">{#N/A,#N/A,FALSE,"단축1";#N/A,#N/A,FALSE,"단축2";#N/A,#N/A,FALSE,"단축3";#N/A,#N/A,FALSE,"장축";#N/A,#N/A,FALSE,"4WD"}</definedName>
    <definedName name="ㅎㄷㅁㄱ" hidden="1">{#N/A,#N/A,FALSE,"단축1";#N/A,#N/A,FALSE,"단축2";#N/A,#N/A,FALSE,"단축3";#N/A,#N/A,FALSE,"장축";#N/A,#N/A,FALSE,"4WD"}</definedName>
    <definedName name="ㅎ라" hidden="1">{#N/A,#N/A,TRUE,"Y생산";#N/A,#N/A,TRUE,"Y판매";#N/A,#N/A,TRUE,"Y총물량";#N/A,#N/A,TRUE,"Y능력";#N/A,#N/A,TRUE,"YKD"}</definedName>
    <definedName name="ㅎ러ㅗㅀ" hidden="1">{#N/A,#N/A,FALSE,"단축1";#N/A,#N/A,FALSE,"단축2";#N/A,#N/A,FALSE,"단축3";#N/A,#N/A,FALSE,"장축";#N/A,#N/A,FALSE,"4WD"}</definedName>
    <definedName name="ㅎ로" hidden="1">{#N/A,#N/A,FALSE,"단축1";#N/A,#N/A,FALSE,"단축2";#N/A,#N/A,FALSE,"단축3";#N/A,#N/A,FALSE,"장축";#N/A,#N/A,FALSE,"4WD"}</definedName>
    <definedName name="ㅎ룰후ㅎㅎ" hidden="1">{#N/A,#N/A,FALSE,"단축1";#N/A,#N/A,FALSE,"단축2";#N/A,#N/A,FALSE,"단축3";#N/A,#N/A,FALSE,"장축";#N/A,#N/A,FALSE,"4WD"}</definedName>
    <definedName name="ㅎㄻ" hidden="1">#REF!</definedName>
    <definedName name="ㅎㅀ" hidden="1">{#N/A,#N/A,FALSE,"단축1";#N/A,#N/A,FALSE,"단축2";#N/A,#N/A,FALSE,"단축3";#N/A,#N/A,FALSE,"장축";#N/A,#N/A,FALSE,"4WD"}</definedName>
    <definedName name="ㅎㅁㅁㅁㅁㅇㅎ" hidden="1">{#VALUE!,#N/A,FALSE,0;#N/A,#N/A,FALSE,0;#N/A,#N/A,FALSE,0;#N/A,#N/A,FALSE,0;#N/A,#N/A,FALSE,0}</definedName>
    <definedName name="ㅎㅅㄱ" hidden="1">{#N/A,#N/A,FALSE,"단축1";#N/A,#N/A,FALSE,"단축2";#N/A,#N/A,FALSE,"단축3";#N/A,#N/A,FALSE,"장축";#N/A,#N/A,FALSE,"4WD"}</definedName>
    <definedName name="ㅎㅎㅎ" hidden="1">{#N/A,#N/A,FALSE,"단축1";#N/A,#N/A,FALSE,"단축2";#N/A,#N/A,FALSE,"단축3";#N/A,#N/A,FALSE,"장축";#N/A,#N/A,FALSE,"4WD"}</definedName>
    <definedName name="ㅎㅎㅎㅎㅎ" hidden="1">{#N/A,#N/A,FALSE,"단축1";#N/A,#N/A,FALSE,"단축2";#N/A,#N/A,FALSE,"단축3";#N/A,#N/A,FALSE,"장축";#N/A,#N/A,FALSE,"4WD"}</definedName>
    <definedName name="ㅎ하" hidden="1">{#N/A,#N/A,TRUE,"Y생산";#N/A,#N/A,TRUE,"Y판매";#N/A,#N/A,TRUE,"Y총물량";#N/A,#N/A,TRUE,"Y능력";#N/A,#N/A,TRUE,"YKD"}</definedName>
    <definedName name="ㅎ호ㅓㅓㅗ" hidden="1">{#N/A,#N/A,FALSE,"단축1";#N/A,#N/A,FALSE,"단축2";#N/A,#N/A,FALSE,"단축3";#N/A,#N/A,FALSE,"장축";#N/A,#N/A,FALSE,"4WD"}</definedName>
    <definedName name="하반기투ST" hidden="1">{#N/A,#N/A,TRUE,"Y생산";#N/A,#N/A,TRUE,"Y판매";#N/A,#N/A,TRUE,"Y총물량";#N/A,#N/A,TRUE,"Y능력";#N/A,#N/A,TRUE,"YKD"}</definedName>
    <definedName name="하수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하핳" hidden="1">{#N/A,#N/A,TRUE,"Y생산";#N/A,#N/A,TRUE,"Y판매";#N/A,#N/A,TRUE,"Y총물량";#N/A,#N/A,TRUE,"Y능력";#N/A,#N/A,TRUE,"YKD"}</definedName>
    <definedName name="학" hidden="1">{#N/A,#N/A,FALSE,"단축1";#N/A,#N/A,FALSE,"단축2";#N/A,#N/A,FALSE,"단축3";#N/A,#N/A,FALSE,"장축";#N/A,#N/A,FALSE,"4WD"}</definedName>
    <definedName name="학교" hidden="1">{#N/A,#N/A,FALSE,"단축1";#N/A,#N/A,FALSE,"단축2";#N/A,#N/A,FALSE,"단축3";#N/A,#N/A,FALSE,"장축";#N/A,#N/A,FALSE,"4WD"}</definedName>
    <definedName name="한" hidden="1">{#N/A,#N/A,FALSE,"단축1";#N/A,#N/A,FALSE,"단축2";#N/A,#N/A,FALSE,"단축3";#N/A,#N/A,FALSE,"장축";#N/A,#N/A,FALSE,"4WD"}</definedName>
    <definedName name="한국" hidden="1">{#N/A,#N/A,FALSE,"단축1";#N/A,#N/A,FALSE,"단축2";#N/A,#N/A,FALSE,"단축3";#N/A,#N/A,FALSE,"장축";#N/A,#N/A,FALSE,"4WD"}</definedName>
    <definedName name="한글" hidden="1">{#N/A,#N/A,FALSE,"단축1";#N/A,#N/A,FALSE,"단축2";#N/A,#N/A,FALSE,"단축3";#N/A,#N/A,FALSE,"장축";#N/A,#N/A,FALSE,"4WD"}</definedName>
    <definedName name="한영사전" hidden="1">{#N/A,#N/A,TRUE,"Y생산";#N/A,#N/A,TRUE,"Y판매";#N/A,#N/A,TRUE,"Y총물량";#N/A,#N/A,TRUE,"Y능력";#N/A,#N/A,TRUE,"YKD"}</definedName>
    <definedName name="합의" hidden="1">#REF!</definedName>
    <definedName name="항" hidden="1">{#N/A,#N/A,FALSE,"단축1";#N/A,#N/A,FALSE,"단축2";#N/A,#N/A,FALSE,"단축3";#N/A,#N/A,FALSE,"장축";#N/A,#N/A,FALSE,"4WD"}</definedName>
    <definedName name="행복" hidden="1">{#N/A,#N/A,FALSE,"단축1";#N/A,#N/A,FALSE,"단축2";#N/A,#N/A,FALSE,"단축3";#N/A,#N/A,FALSE,"장축";#N/A,#N/A,FALSE,"4WD"}</definedName>
    <definedName name="향후계획1" hidden="1">{#N/A,#N/A,FALSE,"단축1";#N/A,#N/A,FALSE,"단축2";#N/A,#N/A,FALSE,"단축3";#N/A,#N/A,FALSE,"장축";#N/A,#N/A,FALSE,"4WD"}</definedName>
    <definedName name="허허" hidden="1">{#N/A,#N/A,FALSE,"단축1";#N/A,#N/A,FALSE,"단축2";#N/A,#N/A,FALSE,"단축3";#N/A,#N/A,FALSE,"장축";#N/A,#N/A,FALSE,"4WD"}</definedName>
    <definedName name="허ㅓ" hidden="1">{#N/A,#N/A,FALSE,"단축1";#N/A,#N/A,FALSE,"단축2";#N/A,#N/A,FALSE,"단축3";#N/A,#N/A,FALSE,"장축";#N/A,#N/A,FALSE,"4WD"}</definedName>
    <definedName name="현" hidden="1">{#N/A,#N/A,FALSE,"단축1";#N/A,#N/A,FALSE,"단축2";#N/A,#N/A,FALSE,"단축3";#N/A,#N/A,FALSE,"장축";#N/A,#N/A,FALSE,"4WD"}</definedName>
    <definedName name="현금등가물" hidden="1">{#N/A,#N/A,FALSE,"Aging Summary";#N/A,#N/A,FALSE,"Ratio Analysis";#N/A,#N/A,FALSE,"Test 120 Day Accts";#N/A,#N/A,FALSE,"Tickmarks"}</definedName>
    <definedName name="현금흐름" hidden="1">{#N/A,#N/A,FALSE,"Aging Summary";#N/A,#N/A,FALSE,"Ratio Analysis";#N/A,#N/A,FALSE,"Test 120 Day Accts";#N/A,#N/A,FALSE,"Tickmarks"}</definedName>
    <definedName name="현기" hidden="1">{#N/A,#N/A,FALSE,"단축1";#N/A,#N/A,FALSE,"단축2";#N/A,#N/A,FALSE,"단축3";#N/A,#N/A,FALSE,"장축";#N/A,#N/A,FALSE,"4WD"}</definedName>
    <definedName name="현대" hidden="1">{#N/A,#N/A,FALSE,"정공"}</definedName>
    <definedName name="현지양산" hidden="1">{#N/A,#N/A,FALSE,"단축1";#N/A,#N/A,FALSE,"단축2";#N/A,#N/A,FALSE,"단축3";#N/A,#N/A,FALSE,"장축";#N/A,#N/A,FALSE,"4WD"}</definedName>
    <definedName name="현황표2" hidden="1">{#N/A,#N/A,FALSE,"단축1";#N/A,#N/A,FALSE,"단축2";#N/A,#N/A,FALSE,"단축3";#N/A,#N/A,FALSE,"장축";#N/A,#N/A,FALSE,"4WD"}</definedName>
    <definedName name="协力" hidden="1">{#N/A,#N/A,FALSE,"단축1";#N/A,#N/A,FALSE,"단축2";#N/A,#N/A,FALSE,"단축3";#N/A,#N/A,FALSE,"장축";#N/A,#N/A,FALSE,"4WD"}</definedName>
    <definedName name="협의" hidden="1">{#N/A,#N/A,FALSE,"단축1";#N/A,#N/A,FALSE,"단축2";#N/A,#N/A,FALSE,"단축3";#N/A,#N/A,FALSE,"장축";#N/A,#N/A,FALSE,"4WD"}</definedName>
    <definedName name="형지양산" hidden="1">{#N/A,#N/A,FALSE,"단축1";#N/A,#N/A,FALSE,"단축2";#N/A,#N/A,FALSE,"단축3";#N/A,#N/A,FALSE,"장축";#N/A,#N/A,FALSE,"4WD"}</definedName>
    <definedName name="혜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호" hidden="1">{#N/A,#N/A,TRUE,"Y생산";#N/A,#N/A,TRUE,"Y판매";#N/A,#N/A,TRUE,"Y총물량";#N/A,#N/A,TRUE,"Y능력";#N/A,#N/A,TRUE,"YKD"}</definedName>
    <definedName name="호하ㅣHJHH" hidden="1">{#N/A,#N/A,TRUE,"Y생산";#N/A,#N/A,TRUE,"Y판매";#N/A,#N/A,TRUE,"Y총물량";#N/A,#N/A,TRUE,"Y능력";#N/A,#N/A,TRUE,"YKD"}</definedName>
    <definedName name="호ㅓㅏ" hidden="1">{#N/A,#N/A,FALSE,"96 3월물량표";#N/A,#N/A,FALSE,"96 4월물량표";#N/A,#N/A,FALSE,"96 5월물량표"}</definedName>
    <definedName name="호ㅓㅗ" hidden="1">{#N/A,#N/A,FALSE,"단축1";#N/A,#N/A,FALSE,"단축2";#N/A,#N/A,FALSE,"단축3";#N/A,#N/A,FALSE,"장축";#N/A,#N/A,FALSE,"4WD"}</definedName>
    <definedName name="혼아혼ㅇ러ㅣㄴ어ㅏㅣㅇ" hidden="1">{#N/A,#N/A,TRUE,"Y생산";#N/A,#N/A,TRUE,"Y판매";#N/A,#N/A,TRUE,"Y총물량";#N/A,#N/A,TRUE,"Y능력";#N/A,#N/A,TRUE,"YKD"}</definedName>
    <definedName name="홀"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홍" hidden="1">{#N/A,#N/A,FALSE,"96 3월물량표";#N/A,#N/A,FALSE,"96 4월물량표";#N/A,#N/A,FALSE,"96 5월물량표"}</definedName>
    <definedName name="확인" hidden="1">{#N/A,#N/A,FALSE,"인원";#N/A,#N/A,FALSE,"비용2";#N/A,#N/A,FALSE,"비용1";#N/A,#N/A,FALSE,"비용";#N/A,#N/A,FALSE,"보증2";#N/A,#N/A,FALSE,"보증1";#N/A,#N/A,FALSE,"보증";#N/A,#N/A,FALSE,"손익1";#N/A,#N/A,FALSE,"손익";#N/A,#N/A,FALSE,"부서별매출";#N/A,#N/A,FALSE,"매출"}</definedName>
    <definedName name="황" hidden="1">{#N/A,#N/A,FALSE,"단축1";#N/A,#N/A,FALSE,"단축2";#N/A,#N/A,FALSE,"단축3";#N/A,#N/A,FALSE,"장축";#N/A,#N/A,FALSE,"4WD"}</definedName>
    <definedName name="황석현" hidden="1">{#N/A,#N/A,FALSE,"단축1";#N/A,#N/A,FALSE,"단축2";#N/A,#N/A,FALSE,"단축3";#N/A,#N/A,FALSE,"장축";#N/A,#N/A,FALSE,"4WD"}</definedName>
    <definedName name="회의록을" hidden="1">{#N/A,#N/A,FALSE,"단축1";#N/A,#N/A,FALSE,"단축2";#N/A,#N/A,FALSE,"단축3";#N/A,#N/A,FALSE,"장축";#N/A,#N/A,FALSE,"4WD"}</definedName>
    <definedName name="회장1" hidden="1">{#N/A,#N/A,FALSE,"단축1";#N/A,#N/A,FALSE,"단축2";#N/A,#N/A,FALSE,"단축3";#N/A,#N/A,FALSE,"장축";#N/A,#N/A,FALSE,"4WD"}</definedName>
    <definedName name="회장님" hidden="1">{#N/A,#N/A,FALSE,"단축1";#N/A,#N/A,FALSE,"단축2";#N/A,#N/A,FALSE,"단축3";#N/A,#N/A,FALSE,"장축";#N/A,#N/A,FALSE,"4WD"}</definedName>
    <definedName name="효엿" hidden="1">{#N/A,#N/A,FALSE,"단축1";#N/A,#N/A,FALSE,"단축2";#N/A,#N/A,FALSE,"단축3";#N/A,#N/A,FALSE,"장축";#N/A,#N/A,FALSE,"4WD"}</definedName>
    <definedName name="흡2" hidden="1">{#N/A,#N/A,FALSE,"단축1";#N/A,#N/A,FALSE,"단축2";#N/A,#N/A,FALSE,"단축3";#N/A,#N/A,FALSE,"장축";#N/A,#N/A,FALSE,"4WD"}</definedName>
    <definedName name="흡기" hidden="1">{#N/A,#N/A,FALSE,"단축1";#N/A,#N/A,FALSE,"단축2";#N/A,#N/A,FALSE,"단축3";#N/A,#N/A,FALSE,"장축";#N/A,#N/A,FALSE,"4WD"}</definedName>
    <definedName name="兴师动众人人人" hidden="1">{#N/A,#N/A,FALSE,"단축1";#N/A,#N/A,FALSE,"단축2";#N/A,#N/A,FALSE,"단축3";#N/A,#N/A,FALSE,"장축";#N/A,#N/A,FALSE,"4WD"}</definedName>
    <definedName name="诶饿亽饿" hidden="1">{#N/A,#N/A,FALSE,"단축1";#N/A,#N/A,FALSE,"단축2";#N/A,#N/A,FALSE,"단축3";#N/A,#N/A,FALSE,"장축";#N/A,#N/A,FALSE,"4WD"}</definedName>
    <definedName name="ㅏ아"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ㅓ" hidden="1">{#N/A,#N/A,FALSE,"단축1";#N/A,#N/A,FALSE,"단축2";#N/A,#N/A,FALSE,"단축3";#N/A,#N/A,FALSE,"장축";#N/A,#N/A,FALSE,"4WD"}</definedName>
    <definedName name="ㅏㅓㅎㅍ말홷먁호미ㅐㅏㅜㅇ" hidden="1">{#N/A,#N/A,TRUE,"일정"}</definedName>
    <definedName name="ㅏㅗㅔㅑㅓㅁ" hidden="1">{#N/A,#N/A,FALSE,"단축1";#N/A,#N/A,FALSE,"단축2";#N/A,#N/A,FALSE,"단축3";#N/A,#N/A,FALSE,"장축";#N/A,#N/A,FALSE,"4WD"}</definedName>
    <definedName name="ㅏㅣ" hidden="1">{#N/A,#N/A,FALSE,"96 3월물량표";#N/A,#N/A,FALSE,"96 4월물량표";#N/A,#N/A,FALSE,"96 5월물량표"}</definedName>
    <definedName name="ㅏㅣㅣㅣ" hidden="1">{#N/A,#N/A,FALSE,"단축1";#N/A,#N/A,FALSE,"단축2";#N/A,#N/A,FALSE,"단축3";#N/A,#N/A,FALSE,"장축";#N/A,#N/A,FALSE,"4WD"}</definedName>
    <definedName name="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ㅑㅔ" hidden="1">{#N/A,#N/A,FALSE,"단축1";#N/A,#N/A,FALSE,"단축2";#N/A,#N/A,FALSE,"단축3";#N/A,#N/A,FALSE,"장축";#N/A,#N/A,FALSE,"4WD"}</definedName>
    <definedName name="ㅐㅓㅇ해ㅔㅓ" hidden="1">{#N/A,#N/A,FALSE,"단축1";#N/A,#N/A,FALSE,"단축2";#N/A,#N/A,FALSE,"단축3";#N/A,#N/A,FALSE,"장축";#N/A,#N/A,FALSE,"4WD"}</definedName>
    <definedName name="ㅐㅓㅐㅔㅓ" hidden="1">{#N/A,#N/A,FALSE,"단축1";#N/A,#N/A,FALSE,"단축2";#N/A,#N/A,FALSE,"단축3";#N/A,#N/A,FALSE,"장축";#N/A,#N/A,FALSE,"4WD"}</definedName>
    <definedName name="ㅑ" hidden="1">{#N/A,#N/A,FALSE,"Aging Summary";#N/A,#N/A,FALSE,"Ratio Analysis";#N/A,#N/A,FALSE,"Test 120 Day Accts";#N/A,#N/A,FALSE,"Tickmarks"}</definedName>
    <definedName name="ㅑㅎㄹㅇㅀㅀ" hidden="1">{#N/A,#N/A,FALSE,"단축1";#N/A,#N/A,FALSE,"단축2";#N/A,#N/A,FALSE,"단축3";#N/A,#N/A,FALSE,"장축";#N/A,#N/A,FALSE,"4WD"}</definedName>
    <definedName name="ㅑㅐㅔㅕㅑㅐ" hidden="1">{#N/A,#N/A,FALSE,"단축1";#N/A,#N/A,FALSE,"단축2";#N/A,#N/A,FALSE,"단축3";#N/A,#N/A,FALSE,"장축";#N/A,#N/A,FALSE,"4WD"}</definedName>
    <definedName name="ㅑㅑㅏㅏㅓ" hidden="1">{#N/A,#N/A,FALSE,"단축1";#N/A,#N/A,FALSE,"단축2";#N/A,#N/A,FALSE,"단축3";#N/A,#N/A,FALSE,"장축";#N/A,#N/A,FALSE,"4WD"}</definedName>
    <definedName name="ㅑㅕ호ㅑㅐㅕ" hidden="1">{#N/A,#N/A,FALSE,"단축1";#N/A,#N/A,FALSE,"단축2";#N/A,#N/A,FALSE,"단축3";#N/A,#N/A,FALSE,"장축";#N/A,#N/A,FALSE,"4WD"}</definedName>
    <definedName name="ㅑㅣㅐㅍ" hidden="1">{#N/A,#N/A,FALSE,"단축1";#N/A,#N/A,FALSE,"단축2";#N/A,#N/A,FALSE,"단축3";#N/A,#N/A,FALSE,"장축";#N/A,#N/A,FALSE,"4WD"}</definedName>
    <definedName name="ㅓ" hidden="1">{#N/A,#N/A,TRUE,"Y생산";#N/A,#N/A,TRUE,"Y판매";#N/A,#N/A,TRUE,"Y총물량";#N/A,#N/A,TRUE,"Y능력";#N/A,#N/A,TRUE,"YKD"}</definedName>
    <definedName name="ㅓ로럴" hidden="1">{#N/A,#N/A,FALSE,"단축1";#N/A,#N/A,FALSE,"단축2";#N/A,#N/A,FALSE,"단축3";#N/A,#N/A,FALSE,"장축";#N/A,#N/A,FALSE,"4WD"}</definedName>
    <definedName name="ㅓㅏㅗ" hidden="1">{#N/A,#N/A,FALSE,"단축1";#N/A,#N/A,FALSE,"단축2";#N/A,#N/A,FALSE,"단축3";#N/A,#N/A,FALSE,"장축";#N/A,#N/A,FALSE,"4WD"}</definedName>
    <definedName name="ㅓㅏㅣ" hidden="1">{#N/A,#N/A,FALSE,"단축1";#N/A,#N/A,FALSE,"단축2";#N/A,#N/A,FALSE,"단축3";#N/A,#N/A,FALSE,"장축";#N/A,#N/A,FALSE,"4WD"}</definedName>
    <definedName name="ㅓㅏㅣㅕㅑㅔ" hidden="1">{#N/A,#N/A,FALSE,"단축1";#N/A,#N/A,FALSE,"단축2";#N/A,#N/A,FALSE,"단축3";#N/A,#N/A,FALSE,"장축";#N/A,#N/A,FALSE,"4WD"}</definedName>
    <definedName name="ㅓㅓ로" hidden="1">{#N/A,#N/A,FALSE,"단축1";#N/A,#N/A,FALSE,"단축2";#N/A,#N/A,FALSE,"단축3";#N/A,#N/A,FALSE,"장축";#N/A,#N/A,FALSE,"4WD"}</definedName>
    <definedName name="ㅓㅓㅓ" hidden="1">{#N/A,#N/A,FALSE,"단축1";#N/A,#N/A,FALSE,"단축2";#N/A,#N/A,FALSE,"단축3";#N/A,#N/A,FALSE,"장축";#N/A,#N/A,FALSE,"4WD"}</definedName>
    <definedName name="ㅓㅗㅓㅏㅏㅏ" hidden="1">{#N/A,#N/A,FALSE,"단축1";#N/A,#N/A,FALSE,"단축2";#N/A,#N/A,FALSE,"단축3";#N/A,#N/A,FALSE,"장축";#N/A,#N/A,FALSE,"4WD"}</definedName>
    <definedName name="ㅔ" hidden="1">{#N/A,#N/A,FALSE,"단축1";#N/A,#N/A,FALSE,"단축2";#N/A,#N/A,FALSE,"단축3";#N/A,#N/A,FALSE,"장축";#N/A,#N/A,FALSE,"4WD"}</definedName>
    <definedName name="ㅔㅔ" hidden="1">{#N/A,#N/A,FALSE,"Status";#N/A,#N/A,FALSE,"Deckblatt 1";#N/A,#N/A,FALSE,"Deckblatt2"}</definedName>
    <definedName name="ㅔㅔㅔ" hidden="1">{#N/A,#N/A,FALSE,"단축1";#N/A,#N/A,FALSE,"단축2";#N/A,#N/A,FALSE,"단축3";#N/A,#N/A,FALSE,"장축";#N/A,#N/A,FALSE,"4WD"}</definedName>
    <definedName name="ㅕ" hidden="1">{#N/A,#N/A,FALSE,"BS";#N/A,#N/A,FALSE,"PL";#N/A,#N/A,FALSE,"처분";#N/A,#N/A,FALSE,"현금";#N/A,#N/A,FALSE,"매출";#N/A,#N/A,FALSE,"원가";#N/A,#N/A,FALSE,"경영"}</definedName>
    <definedName name="ㅕㅕ" hidden="1">{#N/A,#N/A,FALSE,"단축1";#N/A,#N/A,FALSE,"단축2";#N/A,#N/A,FALSE,"단축3";#N/A,#N/A,FALSE,"장축";#N/A,#N/A,FALSE,"4WD"}</definedName>
    <definedName name="ㅖ" hidden="1">{#N/A,#N/A,FALSE,"단축1";#N/A,#N/A,FALSE,"단축2";#N/A,#N/A,FALSE,"단축3";#N/A,#N/A,FALSE,"장축";#N/A,#N/A,FALSE,"4WD"}</definedName>
    <definedName name="ㅗ" hidden="1">{#N/A,#N/A,FALSE,"단축1";#N/A,#N/A,FALSE,"단축2";#N/A,#N/A,FALSE,"단축3";#N/A,#N/A,FALSE,"장축";#N/A,#N/A,FALSE,"4WD"}</definedName>
    <definedName name="ㅗ돟ㄷ" hidden="1">{#N/A,#N/A,FALSE,"단축1";#N/A,#N/A,FALSE,"단축2";#N/A,#N/A,FALSE,"단축3";#N/A,#N/A,FALSE,"장축";#N/A,#N/A,FALSE,"4WD"}</definedName>
    <definedName name="ㅗㅁㅈ몸조" hidden="1">{#N/A,#N/A,FALSE,"단축1";#N/A,#N/A,FALSE,"단축2";#N/A,#N/A,FALSE,"단축3";#N/A,#N/A,FALSE,"장축";#N/A,#N/A,FALSE,"4WD"}</definedName>
    <definedName name="ㅗㅇㅎ" hidden="1">{#N/A,#N/A,FALSE,"단축1";#N/A,#N/A,FALSE,"단축2";#N/A,#N/A,FALSE,"단축3";#N/A,#N/A,FALSE,"장축";#N/A,#N/A,FALSE,"4WD"}</definedName>
    <definedName name="ㅗㅎ" hidden="1">{#N/A,#N/A,TRUE,"Y생산";#N/A,#N/A,TRUE,"Y판매";#N/A,#N/A,TRUE,"Y총물량";#N/A,#N/A,TRUE,"Y능력";#N/A,#N/A,TRUE,"YKD"}</definedName>
    <definedName name="ㅗㅎㅓ" hidden="1">{#N/A,#N/A,FALSE,"단축1";#N/A,#N/A,FALSE,"단축2";#N/A,#N/A,FALSE,"단축3";#N/A,#N/A,FALSE,"장축";#N/A,#N/A,FALSE,"4WD"}</definedName>
    <definedName name="ㅗ허" hidden="1">{#N/A,#N/A,FALSE,"단축1";#N/A,#N/A,FALSE,"단축2";#N/A,#N/A,FALSE,"단축3";#N/A,#N/A,FALSE,"장축";#N/A,#N/A,FALSE,"4WD"}</definedName>
    <definedName name="ㅗㅓㅏ" hidden="1">#REF!</definedName>
    <definedName name="ㅗㅓㅏㅣ" hidden="1">{#N/A,#N/A,FALSE,"단축1";#N/A,#N/A,FALSE,"단축2";#N/A,#N/A,FALSE,"단축3";#N/A,#N/A,FALSE,"장축";#N/A,#N/A,FALSE,"4WD"}</definedName>
    <definedName name="ㅗㅓㅓ" hidden="1">{#N/A,#N/A,FALSE,"단축1";#N/A,#N/A,FALSE,"단축2";#N/A,#N/A,FALSE,"단축3";#N/A,#N/A,FALSE,"장축";#N/A,#N/A,FALSE,"4WD"}</definedName>
    <definedName name="ㅗㅓㅗ" hidden="1">{#N/A,#N/A,FALSE,"단축1";#N/A,#N/A,FALSE,"단축2";#N/A,#N/A,FALSE,"단축3";#N/A,#N/A,FALSE,"장축";#N/A,#N/A,FALSE,"4WD"}</definedName>
    <definedName name="ㅗㅓㅜ" hidden="1">{#N/A,#N/A,FALSE,"단축1";#N/A,#N/A,FALSE,"단축2";#N/A,#N/A,FALSE,"단축3";#N/A,#N/A,FALSE,"장축";#N/A,#N/A,FALSE,"4WD"}</definedName>
    <definedName name="ㅗㅔ" hidden="1">{#N/A,#N/A,FALSE,"단축1";#N/A,#N/A,FALSE,"단축2";#N/A,#N/A,FALSE,"단축3";#N/A,#N/A,FALSE,"장축";#N/A,#N/A,FALSE,"4WD"}</definedName>
    <definedName name="ㅗㅗ" hidden="1">{#N/A,#N/A,FALSE,"단축1";#N/A,#N/A,FALSE,"단축2";#N/A,#N/A,FALSE,"단축3";#N/A,#N/A,FALSE,"장축";#N/A,#N/A,FALSE,"4WD"}</definedName>
    <definedName name="ㅗㅗㅗ" hidden="1">#REF!</definedName>
    <definedName name="ㅗㅗㅗㅗㅗ" hidden="1">{#N/A,#N/A,FALSE,"단축1";#N/A,#N/A,FALSE,"단축2";#N/A,#N/A,FALSE,"단축3";#N/A,#N/A,FALSE,"장축";#N/A,#N/A,FALSE,"4WD"}</definedName>
    <definedName name="ㅗㅗㅗㅗㅜㅡㅏ" hidden="1">{#N/A,#N/A,FALSE,"단축1";#N/A,#N/A,FALSE,"단축2";#N/A,#N/A,FALSE,"단축3";#N/A,#N/A,FALSE,"장축";#N/A,#N/A,FALSE,"4WD"}</definedName>
    <definedName name="ㅗㅛㅅ" hidden="1">{#N/A,#N/A,FALSE,"단축1";#N/A,#N/A,FALSE,"단축2";#N/A,#N/A,FALSE,"단축3";#N/A,#N/A,FALSE,"장축";#N/A,#N/A,FALSE,"4WD"}</definedName>
    <definedName name="ㅛ" hidden="1">{#N/A,#N/A,FALSE,"단축1";#N/A,#N/A,FALSE,"단축2";#N/A,#N/A,FALSE,"단축3";#N/A,#N/A,FALSE,"장축";#N/A,#N/A,FALSE,"4WD"}</definedName>
    <definedName name="ㅛㅅㄱㄷㅈ" hidden="1">{#N/A,#N/A,FALSE,"단축1";#N/A,#N/A,FALSE,"단축2";#N/A,#N/A,FALSE,"단축3";#N/A,#N/A,FALSE,"장축";#N/A,#N/A,FALSE,"4WD"}</definedName>
    <definedName name="ㅛ허ㅗ" hidden="1">{#N/A,#N/A,FALSE,"신규dep";#N/A,#N/A,FALSE,"신규dep-금형상각후";#N/A,#N/A,FALSE,"신규dep-연구비상각후";#N/A,#N/A,FALSE,"신규dep-기계,공구상각후"}</definedName>
    <definedName name="ㅛㅕ셔" hidden="1">{#N/A,#N/A,FALSE,"단축1";#N/A,#N/A,FALSE,"단축2";#N/A,#N/A,FALSE,"단축3";#N/A,#N/A,FALSE,"장축";#N/A,#N/A,FALSE,"4WD"}</definedName>
    <definedName name="ㅛㅛㅕㅗㅓ" hidden="1">{#N/A,#N/A,FALSE,"단축1";#N/A,#N/A,FALSE,"단축2";#N/A,#N/A,FALSE,"단축3";#N/A,#N/A,FALSE,"장축";#N/A,#N/A,FALSE,"4WD"}</definedName>
    <definedName name="ㅜ" hidden="1">{#N/A,#N/A,FALSE,"단축1";#N/A,#N/A,FALSE,"단축2";#N/A,#N/A,FALSE,"단축3";#N/A,#N/A,FALSE,"장축";#N/A,#N/A,FALSE,"4WD"}</definedName>
    <definedName name="ㅜㄷㅈ" hidden="1">{#N/A,#N/A,FALSE,"단축1";#N/A,#N/A,FALSE,"단축2";#N/A,#N/A,FALSE,"단축3";#N/A,#N/A,FALSE,"장축";#N/A,#N/A,FALSE,"4WD"}</definedName>
    <definedName name="ㅜㅠㄷㄱ" hidden="1">{#N/A,#N/A,FALSE,"단축1";#N/A,#N/A,FALSE,"단축2";#N/A,#N/A,FALSE,"단축3";#N/A,#N/A,FALSE,"장축";#N/A,#N/A,FALSE,"4WD"}</definedName>
    <definedName name="ㅜㅡㅓㅗㅎ" hidden="1">{#N/A,#N/A,FALSE,"신규dep";#N/A,#N/A,FALSE,"신규dep-금형상각후";#N/A,#N/A,FALSE,"신규dep-연구비상각후";#N/A,#N/A,FALSE,"신규dep-기계,공구상각후"}</definedName>
    <definedName name="ㅠ" hidden="1">{#N/A,#N/A,FALSE,"단축1";#N/A,#N/A,FALSE,"단축2";#N/A,#N/A,FALSE,"단축3";#N/A,#N/A,FALSE,"장축";#N/A,#N/A,FALSE,"4WD"}</definedName>
    <definedName name="ㅠㅍㅇㅌㄹ" hidden="1">{#N/A,#N/A,FALSE,"단축1";#N/A,#N/A,FALSE,"단축2";#N/A,#N/A,FALSE,"단축3";#N/A,#N/A,FALSE,"장축";#N/A,#N/A,FALSE,"4WD"}</definedName>
    <definedName name="ㅠㅓㅣㅏ" hidden="1">{#N/A,#N/A,FALSE,"단축1";#N/A,#N/A,FALSE,"단축2";#N/A,#N/A,FALSE,"단축3";#N/A,#N/A,FALSE,"장축";#N/A,#N/A,FALSE,"4WD"}</definedName>
    <definedName name="ㅠㅜㅊ" hidden="1">{#N/A,#N/A,FALSE,"단축1";#N/A,#N/A,FALSE,"단축2";#N/A,#N/A,FALSE,"단축3";#N/A,#N/A,FALSE,"장축";#N/A,#N/A,FALSE,"4WD"}</definedName>
    <definedName name="ㅠㅠ" hidden="1">{"'1999소모품'!$F$10:$J$13","'1999소모품'!$A$1:$X$28"}</definedName>
    <definedName name="ㅡ" hidden="1">{#N/A,#N/A,FALSE,"단축1";#N/A,#N/A,FALSE,"단축2";#N/A,#N/A,FALSE,"단축3";#N/A,#N/A,FALSE,"장축";#N/A,#N/A,FALSE,"4WD"}</definedName>
    <definedName name="ㅡㅜㅏㅣ" hidden="1">{#N/A,#N/A,FALSE,"단축1";#N/A,#N/A,FALSE,"단축2";#N/A,#N/A,FALSE,"단축3";#N/A,#N/A,FALSE,"장축";#N/A,#N/A,FALSE,"4WD"}</definedName>
    <definedName name="ㅡㅡ" hidden="1">{#N/A,#N/A,FALSE,"단축1";#N/A,#N/A,FALSE,"단축2";#N/A,#N/A,FALSE,"단축3";#N/A,#N/A,FALSE,"장축";#N/A,#N/A,FALSE,"4WD"}</definedName>
    <definedName name="ㅡㅡㅡ" hidden="1">{#N/A,#N/A,FALSE,"단축1";#N/A,#N/A,FALSE,"단축2";#N/A,#N/A,FALSE,"단축3";#N/A,#N/A,FALSE,"장축";#N/A,#N/A,FALSE,"4WD"}</definedName>
    <definedName name="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ㅏ" hidden="1">{#N/A,#N/A,FALSE,"단축1";#N/A,#N/A,FALSE,"단축2";#N/A,#N/A,FALSE,"단축3";#N/A,#N/A,FALSE,"장축";#N/A,#N/A,FALSE,"4WD"}</definedName>
    <definedName name="ㅣㅏㅓ일ㄴ어" hidden="1">{#N/A,#N/A,FALSE,"Status";#N/A,#N/A,FALSE,"Deckblatt 1";#N/A,#N/A,FALSE,"Deckblatt2"}</definedName>
    <definedName name="ㅣㅓㅏ" hidden="1">{#N/A,#N/A,FALSE,"단축1";#N/A,#N/A,FALSE,"단축2";#N/A,#N/A,FALSE,"단축3";#N/A,#N/A,FALSE,"장축";#N/A,#N/A,FALSE,"4WD"}</definedName>
    <definedName name="ㅣㅣ" hidden="1">{#N/A,#N/A,TRUE,"Y생산";#N/A,#N/A,TRUE,"Y판매";#N/A,#N/A,TRUE,"Y총물량";#N/A,#N/A,TRUE,"Y능력";#N/A,#N/A,TRUE,"YKD"}</definedName>
    <definedName name="ㅣㅣ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1" i="3" l="1"/>
  <c r="M32" i="3" s="1"/>
  <c r="M33" i="3" s="1"/>
  <c r="M30" i="3"/>
  <c r="M26" i="3"/>
  <c r="M18" i="3"/>
  <c r="L32" i="3"/>
  <c r="L33" i="3" s="1"/>
  <c r="L31" i="3"/>
  <c r="L30" i="3"/>
  <c r="L26" i="3"/>
  <c r="L25" i="3"/>
  <c r="L18" i="3"/>
  <c r="C18" i="3"/>
  <c r="D18" i="3" s="1"/>
  <c r="E18" i="3" s="1"/>
  <c r="F18" i="3" s="1"/>
  <c r="G18" i="3" s="1"/>
  <c r="H18" i="3" s="1"/>
  <c r="I18" i="3" s="1"/>
  <c r="J18" i="3" s="1"/>
  <c r="K18" i="3" s="1"/>
  <c r="C20" i="3"/>
  <c r="D20" i="3"/>
  <c r="E20" i="3"/>
  <c r="F20" i="3"/>
  <c r="G20" i="3"/>
  <c r="C21" i="3"/>
  <c r="D22" i="3" s="1"/>
  <c r="D21" i="3"/>
  <c r="E21" i="3"/>
  <c r="F21" i="3"/>
  <c r="G21" i="3"/>
  <c r="H21" i="3"/>
  <c r="E22" i="3"/>
  <c r="F22" i="3"/>
  <c r="G22" i="3"/>
  <c r="H22" i="3"/>
  <c r="I22" i="3"/>
  <c r="F23" i="3"/>
  <c r="G23" i="3"/>
  <c r="H23" i="3"/>
  <c r="I23" i="3"/>
  <c r="J23" i="3"/>
  <c r="G24" i="3"/>
  <c r="H24" i="3"/>
  <c r="I24" i="3"/>
  <c r="J24" i="3"/>
  <c r="K24" i="3"/>
  <c r="H25" i="3"/>
  <c r="I25" i="3"/>
  <c r="J25" i="3"/>
  <c r="K25" i="3"/>
  <c r="I26" i="3"/>
  <c r="J26" i="3"/>
  <c r="K26" i="3"/>
  <c r="I30" i="3"/>
  <c r="I31" i="3"/>
  <c r="J31" i="3"/>
  <c r="K31" i="3"/>
  <c r="I32" i="3" l="1"/>
  <c r="F29" i="3"/>
  <c r="E23" i="3"/>
  <c r="F24" i="3" s="1"/>
  <c r="G25" i="3" s="1"/>
  <c r="H26" i="3" s="1"/>
  <c r="J30" i="3"/>
  <c r="H101" i="3"/>
  <c r="G101" i="3"/>
  <c r="F101" i="3"/>
  <c r="E101" i="3"/>
  <c r="D101" i="3"/>
  <c r="C101" i="3"/>
  <c r="C97" i="3"/>
  <c r="C98" i="3" s="1"/>
  <c r="C99" i="3" s="1"/>
  <c r="H97" i="3"/>
  <c r="H98" i="3" s="1"/>
  <c r="H99" i="3" s="1"/>
  <c r="G97" i="3"/>
  <c r="G98" i="3" s="1"/>
  <c r="G99" i="3" s="1"/>
  <c r="F97" i="3"/>
  <c r="F98" i="3" s="1"/>
  <c r="F99" i="3" s="1"/>
  <c r="E97" i="3"/>
  <c r="E98" i="3" s="1"/>
  <c r="E99" i="3" s="1"/>
  <c r="D97" i="3"/>
  <c r="D98" i="3" s="1"/>
  <c r="D99" i="3" s="1"/>
  <c r="J72" i="3"/>
  <c r="J71" i="3"/>
  <c r="K71" i="3" s="1"/>
  <c r="L71" i="3" s="1"/>
  <c r="M71" i="3" s="1"/>
  <c r="J70" i="3"/>
  <c r="K70" i="3" s="1"/>
  <c r="L70" i="3" s="1"/>
  <c r="M70" i="3" s="1"/>
  <c r="J69" i="3"/>
  <c r="K69" i="3" s="1"/>
  <c r="L69" i="3" s="1"/>
  <c r="M69" i="3" s="1"/>
  <c r="J68" i="3"/>
  <c r="K68" i="3" s="1"/>
  <c r="L68" i="3" s="1"/>
  <c r="M68" i="3" s="1"/>
  <c r="J67" i="3"/>
  <c r="K67" i="3" s="1"/>
  <c r="L67" i="3" s="1"/>
  <c r="M67" i="3" s="1"/>
  <c r="J66" i="3"/>
  <c r="K66" i="3" s="1"/>
  <c r="L66" i="3" s="1"/>
  <c r="M66" i="3" s="1"/>
  <c r="J65" i="3"/>
  <c r="K65" i="3" s="1"/>
  <c r="L65" i="3" s="1"/>
  <c r="M65" i="3" s="1"/>
  <c r="J64" i="3"/>
  <c r="K64" i="3" s="1"/>
  <c r="L64" i="3" s="1"/>
  <c r="M64" i="3" s="1"/>
  <c r="J63" i="3"/>
  <c r="K63" i="3" s="1"/>
  <c r="L63" i="3" s="1"/>
  <c r="M63" i="3" s="1"/>
  <c r="J62" i="3"/>
  <c r="K62" i="3" s="1"/>
  <c r="L62" i="3" s="1"/>
  <c r="M62" i="3" s="1"/>
  <c r="J61" i="3"/>
  <c r="K61" i="3" s="1"/>
  <c r="L61" i="3" s="1"/>
  <c r="M61" i="3" s="1"/>
  <c r="J60" i="3"/>
  <c r="K60" i="3" s="1"/>
  <c r="L60" i="3" s="1"/>
  <c r="M60" i="3" s="1"/>
  <c r="J59" i="3"/>
  <c r="K59" i="3" s="1"/>
  <c r="L59" i="3" s="1"/>
  <c r="M59" i="3" s="1"/>
  <c r="J58" i="3"/>
  <c r="K58" i="3" s="1"/>
  <c r="L58" i="3" s="1"/>
  <c r="M58" i="3" s="1"/>
  <c r="J50" i="3"/>
  <c r="K50" i="3" s="1"/>
  <c r="L50" i="3" s="1"/>
  <c r="M50" i="3" s="1"/>
  <c r="J49" i="3"/>
  <c r="K49" i="3" s="1"/>
  <c r="L49" i="3" s="1"/>
  <c r="M49" i="3" s="1"/>
  <c r="J48" i="3"/>
  <c r="K48" i="3" s="1"/>
  <c r="L48" i="3" s="1"/>
  <c r="M48" i="3" s="1"/>
  <c r="J47" i="3"/>
  <c r="K47" i="3" s="1"/>
  <c r="L47" i="3" s="1"/>
  <c r="M47" i="3" s="1"/>
  <c r="J46" i="3"/>
  <c r="K46" i="3" s="1"/>
  <c r="L46" i="3" s="1"/>
  <c r="M46" i="3" s="1"/>
  <c r="J45" i="3"/>
  <c r="K45" i="3" s="1"/>
  <c r="L45" i="3" s="1"/>
  <c r="M45" i="3" s="1"/>
  <c r="J44" i="3"/>
  <c r="K44" i="3" s="1"/>
  <c r="L44" i="3" s="1"/>
  <c r="M44" i="3" s="1"/>
  <c r="J43" i="3"/>
  <c r="K43" i="3" s="1"/>
  <c r="L43" i="3" s="1"/>
  <c r="M43" i="3" s="1"/>
  <c r="J42" i="3"/>
  <c r="K42" i="3" s="1"/>
  <c r="L42" i="3" s="1"/>
  <c r="M42" i="3" s="1"/>
  <c r="J41" i="3"/>
  <c r="K41" i="3" s="1"/>
  <c r="J13" i="3"/>
  <c r="I13" i="3"/>
  <c r="H13" i="3"/>
  <c r="G13" i="3"/>
  <c r="G12" i="3"/>
  <c r="C9" i="3"/>
  <c r="I8" i="3"/>
  <c r="H8" i="3"/>
  <c r="G8" i="3"/>
  <c r="H7" i="3"/>
  <c r="G7" i="3"/>
  <c r="F7" i="3"/>
  <c r="G6" i="3"/>
  <c r="F6" i="3"/>
  <c r="E6" i="3"/>
  <c r="F5" i="3"/>
  <c r="E5" i="3"/>
  <c r="D5" i="3"/>
  <c r="E4" i="3"/>
  <c r="D4" i="3"/>
  <c r="C4" i="3"/>
  <c r="C2" i="3"/>
  <c r="D2" i="3" s="1"/>
  <c r="E2" i="3" s="1"/>
  <c r="F2" i="3" s="1"/>
  <c r="G2" i="3" s="1"/>
  <c r="H2" i="3" s="1"/>
  <c r="I2" i="3" s="1"/>
  <c r="J2" i="3" s="1"/>
  <c r="J77" i="2"/>
  <c r="J76" i="2"/>
  <c r="J75" i="2"/>
  <c r="K75" i="2" s="1"/>
  <c r="L75" i="2" s="1"/>
  <c r="M75" i="2" s="1"/>
  <c r="J74" i="2"/>
  <c r="K74" i="2" s="1"/>
  <c r="L74" i="2" s="1"/>
  <c r="M74" i="2" s="1"/>
  <c r="J73" i="2"/>
  <c r="K73" i="2" s="1"/>
  <c r="L73" i="2" s="1"/>
  <c r="M73" i="2" s="1"/>
  <c r="J72" i="2"/>
  <c r="K72" i="2" s="1"/>
  <c r="L72" i="2" s="1"/>
  <c r="M72" i="2" s="1"/>
  <c r="J71" i="2"/>
  <c r="J70" i="2"/>
  <c r="J69" i="2"/>
  <c r="J68" i="2"/>
  <c r="J67" i="2"/>
  <c r="K67" i="2" s="1"/>
  <c r="L67" i="2" s="1"/>
  <c r="M67" i="2" s="1"/>
  <c r="J66" i="2"/>
  <c r="K66" i="2" s="1"/>
  <c r="L66" i="2" s="1"/>
  <c r="M66" i="2" s="1"/>
  <c r="J65" i="2"/>
  <c r="K76" i="2"/>
  <c r="L76" i="2" s="1"/>
  <c r="M76" i="2" s="1"/>
  <c r="K71" i="2"/>
  <c r="L71" i="2" s="1"/>
  <c r="M71" i="2" s="1"/>
  <c r="K70" i="2"/>
  <c r="L70" i="2" s="1"/>
  <c r="M70" i="2" s="1"/>
  <c r="K69" i="2"/>
  <c r="L69" i="2" s="1"/>
  <c r="M69" i="2" s="1"/>
  <c r="K68" i="2"/>
  <c r="L68" i="2" s="1"/>
  <c r="M68" i="2" s="1"/>
  <c r="K65" i="2"/>
  <c r="L65" i="2" s="1"/>
  <c r="M65" i="2" s="1"/>
  <c r="J64" i="2"/>
  <c r="K64" i="2" s="1"/>
  <c r="L64" i="2" s="1"/>
  <c r="M64" i="2" s="1"/>
  <c r="J63" i="2"/>
  <c r="K63" i="2" s="1"/>
  <c r="L63" i="2" s="1"/>
  <c r="M63" i="2" s="1"/>
  <c r="M53" i="2"/>
  <c r="M51" i="2"/>
  <c r="J55" i="2"/>
  <c r="K55" i="2" s="1"/>
  <c r="L55" i="2" s="1"/>
  <c r="M55" i="2" s="1"/>
  <c r="J54" i="2"/>
  <c r="K54" i="2" s="1"/>
  <c r="L54" i="2" s="1"/>
  <c r="M54" i="2" s="1"/>
  <c r="J53" i="2"/>
  <c r="K53" i="2" s="1"/>
  <c r="L53" i="2" s="1"/>
  <c r="J52" i="2"/>
  <c r="J51" i="2"/>
  <c r="K51" i="2" s="1"/>
  <c r="L51" i="2" s="1"/>
  <c r="J50" i="2"/>
  <c r="K50" i="2" s="1"/>
  <c r="L50" i="2" s="1"/>
  <c r="M50" i="2" s="1"/>
  <c r="J49" i="2"/>
  <c r="K49" i="2" s="1"/>
  <c r="L49" i="2" s="1"/>
  <c r="M49" i="2" s="1"/>
  <c r="J48" i="2"/>
  <c r="K48" i="2" s="1"/>
  <c r="L48" i="2" s="1"/>
  <c r="M48" i="2" s="1"/>
  <c r="J46" i="2"/>
  <c r="K46" i="2" s="1"/>
  <c r="J47" i="2"/>
  <c r="K47" i="2" s="1"/>
  <c r="L47" i="2" s="1"/>
  <c r="M47" i="2" s="1"/>
  <c r="K52" i="2"/>
  <c r="L52" i="2" s="1"/>
  <c r="M52" i="2" s="1"/>
  <c r="G13" i="2"/>
  <c r="G12" i="2"/>
  <c r="C29" i="3" l="1"/>
  <c r="C28" i="3" s="1"/>
  <c r="C27" i="3"/>
  <c r="J32" i="3"/>
  <c r="K30" i="3"/>
  <c r="K32" i="3" s="1"/>
  <c r="G14" i="3"/>
  <c r="F11" i="3"/>
  <c r="C11" i="3"/>
  <c r="H12" i="3"/>
  <c r="I12" i="3" s="1"/>
  <c r="I14" i="3" s="1"/>
  <c r="G14" i="2"/>
  <c r="Q742" i="1"/>
  <c r="Q725" i="1"/>
  <c r="Q708" i="1"/>
  <c r="Q688" i="1"/>
  <c r="Q671" i="1"/>
  <c r="Q654" i="1"/>
  <c r="Q637" i="1"/>
  <c r="Q620" i="1"/>
  <c r="Q603" i="1"/>
  <c r="K32" i="2"/>
  <c r="J32" i="2"/>
  <c r="I32" i="2"/>
  <c r="K27" i="2"/>
  <c r="K26" i="2"/>
  <c r="K25" i="2"/>
  <c r="J27" i="2"/>
  <c r="I27" i="2"/>
  <c r="J26" i="2"/>
  <c r="I26" i="2"/>
  <c r="H26" i="2"/>
  <c r="J25" i="2"/>
  <c r="I25" i="2"/>
  <c r="H25" i="2"/>
  <c r="G25" i="2"/>
  <c r="J24" i="2"/>
  <c r="I24" i="2"/>
  <c r="H24" i="2"/>
  <c r="G24" i="2"/>
  <c r="F24" i="2"/>
  <c r="I23" i="2"/>
  <c r="H23" i="2"/>
  <c r="G23" i="2"/>
  <c r="F23" i="2"/>
  <c r="E23" i="2"/>
  <c r="H22" i="2"/>
  <c r="G22" i="2"/>
  <c r="F22" i="2"/>
  <c r="E22" i="2"/>
  <c r="D22" i="2"/>
  <c r="C22" i="2"/>
  <c r="D23" i="2" s="1"/>
  <c r="E24" i="2" s="1"/>
  <c r="F25" i="2" s="1"/>
  <c r="G21" i="2"/>
  <c r="F21" i="2"/>
  <c r="E21" i="2"/>
  <c r="D21" i="2"/>
  <c r="C21" i="2"/>
  <c r="I31" i="2"/>
  <c r="C19" i="2"/>
  <c r="D19" i="2" s="1"/>
  <c r="E19" i="2" s="1"/>
  <c r="F19" i="2" s="1"/>
  <c r="G19" i="2" s="1"/>
  <c r="H19" i="2" s="1"/>
  <c r="I19" i="2" s="1"/>
  <c r="J19" i="2" s="1"/>
  <c r="K19" i="2" s="1"/>
  <c r="J13" i="2"/>
  <c r="I13" i="2"/>
  <c r="H13" i="2"/>
  <c r="I8" i="2"/>
  <c r="H8" i="2"/>
  <c r="G8" i="2"/>
  <c r="H7" i="2"/>
  <c r="G7" i="2"/>
  <c r="F7" i="2"/>
  <c r="G6" i="2"/>
  <c r="F6" i="2"/>
  <c r="E6" i="2"/>
  <c r="F5" i="2"/>
  <c r="E5" i="2"/>
  <c r="D5" i="2"/>
  <c r="E4" i="2"/>
  <c r="D4" i="2"/>
  <c r="C4" i="2"/>
  <c r="C2" i="2"/>
  <c r="D2" i="2" s="1"/>
  <c r="E2" i="2" s="1"/>
  <c r="F2" i="2" s="1"/>
  <c r="G2" i="2" s="1"/>
  <c r="H2" i="2" s="1"/>
  <c r="I2" i="2" s="1"/>
  <c r="J2" i="2" s="1"/>
  <c r="C9" i="2"/>
  <c r="D34" i="3" l="1"/>
  <c r="I33" i="3"/>
  <c r="K33" i="3"/>
  <c r="J33" i="3"/>
  <c r="D16" i="3"/>
  <c r="H14" i="3"/>
  <c r="H15" i="3" s="1"/>
  <c r="J12" i="3"/>
  <c r="J14" i="3" s="1"/>
  <c r="J15" i="3" s="1"/>
  <c r="G15" i="3"/>
  <c r="C10" i="3"/>
  <c r="I15" i="3"/>
  <c r="C11" i="2"/>
  <c r="F30" i="2"/>
  <c r="F11" i="2"/>
  <c r="I33" i="2"/>
  <c r="G26" i="2"/>
  <c r="H12" i="2"/>
  <c r="J31" i="2"/>
  <c r="K31" i="2" s="1"/>
  <c r="J756" i="1"/>
  <c r="L744" i="1"/>
  <c r="O758" i="1" s="1"/>
  <c r="E742" i="1"/>
  <c r="J740" i="1"/>
  <c r="J739" i="1"/>
  <c r="J738" i="1"/>
  <c r="J755" i="1" s="1"/>
  <c r="J737" i="1"/>
  <c r="J754" i="1" s="1"/>
  <c r="J736" i="1"/>
  <c r="J753" i="1" s="1"/>
  <c r="J735" i="1"/>
  <c r="J734" i="1"/>
  <c r="J751" i="1" s="1"/>
  <c r="J733" i="1"/>
  <c r="J750" i="1" s="1"/>
  <c r="J732" i="1"/>
  <c r="J731" i="1"/>
  <c r="J748" i="1" s="1"/>
  <c r="J730" i="1"/>
  <c r="J729" i="1"/>
  <c r="J728" i="1"/>
  <c r="J745" i="1" s="1"/>
  <c r="L727" i="1"/>
  <c r="O741" i="1" s="1"/>
  <c r="E725" i="1"/>
  <c r="L710" i="1"/>
  <c r="O724" i="1" s="1"/>
  <c r="E708" i="1"/>
  <c r="L690" i="1"/>
  <c r="O704" i="1" s="1"/>
  <c r="E688" i="1"/>
  <c r="L673" i="1"/>
  <c r="O687" i="1" s="1"/>
  <c r="E671" i="1"/>
  <c r="L656" i="1"/>
  <c r="E654" i="1"/>
  <c r="L639" i="1"/>
  <c r="O653" i="1" s="1"/>
  <c r="E637" i="1"/>
  <c r="J631" i="1"/>
  <c r="L622" i="1"/>
  <c r="O636" i="1" s="1"/>
  <c r="E620" i="1"/>
  <c r="J618" i="1"/>
  <c r="J635" i="1" s="1"/>
  <c r="J617" i="1"/>
  <c r="J634" i="1" s="1"/>
  <c r="J651" i="1" s="1"/>
  <c r="J616" i="1"/>
  <c r="J615" i="1"/>
  <c r="J614" i="1"/>
  <c r="J613" i="1"/>
  <c r="J630" i="1" s="1"/>
  <c r="J612" i="1"/>
  <c r="J629" i="1" s="1"/>
  <c r="J646" i="1" s="1"/>
  <c r="J663" i="1" s="1"/>
  <c r="J611" i="1"/>
  <c r="J628" i="1" s="1"/>
  <c r="J645" i="1" s="1"/>
  <c r="J662" i="1" s="1"/>
  <c r="J610" i="1"/>
  <c r="J609" i="1"/>
  <c r="J626" i="1" s="1"/>
  <c r="J608" i="1"/>
  <c r="J607" i="1"/>
  <c r="J606" i="1"/>
  <c r="J623" i="1" s="1"/>
  <c r="J640" i="1" s="1"/>
  <c r="J657" i="1" s="1"/>
  <c r="J674" i="1" s="1"/>
  <c r="J691" i="1" s="1"/>
  <c r="M605" i="1"/>
  <c r="M606" i="1" s="1"/>
  <c r="M607" i="1" s="1"/>
  <c r="M608" i="1" s="1"/>
  <c r="M609" i="1" s="1"/>
  <c r="M610" i="1" s="1"/>
  <c r="M611" i="1" s="1"/>
  <c r="M612" i="1" s="1"/>
  <c r="M613" i="1" s="1"/>
  <c r="M614" i="1" s="1"/>
  <c r="M615" i="1" s="1"/>
  <c r="M616" i="1" s="1"/>
  <c r="M617" i="1" s="1"/>
  <c r="M618" i="1" s="1"/>
  <c r="L605" i="1"/>
  <c r="E603" i="1"/>
  <c r="L588" i="1"/>
  <c r="O602" i="1" s="1"/>
  <c r="E586" i="1"/>
  <c r="J581" i="1"/>
  <c r="J574" i="1"/>
  <c r="M568" i="1"/>
  <c r="M569" i="1" s="1"/>
  <c r="M570" i="1" s="1"/>
  <c r="M571" i="1" s="1"/>
  <c r="M572" i="1" s="1"/>
  <c r="M573" i="1" s="1"/>
  <c r="M574" i="1" s="1"/>
  <c r="M575" i="1" s="1"/>
  <c r="M576" i="1" s="1"/>
  <c r="M577" i="1" s="1"/>
  <c r="M578" i="1" s="1"/>
  <c r="M579" i="1" s="1"/>
  <c r="M580" i="1" s="1"/>
  <c r="M581" i="1" s="1"/>
  <c r="L568" i="1"/>
  <c r="E566" i="1"/>
  <c r="J564" i="1"/>
  <c r="J563" i="1"/>
  <c r="J580" i="1" s="1"/>
  <c r="J562" i="1"/>
  <c r="J561" i="1"/>
  <c r="J560" i="1"/>
  <c r="J577" i="1" s="1"/>
  <c r="J559" i="1"/>
  <c r="J576" i="1" s="1"/>
  <c r="J558" i="1"/>
  <c r="J575" i="1" s="1"/>
  <c r="J557" i="1"/>
  <c r="J556" i="1"/>
  <c r="J573" i="1" s="1"/>
  <c r="J555" i="1"/>
  <c r="J572" i="1" s="1"/>
  <c r="J554" i="1"/>
  <c r="J553" i="1"/>
  <c r="J552" i="1"/>
  <c r="J569" i="1" s="1"/>
  <c r="M551" i="1"/>
  <c r="M552" i="1" s="1"/>
  <c r="M553" i="1" s="1"/>
  <c r="M554" i="1" s="1"/>
  <c r="M555" i="1" s="1"/>
  <c r="M556" i="1" s="1"/>
  <c r="M557" i="1" s="1"/>
  <c r="M558" i="1" s="1"/>
  <c r="M559" i="1" s="1"/>
  <c r="M560" i="1" s="1"/>
  <c r="M561" i="1" s="1"/>
  <c r="M562" i="1" s="1"/>
  <c r="M563" i="1" s="1"/>
  <c r="M564" i="1" s="1"/>
  <c r="L551" i="1"/>
  <c r="E549" i="1"/>
  <c r="L534" i="1"/>
  <c r="O548" i="1" s="1"/>
  <c r="E532" i="1"/>
  <c r="L514" i="1"/>
  <c r="O528" i="1" s="1"/>
  <c r="E512" i="1"/>
  <c r="M497" i="1"/>
  <c r="M498" i="1" s="1"/>
  <c r="M499" i="1" s="1"/>
  <c r="M500" i="1" s="1"/>
  <c r="M501" i="1" s="1"/>
  <c r="M502" i="1" s="1"/>
  <c r="M503" i="1" s="1"/>
  <c r="M504" i="1" s="1"/>
  <c r="M505" i="1" s="1"/>
  <c r="M506" i="1" s="1"/>
  <c r="M507" i="1" s="1"/>
  <c r="M508" i="1" s="1"/>
  <c r="M509" i="1" s="1"/>
  <c r="M510" i="1" s="1"/>
  <c r="L497" i="1"/>
  <c r="E495" i="1"/>
  <c r="L480" i="1"/>
  <c r="O494" i="1" s="1"/>
  <c r="E478" i="1"/>
  <c r="M463" i="1"/>
  <c r="M464" i="1" s="1"/>
  <c r="M465" i="1" s="1"/>
  <c r="M466" i="1" s="1"/>
  <c r="M467" i="1" s="1"/>
  <c r="M468" i="1" s="1"/>
  <c r="M469" i="1" s="1"/>
  <c r="M470" i="1" s="1"/>
  <c r="M471" i="1" s="1"/>
  <c r="M472" i="1" s="1"/>
  <c r="M473" i="1" s="1"/>
  <c r="M474" i="1" s="1"/>
  <c r="M475" i="1" s="1"/>
  <c r="M476" i="1" s="1"/>
  <c r="L463" i="1"/>
  <c r="O477" i="1" s="1"/>
  <c r="E461" i="1"/>
  <c r="J457" i="1"/>
  <c r="J449" i="1"/>
  <c r="J447" i="1"/>
  <c r="J464" i="1" s="1"/>
  <c r="J481" i="1" s="1"/>
  <c r="J498" i="1" s="1"/>
  <c r="J515" i="1" s="1"/>
  <c r="L446" i="1"/>
  <c r="E444" i="1"/>
  <c r="J442" i="1"/>
  <c r="J441" i="1"/>
  <c r="J440" i="1"/>
  <c r="J439" i="1"/>
  <c r="J456" i="1" s="1"/>
  <c r="J438" i="1"/>
  <c r="J437" i="1"/>
  <c r="J436" i="1"/>
  <c r="J453" i="1" s="1"/>
  <c r="J435" i="1"/>
  <c r="J452" i="1" s="1"/>
  <c r="J434" i="1"/>
  <c r="J433" i="1"/>
  <c r="J432" i="1"/>
  <c r="J431" i="1"/>
  <c r="J448" i="1" s="1"/>
  <c r="J430" i="1"/>
  <c r="L429" i="1"/>
  <c r="E427" i="1"/>
  <c r="L413" i="1"/>
  <c r="L414" i="1" s="1"/>
  <c r="L415" i="1" s="1"/>
  <c r="L416" i="1" s="1"/>
  <c r="L417" i="1" s="1"/>
  <c r="L418" i="1" s="1"/>
  <c r="L419" i="1" s="1"/>
  <c r="L420" i="1" s="1"/>
  <c r="L421" i="1" s="1"/>
  <c r="L422" i="1" s="1"/>
  <c r="L423" i="1" s="1"/>
  <c r="L424" i="1" s="1"/>
  <c r="L425" i="1" s="1"/>
  <c r="L412" i="1"/>
  <c r="O426" i="1" s="1"/>
  <c r="E410" i="1"/>
  <c r="F403" i="1"/>
  <c r="K398" i="1"/>
  <c r="K397" i="1"/>
  <c r="F394" i="1"/>
  <c r="F398" i="1" s="1"/>
  <c r="F393" i="1"/>
  <c r="F397" i="1" s="1"/>
  <c r="F389" i="1"/>
  <c r="F388" i="1"/>
  <c r="F405" i="1" s="1"/>
  <c r="F387" i="1"/>
  <c r="K385" i="1"/>
  <c r="K389" i="1" s="1"/>
  <c r="K383" i="1"/>
  <c r="K387" i="1" s="1"/>
  <c r="K379" i="1"/>
  <c r="K378" i="1"/>
  <c r="K377" i="1"/>
  <c r="K376" i="1"/>
  <c r="K375" i="1"/>
  <c r="K374" i="1"/>
  <c r="K373" i="1"/>
  <c r="F371" i="1"/>
  <c r="F379" i="1" s="1"/>
  <c r="F370" i="1"/>
  <c r="F378" i="1" s="1"/>
  <c r="F369" i="1"/>
  <c r="F377" i="1" s="1"/>
  <c r="F368" i="1"/>
  <c r="F376" i="1" s="1"/>
  <c r="F367" i="1"/>
  <c r="F375" i="1" s="1"/>
  <c r="F366" i="1"/>
  <c r="F374" i="1" s="1"/>
  <c r="F365" i="1"/>
  <c r="F373" i="1" s="1"/>
  <c r="N347" i="1"/>
  <c r="F337" i="1"/>
  <c r="N336" i="1"/>
  <c r="F334" i="1"/>
  <c r="F350" i="1" s="1"/>
  <c r="F333" i="1"/>
  <c r="F349" i="1" s="1"/>
  <c r="F332" i="1"/>
  <c r="F348" i="1" s="1"/>
  <c r="N331" i="1"/>
  <c r="F329" i="1"/>
  <c r="F345" i="1" s="1"/>
  <c r="F328" i="1"/>
  <c r="F344" i="1" s="1"/>
  <c r="F327" i="1"/>
  <c r="F343" i="1" s="1"/>
  <c r="F326" i="1"/>
  <c r="F342" i="1" s="1"/>
  <c r="F325" i="1"/>
  <c r="F341" i="1" s="1"/>
  <c r="F324" i="1"/>
  <c r="F340" i="1" s="1"/>
  <c r="F323" i="1"/>
  <c r="F339" i="1" s="1"/>
  <c r="F322" i="1"/>
  <c r="F338" i="1" s="1"/>
  <c r="F321" i="1"/>
  <c r="N320" i="1"/>
  <c r="N318" i="1"/>
  <c r="N361" i="1" s="1"/>
  <c r="U312" i="1"/>
  <c r="U310" i="1"/>
  <c r="U309" i="1"/>
  <c r="U308" i="1"/>
  <c r="U307" i="1"/>
  <c r="Y307" i="1"/>
  <c r="M303" i="1"/>
  <c r="L303" i="1"/>
  <c r="W307" i="1"/>
  <c r="U306" i="1"/>
  <c r="U305" i="1"/>
  <c r="U304" i="1"/>
  <c r="P303" i="1"/>
  <c r="O303" i="1"/>
  <c r="N303" i="1"/>
  <c r="K303" i="1"/>
  <c r="S301" i="1"/>
  <c r="R301" i="1"/>
  <c r="Q301" i="1"/>
  <c r="P301" i="1"/>
  <c r="O301" i="1"/>
  <c r="N301" i="1"/>
  <c r="M301" i="1"/>
  <c r="L301" i="1"/>
  <c r="K301" i="1"/>
  <c r="DF293" i="1"/>
  <c r="DE293" i="1"/>
  <c r="DD293" i="1"/>
  <c r="DC293" i="1"/>
  <c r="DB293" i="1"/>
  <c r="DA293" i="1"/>
  <c r="CZ293" i="1"/>
  <c r="CY293" i="1"/>
  <c r="CX293" i="1"/>
  <c r="CW293" i="1"/>
  <c r="CV293" i="1"/>
  <c r="CU293" i="1"/>
  <c r="CT293" i="1"/>
  <c r="CS293" i="1"/>
  <c r="CR293" i="1"/>
  <c r="CQ293" i="1"/>
  <c r="CP293" i="1"/>
  <c r="CO293" i="1"/>
  <c r="CN293" i="1"/>
  <c r="CM293" i="1"/>
  <c r="CL293" i="1"/>
  <c r="CK293" i="1"/>
  <c r="CJ293" i="1"/>
  <c r="CI293" i="1"/>
  <c r="CH293" i="1"/>
  <c r="CG293" i="1"/>
  <c r="CF293" i="1"/>
  <c r="CE293" i="1"/>
  <c r="CD293" i="1"/>
  <c r="CC293" i="1"/>
  <c r="CB293" i="1"/>
  <c r="CA293" i="1"/>
  <c r="BZ293" i="1"/>
  <c r="BY293" i="1"/>
  <c r="BX293" i="1"/>
  <c r="BW293" i="1"/>
  <c r="BV293" i="1"/>
  <c r="BU293" i="1"/>
  <c r="BT293" i="1"/>
  <c r="BS293" i="1"/>
  <c r="BR293" i="1"/>
  <c r="BQ293" i="1"/>
  <c r="BP293" i="1"/>
  <c r="BO293" i="1"/>
  <c r="BN293"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S293" i="1"/>
  <c r="R293" i="1"/>
  <c r="Q293" i="1"/>
  <c r="P293" i="1"/>
  <c r="O293" i="1"/>
  <c r="N293" i="1"/>
  <c r="Z286" i="1"/>
  <c r="Z282" i="1" s="1"/>
  <c r="Y286" i="1"/>
  <c r="Y282" i="1" s="1"/>
  <c r="X286" i="1"/>
  <c r="X282" i="1" s="1"/>
  <c r="W286" i="1"/>
  <c r="W282" i="1" s="1"/>
  <c r="V286" i="1"/>
  <c r="U286" i="1"/>
  <c r="T286" i="1"/>
  <c r="T282" i="1" s="1"/>
  <c r="S286" i="1"/>
  <c r="R286" i="1"/>
  <c r="R282" i="1" s="1"/>
  <c r="Q286" i="1"/>
  <c r="Q282" i="1" s="1"/>
  <c r="P286" i="1"/>
  <c r="P282" i="1" s="1"/>
  <c r="O286" i="1"/>
  <c r="O282" i="1" s="1"/>
  <c r="V282" i="1"/>
  <c r="U282" i="1"/>
  <c r="S282" i="1"/>
  <c r="N282" i="1"/>
  <c r="P280" i="1"/>
  <c r="P279" i="1" s="1"/>
  <c r="P317" i="1" s="1"/>
  <c r="O280" i="1"/>
  <c r="O318" i="1" s="1"/>
  <c r="O361" i="1" s="1"/>
  <c r="N279" i="1"/>
  <c r="DF270" i="1"/>
  <c r="DE270" i="1"/>
  <c r="DD270" i="1"/>
  <c r="DD123" i="1" s="1"/>
  <c r="DC270" i="1"/>
  <c r="DC123" i="1" s="1"/>
  <c r="DB270" i="1"/>
  <c r="DA270" i="1"/>
  <c r="CZ270" i="1"/>
  <c r="CY270" i="1"/>
  <c r="CX270" i="1"/>
  <c r="CW270" i="1"/>
  <c r="CV270" i="1"/>
  <c r="CV123" i="1" s="1"/>
  <c r="CU270" i="1"/>
  <c r="CU123" i="1" s="1"/>
  <c r="CT270" i="1"/>
  <c r="CS270" i="1"/>
  <c r="CR270" i="1"/>
  <c r="CQ270" i="1"/>
  <c r="CP270" i="1"/>
  <c r="CO270" i="1"/>
  <c r="CN270" i="1"/>
  <c r="CN123" i="1" s="1"/>
  <c r="CM270" i="1"/>
  <c r="CM123" i="1" s="1"/>
  <c r="CL270" i="1"/>
  <c r="CK270" i="1"/>
  <c r="CJ270" i="1"/>
  <c r="CI270" i="1"/>
  <c r="CH270" i="1"/>
  <c r="CG270" i="1"/>
  <c r="CF270" i="1"/>
  <c r="CF123" i="1" s="1"/>
  <c r="CE270" i="1"/>
  <c r="CE123" i="1" s="1"/>
  <c r="CD270" i="1"/>
  <c r="CC270" i="1"/>
  <c r="CB270" i="1"/>
  <c r="CA270" i="1"/>
  <c r="BZ270" i="1"/>
  <c r="BY270" i="1"/>
  <c r="BX270" i="1"/>
  <c r="BX123" i="1" s="1"/>
  <c r="BW270" i="1"/>
  <c r="BW123" i="1" s="1"/>
  <c r="BV270" i="1"/>
  <c r="BU270" i="1"/>
  <c r="BT270" i="1"/>
  <c r="BS270" i="1"/>
  <c r="BR270" i="1"/>
  <c r="BQ270" i="1"/>
  <c r="BP270" i="1"/>
  <c r="BP123" i="1" s="1"/>
  <c r="BO270" i="1"/>
  <c r="BO123" i="1" s="1"/>
  <c r="BN270" i="1"/>
  <c r="BM270" i="1"/>
  <c r="BL270" i="1"/>
  <c r="BK270" i="1"/>
  <c r="BJ270" i="1"/>
  <c r="BI270" i="1"/>
  <c r="BH270" i="1"/>
  <c r="BH123" i="1" s="1"/>
  <c r="BG270" i="1"/>
  <c r="BG123" i="1" s="1"/>
  <c r="BF270" i="1"/>
  <c r="BE270" i="1"/>
  <c r="BD270" i="1"/>
  <c r="BC270" i="1"/>
  <c r="BB270" i="1"/>
  <c r="BA270" i="1"/>
  <c r="AZ270" i="1"/>
  <c r="AZ123" i="1" s="1"/>
  <c r="AY270" i="1"/>
  <c r="AY123" i="1" s="1"/>
  <c r="AX270" i="1"/>
  <c r="AW270" i="1"/>
  <c r="AV270" i="1"/>
  <c r="AU270" i="1"/>
  <c r="AT270" i="1"/>
  <c r="AS270" i="1"/>
  <c r="AR270" i="1"/>
  <c r="AR123" i="1" s="1"/>
  <c r="AQ270" i="1"/>
  <c r="AQ123" i="1" s="1"/>
  <c r="AP270" i="1"/>
  <c r="AO270" i="1"/>
  <c r="AN270" i="1"/>
  <c r="AM270" i="1"/>
  <c r="AL270" i="1"/>
  <c r="AK270" i="1"/>
  <c r="AJ270" i="1"/>
  <c r="AJ123" i="1" s="1"/>
  <c r="AI270" i="1"/>
  <c r="AI123" i="1" s="1"/>
  <c r="AH270" i="1"/>
  <c r="AG270" i="1"/>
  <c r="AF270" i="1"/>
  <c r="AE270" i="1"/>
  <c r="AD270" i="1"/>
  <c r="AC270" i="1"/>
  <c r="AB270" i="1"/>
  <c r="AB123" i="1" s="1"/>
  <c r="AA270" i="1"/>
  <c r="AA123" i="1" s="1"/>
  <c r="Z270" i="1"/>
  <c r="Y270" i="1"/>
  <c r="X270" i="1"/>
  <c r="W270" i="1"/>
  <c r="V270" i="1"/>
  <c r="U270" i="1"/>
  <c r="T270" i="1"/>
  <c r="T123" i="1" s="1"/>
  <c r="S270" i="1"/>
  <c r="S123" i="1" s="1"/>
  <c r="R270" i="1"/>
  <c r="Q270" i="1"/>
  <c r="P270" i="1"/>
  <c r="O270" i="1"/>
  <c r="N270" i="1"/>
  <c r="N268" i="1"/>
  <c r="G268" i="1"/>
  <c r="G273" i="1" s="1"/>
  <c r="N267" i="1"/>
  <c r="G267" i="1"/>
  <c r="G272" i="1" s="1"/>
  <c r="N266" i="1"/>
  <c r="N265" i="1" s="1"/>
  <c r="G266" i="1"/>
  <c r="G271" i="1" s="1"/>
  <c r="DF254" i="1"/>
  <c r="DE254" i="1"/>
  <c r="DD254" i="1"/>
  <c r="DD121" i="1" s="1"/>
  <c r="DC254" i="1"/>
  <c r="DB254" i="1"/>
  <c r="DA254" i="1"/>
  <c r="CZ254" i="1"/>
  <c r="CY254" i="1"/>
  <c r="CX254" i="1"/>
  <c r="CW254" i="1"/>
  <c r="CV254" i="1"/>
  <c r="CV121" i="1" s="1"/>
  <c r="CU254" i="1"/>
  <c r="CT254" i="1"/>
  <c r="CS254" i="1"/>
  <c r="CR254" i="1"/>
  <c r="CQ254" i="1"/>
  <c r="CP254" i="1"/>
  <c r="CO254" i="1"/>
  <c r="CN254" i="1"/>
  <c r="CN121" i="1" s="1"/>
  <c r="CM254" i="1"/>
  <c r="CL254" i="1"/>
  <c r="CK254" i="1"/>
  <c r="CJ254" i="1"/>
  <c r="CI254" i="1"/>
  <c r="CH254" i="1"/>
  <c r="CG254" i="1"/>
  <c r="CF254" i="1"/>
  <c r="CF121" i="1" s="1"/>
  <c r="CE254" i="1"/>
  <c r="CD254" i="1"/>
  <c r="CC254" i="1"/>
  <c r="CB254" i="1"/>
  <c r="CA254" i="1"/>
  <c r="BZ254" i="1"/>
  <c r="BY254" i="1"/>
  <c r="BX254" i="1"/>
  <c r="BX121" i="1" s="1"/>
  <c r="BW254" i="1"/>
  <c r="BV254" i="1"/>
  <c r="BU254" i="1"/>
  <c r="BT254" i="1"/>
  <c r="BS254" i="1"/>
  <c r="BR254" i="1"/>
  <c r="BQ254" i="1"/>
  <c r="BP254" i="1"/>
  <c r="BP121" i="1" s="1"/>
  <c r="BO254" i="1"/>
  <c r="BN254" i="1"/>
  <c r="BM254" i="1"/>
  <c r="BL254" i="1"/>
  <c r="BK254" i="1"/>
  <c r="BJ254" i="1"/>
  <c r="BI254" i="1"/>
  <c r="BH254" i="1"/>
  <c r="BH121" i="1" s="1"/>
  <c r="BG254" i="1"/>
  <c r="BF254" i="1"/>
  <c r="BE254" i="1"/>
  <c r="BD254" i="1"/>
  <c r="BC254" i="1"/>
  <c r="BB254" i="1"/>
  <c r="BA254" i="1"/>
  <c r="AZ254" i="1"/>
  <c r="AZ121" i="1" s="1"/>
  <c r="AY254" i="1"/>
  <c r="AX254" i="1"/>
  <c r="AW254" i="1"/>
  <c r="AV254" i="1"/>
  <c r="AU254" i="1"/>
  <c r="AT254" i="1"/>
  <c r="AS254" i="1"/>
  <c r="AR254" i="1"/>
  <c r="AR121" i="1" s="1"/>
  <c r="AQ254" i="1"/>
  <c r="AP254" i="1"/>
  <c r="AO254" i="1"/>
  <c r="AN254" i="1"/>
  <c r="AM254" i="1"/>
  <c r="AL254" i="1"/>
  <c r="AK254" i="1"/>
  <c r="AJ254" i="1"/>
  <c r="AJ121" i="1" s="1"/>
  <c r="AI254" i="1"/>
  <c r="AH254" i="1"/>
  <c r="AG254" i="1"/>
  <c r="AF254" i="1"/>
  <c r="AE254" i="1"/>
  <c r="AD254" i="1"/>
  <c r="AC254" i="1"/>
  <c r="AB254" i="1"/>
  <c r="AB121" i="1" s="1"/>
  <c r="AA254" i="1"/>
  <c r="Z254" i="1"/>
  <c r="Y254" i="1"/>
  <c r="X254" i="1"/>
  <c r="W254" i="1"/>
  <c r="V254" i="1"/>
  <c r="U254" i="1"/>
  <c r="T254" i="1"/>
  <c r="T121" i="1" s="1"/>
  <c r="S254" i="1"/>
  <c r="R254" i="1"/>
  <c r="Q254" i="1"/>
  <c r="P254" i="1"/>
  <c r="O254" i="1"/>
  <c r="N254" i="1"/>
  <c r="DF252" i="1"/>
  <c r="DE252" i="1"/>
  <c r="DD252" i="1"/>
  <c r="DC252" i="1"/>
  <c r="DB252" i="1"/>
  <c r="DA252" i="1"/>
  <c r="CZ252" i="1"/>
  <c r="CY252" i="1"/>
  <c r="CX252" i="1"/>
  <c r="CW252" i="1"/>
  <c r="CV252" i="1"/>
  <c r="CU252" i="1"/>
  <c r="CT252" i="1"/>
  <c r="CS252" i="1"/>
  <c r="CR252" i="1"/>
  <c r="CQ252" i="1"/>
  <c r="CP252" i="1"/>
  <c r="CO252" i="1"/>
  <c r="CN252" i="1"/>
  <c r="CM252" i="1"/>
  <c r="CL252" i="1"/>
  <c r="CK252" i="1"/>
  <c r="CJ252" i="1"/>
  <c r="CI252" i="1"/>
  <c r="CH252" i="1"/>
  <c r="CG252" i="1"/>
  <c r="CF252" i="1"/>
  <c r="CE252" i="1"/>
  <c r="CD252" i="1"/>
  <c r="CC252" i="1"/>
  <c r="CB252" i="1"/>
  <c r="CA252" i="1"/>
  <c r="BZ252" i="1"/>
  <c r="BY252" i="1"/>
  <c r="BX252" i="1"/>
  <c r="BW252" i="1"/>
  <c r="BV252" i="1"/>
  <c r="BU252" i="1"/>
  <c r="BT252" i="1"/>
  <c r="BS252" i="1"/>
  <c r="BR252" i="1"/>
  <c r="BQ252" i="1"/>
  <c r="BP252" i="1"/>
  <c r="BO252" i="1"/>
  <c r="BN252" i="1"/>
  <c r="BM252" i="1"/>
  <c r="BL252" i="1"/>
  <c r="BK252" i="1"/>
  <c r="BJ252" i="1"/>
  <c r="BI252" i="1"/>
  <c r="BH252" i="1"/>
  <c r="BG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T252" i="1"/>
  <c r="S252" i="1"/>
  <c r="R252" i="1"/>
  <c r="Q252" i="1"/>
  <c r="P252" i="1"/>
  <c r="O252" i="1"/>
  <c r="N252" i="1"/>
  <c r="G252" i="1"/>
  <c r="G263" i="1" s="1"/>
  <c r="N251" i="1"/>
  <c r="G251" i="1"/>
  <c r="G262" i="1" s="1"/>
  <c r="N250" i="1"/>
  <c r="G250" i="1"/>
  <c r="G261" i="1" s="1"/>
  <c r="N249" i="1"/>
  <c r="G249" i="1"/>
  <c r="G260" i="1" s="1"/>
  <c r="N248" i="1"/>
  <c r="G248" i="1"/>
  <c r="G259" i="1" s="1"/>
  <c r="N247" i="1"/>
  <c r="G247" i="1"/>
  <c r="G258" i="1" s="1"/>
  <c r="N246" i="1"/>
  <c r="G246" i="1"/>
  <c r="G257" i="1" s="1"/>
  <c r="N245" i="1"/>
  <c r="G245" i="1"/>
  <c r="G256" i="1" s="1"/>
  <c r="DF244" i="1"/>
  <c r="DE244" i="1"/>
  <c r="DD244" i="1"/>
  <c r="DC244" i="1"/>
  <c r="DB244" i="1"/>
  <c r="DA244" i="1"/>
  <c r="CZ244" i="1"/>
  <c r="CY244" i="1"/>
  <c r="CX244" i="1"/>
  <c r="CW244" i="1"/>
  <c r="CV244" i="1"/>
  <c r="CU244" i="1"/>
  <c r="CT244" i="1"/>
  <c r="CS244" i="1"/>
  <c r="CR244" i="1"/>
  <c r="CQ244" i="1"/>
  <c r="CP244" i="1"/>
  <c r="CO244" i="1"/>
  <c r="CN244" i="1"/>
  <c r="CM244" i="1"/>
  <c r="CL244" i="1"/>
  <c r="CK244" i="1"/>
  <c r="CJ244" i="1"/>
  <c r="CI244" i="1"/>
  <c r="CH244" i="1"/>
  <c r="CG244" i="1"/>
  <c r="CF244" i="1"/>
  <c r="CE244" i="1"/>
  <c r="CD244" i="1"/>
  <c r="CC244" i="1"/>
  <c r="CB244" i="1"/>
  <c r="CA244" i="1"/>
  <c r="BZ244" i="1"/>
  <c r="BY244" i="1"/>
  <c r="BX244" i="1"/>
  <c r="BW244" i="1"/>
  <c r="BV244" i="1"/>
  <c r="BU244" i="1"/>
  <c r="BT244" i="1"/>
  <c r="BS244" i="1"/>
  <c r="BR244" i="1"/>
  <c r="BQ244" i="1"/>
  <c r="BP244" i="1"/>
  <c r="BO244" i="1"/>
  <c r="BN244" i="1"/>
  <c r="BM244" i="1"/>
  <c r="BL244" i="1"/>
  <c r="BK244" i="1"/>
  <c r="BJ244" i="1"/>
  <c r="BI244" i="1"/>
  <c r="BH244" i="1"/>
  <c r="BG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T244" i="1"/>
  <c r="S244" i="1"/>
  <c r="R244" i="1"/>
  <c r="Q244" i="1"/>
  <c r="P244" i="1"/>
  <c r="O244" i="1"/>
  <c r="N244" i="1"/>
  <c r="N243" i="1" s="1"/>
  <c r="G244" i="1"/>
  <c r="G255" i="1" s="1"/>
  <c r="O238" i="1"/>
  <c r="P238" i="1" s="1"/>
  <c r="N237" i="1"/>
  <c r="O234" i="1"/>
  <c r="P234" i="1" s="1"/>
  <c r="Q234" i="1" s="1"/>
  <c r="R234" i="1" s="1"/>
  <c r="S234" i="1" s="1"/>
  <c r="T234" i="1" s="1"/>
  <c r="U234" i="1" s="1"/>
  <c r="V234" i="1" s="1"/>
  <c r="W234" i="1" s="1"/>
  <c r="X234" i="1" s="1"/>
  <c r="Y234" i="1" s="1"/>
  <c r="Z234" i="1" s="1"/>
  <c r="AA234" i="1" s="1"/>
  <c r="AB234" i="1" s="1"/>
  <c r="AC234" i="1" s="1"/>
  <c r="AD234" i="1" s="1"/>
  <c r="AE234" i="1" s="1"/>
  <c r="AF234" i="1" s="1"/>
  <c r="AG234" i="1" s="1"/>
  <c r="AH234" i="1" s="1"/>
  <c r="AI234" i="1" s="1"/>
  <c r="AJ234" i="1" s="1"/>
  <c r="AK234" i="1" s="1"/>
  <c r="AL234" i="1" s="1"/>
  <c r="AM234" i="1" s="1"/>
  <c r="AN234" i="1" s="1"/>
  <c r="AO234" i="1" s="1"/>
  <c r="AP234" i="1" s="1"/>
  <c r="AQ234" i="1" s="1"/>
  <c r="AR234" i="1" s="1"/>
  <c r="AS234" i="1" s="1"/>
  <c r="AT234" i="1" s="1"/>
  <c r="AU234" i="1" s="1"/>
  <c r="AV234" i="1" s="1"/>
  <c r="AW234" i="1" s="1"/>
  <c r="AX234" i="1" s="1"/>
  <c r="AY234" i="1" s="1"/>
  <c r="AZ234" i="1" s="1"/>
  <c r="BA234" i="1" s="1"/>
  <c r="BB234" i="1" s="1"/>
  <c r="BC234" i="1" s="1"/>
  <c r="BD234" i="1" s="1"/>
  <c r="BE234" i="1" s="1"/>
  <c r="BF234" i="1" s="1"/>
  <c r="BG234" i="1" s="1"/>
  <c r="BH234" i="1" s="1"/>
  <c r="BI234" i="1" s="1"/>
  <c r="BJ234" i="1" s="1"/>
  <c r="BK234" i="1" s="1"/>
  <c r="BL234" i="1" s="1"/>
  <c r="BM234" i="1" s="1"/>
  <c r="BN234" i="1" s="1"/>
  <c r="BO234" i="1" s="1"/>
  <c r="BP234" i="1" s="1"/>
  <c r="BQ234" i="1" s="1"/>
  <c r="BR234" i="1" s="1"/>
  <c r="BS234" i="1" s="1"/>
  <c r="BT234" i="1" s="1"/>
  <c r="BU234" i="1" s="1"/>
  <c r="BV234" i="1" s="1"/>
  <c r="BW234" i="1" s="1"/>
  <c r="BX234" i="1" s="1"/>
  <c r="BY234" i="1" s="1"/>
  <c r="BZ234" i="1" s="1"/>
  <c r="CA234" i="1" s="1"/>
  <c r="CB234" i="1" s="1"/>
  <c r="CC234" i="1" s="1"/>
  <c r="CD234" i="1" s="1"/>
  <c r="CE234" i="1" s="1"/>
  <c r="CF234" i="1" s="1"/>
  <c r="CG234" i="1" s="1"/>
  <c r="CH234" i="1" s="1"/>
  <c r="CI234" i="1" s="1"/>
  <c r="CJ234" i="1" s="1"/>
  <c r="CK234" i="1" s="1"/>
  <c r="CL234" i="1" s="1"/>
  <c r="CM234" i="1" s="1"/>
  <c r="CN234" i="1" s="1"/>
  <c r="CO234" i="1" s="1"/>
  <c r="CP234" i="1" s="1"/>
  <c r="CQ234" i="1" s="1"/>
  <c r="CR234" i="1" s="1"/>
  <c r="CS234" i="1" s="1"/>
  <c r="CT234" i="1" s="1"/>
  <c r="CU234" i="1" s="1"/>
  <c r="CV234" i="1" s="1"/>
  <c r="CW234" i="1" s="1"/>
  <c r="CX234" i="1" s="1"/>
  <c r="CY234" i="1" s="1"/>
  <c r="CZ234" i="1" s="1"/>
  <c r="DA234" i="1" s="1"/>
  <c r="DB234" i="1" s="1"/>
  <c r="DC234" i="1" s="1"/>
  <c r="DD234" i="1" s="1"/>
  <c r="DE234" i="1" s="1"/>
  <c r="DF234" i="1" s="1"/>
  <c r="O230" i="1"/>
  <c r="P230" i="1" s="1"/>
  <c r="P223" i="1"/>
  <c r="Q223" i="1" s="1"/>
  <c r="R223" i="1" s="1"/>
  <c r="S223" i="1" s="1"/>
  <c r="T223" i="1" s="1"/>
  <c r="O223" i="1"/>
  <c r="N221" i="1"/>
  <c r="K569" i="1" s="1"/>
  <c r="F221" i="1"/>
  <c r="F232" i="1" s="1"/>
  <c r="F218" i="1"/>
  <c r="F229" i="1" s="1"/>
  <c r="N215" i="1"/>
  <c r="N108" i="1" s="1"/>
  <c r="F215" i="1"/>
  <c r="F226" i="1" s="1"/>
  <c r="Q212" i="1"/>
  <c r="R212" i="1" s="1"/>
  <c r="S212" i="1" s="1"/>
  <c r="T212" i="1" s="1"/>
  <c r="U212" i="1" s="1"/>
  <c r="V212" i="1" s="1"/>
  <c r="W212" i="1" s="1"/>
  <c r="X212" i="1" s="1"/>
  <c r="Y212" i="1" s="1"/>
  <c r="O212" i="1"/>
  <c r="P212" i="1" s="1"/>
  <c r="O190" i="1"/>
  <c r="P190" i="1" s="1"/>
  <c r="O187" i="1"/>
  <c r="P187" i="1" s="1"/>
  <c r="Q187" i="1" s="1"/>
  <c r="R187" i="1" s="1"/>
  <c r="F187" i="1"/>
  <c r="F212" i="1" s="1"/>
  <c r="N184" i="1"/>
  <c r="K515" i="1" s="1"/>
  <c r="F184" i="1"/>
  <c r="F209" i="1" s="1"/>
  <c r="F181" i="1"/>
  <c r="F206" i="1" s="1"/>
  <c r="F178" i="1"/>
  <c r="F203" i="1" s="1"/>
  <c r="F175" i="1"/>
  <c r="F200" i="1" s="1"/>
  <c r="N91" i="1"/>
  <c r="F172" i="1"/>
  <c r="F197" i="1" s="1"/>
  <c r="N89" i="1"/>
  <c r="F169" i="1"/>
  <c r="F194" i="1" s="1"/>
  <c r="F166" i="1"/>
  <c r="F191" i="1" s="1"/>
  <c r="O165" i="1"/>
  <c r="O83" i="1" s="1"/>
  <c r="F165" i="1"/>
  <c r="F190" i="1" s="1"/>
  <c r="P160" i="1"/>
  <c r="Q160" i="1" s="1"/>
  <c r="R160" i="1" s="1"/>
  <c r="S160" i="1" s="1"/>
  <c r="O160" i="1"/>
  <c r="O162" i="1" s="1"/>
  <c r="DF156" i="1"/>
  <c r="DE156" i="1"/>
  <c r="DD156" i="1"/>
  <c r="DC156" i="1"/>
  <c r="DB156" i="1"/>
  <c r="DA156" i="1"/>
  <c r="CZ156" i="1"/>
  <c r="CY156" i="1"/>
  <c r="CX156" i="1"/>
  <c r="CW156" i="1"/>
  <c r="CV156" i="1"/>
  <c r="CU156" i="1"/>
  <c r="CT156" i="1"/>
  <c r="CS156" i="1"/>
  <c r="CR156" i="1"/>
  <c r="CQ156" i="1"/>
  <c r="CP156" i="1"/>
  <c r="CO156" i="1"/>
  <c r="CN156" i="1"/>
  <c r="CM156" i="1"/>
  <c r="CL156" i="1"/>
  <c r="CK156" i="1"/>
  <c r="CJ156" i="1"/>
  <c r="CI156" i="1"/>
  <c r="CH156" i="1"/>
  <c r="CG156" i="1"/>
  <c r="CF156" i="1"/>
  <c r="CE156" i="1"/>
  <c r="CD156" i="1"/>
  <c r="CC156" i="1"/>
  <c r="CB156" i="1"/>
  <c r="CA156" i="1"/>
  <c r="BZ156" i="1"/>
  <c r="BY156"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R156" i="1"/>
  <c r="Q156" i="1"/>
  <c r="P156" i="1"/>
  <c r="O156" i="1"/>
  <c r="N156" i="1"/>
  <c r="F156" i="1"/>
  <c r="N155" i="1"/>
  <c r="F155" i="1"/>
  <c r="N154" i="1"/>
  <c r="F154" i="1"/>
  <c r="F151" i="1"/>
  <c r="N150" i="1"/>
  <c r="F150" i="1"/>
  <c r="N149" i="1"/>
  <c r="F149" i="1"/>
  <c r="N148" i="1"/>
  <c r="F148" i="1"/>
  <c r="N147" i="1"/>
  <c r="F147" i="1"/>
  <c r="N146" i="1"/>
  <c r="F146" i="1"/>
  <c r="N145" i="1"/>
  <c r="F145" i="1"/>
  <c r="N144" i="1"/>
  <c r="F144" i="1"/>
  <c r="F143" i="1"/>
  <c r="N139" i="1"/>
  <c r="N78" i="1" s="1"/>
  <c r="K16" i="1" s="1"/>
  <c r="N77" i="1"/>
  <c r="K15" i="1" s="1"/>
  <c r="Q130" i="1"/>
  <c r="R130" i="1" s="1"/>
  <c r="O130" i="1"/>
  <c r="P130" i="1" s="1"/>
  <c r="O129" i="1"/>
  <c r="N129" i="1"/>
  <c r="DF123" i="1"/>
  <c r="DE123" i="1"/>
  <c r="DB123" i="1"/>
  <c r="DA123" i="1"/>
  <c r="CZ123" i="1"/>
  <c r="CY123" i="1"/>
  <c r="CX123" i="1"/>
  <c r="CW123" i="1"/>
  <c r="CT123" i="1"/>
  <c r="CS123" i="1"/>
  <c r="CR123" i="1"/>
  <c r="CQ123" i="1"/>
  <c r="CP123" i="1"/>
  <c r="CO123" i="1"/>
  <c r="CL123" i="1"/>
  <c r="CK123" i="1"/>
  <c r="CJ123" i="1"/>
  <c r="CI123" i="1"/>
  <c r="CH123" i="1"/>
  <c r="CG123" i="1"/>
  <c r="CD123" i="1"/>
  <c r="CC123" i="1"/>
  <c r="CB123" i="1"/>
  <c r="CA123" i="1"/>
  <c r="BZ123" i="1"/>
  <c r="BY123" i="1"/>
  <c r="BV123" i="1"/>
  <c r="BU123" i="1"/>
  <c r="BT123" i="1"/>
  <c r="BS123" i="1"/>
  <c r="BR123" i="1"/>
  <c r="BQ123" i="1"/>
  <c r="BN123" i="1"/>
  <c r="BM123" i="1"/>
  <c r="BL123" i="1"/>
  <c r="BK123" i="1"/>
  <c r="BJ123" i="1"/>
  <c r="BI123" i="1"/>
  <c r="BF123" i="1"/>
  <c r="BE123" i="1"/>
  <c r="BD123" i="1"/>
  <c r="BC123" i="1"/>
  <c r="BB123" i="1"/>
  <c r="BA123" i="1"/>
  <c r="AX123" i="1"/>
  <c r="AW123" i="1"/>
  <c r="AV123" i="1"/>
  <c r="AU123" i="1"/>
  <c r="AT123" i="1"/>
  <c r="AS123" i="1"/>
  <c r="AP123" i="1"/>
  <c r="AO123" i="1"/>
  <c r="AN123" i="1"/>
  <c r="AM123" i="1"/>
  <c r="AL123" i="1"/>
  <c r="AK123" i="1"/>
  <c r="AH123" i="1"/>
  <c r="AG123" i="1"/>
  <c r="AF123" i="1"/>
  <c r="AE123" i="1"/>
  <c r="AD123" i="1"/>
  <c r="AC123" i="1"/>
  <c r="Z123" i="1"/>
  <c r="Y123" i="1"/>
  <c r="X123" i="1"/>
  <c r="W123" i="1"/>
  <c r="V123" i="1"/>
  <c r="U123" i="1"/>
  <c r="R123" i="1"/>
  <c r="Q123" i="1"/>
  <c r="P123" i="1"/>
  <c r="O123" i="1"/>
  <c r="DF121" i="1"/>
  <c r="DE121" i="1"/>
  <c r="DC121" i="1"/>
  <c r="DB121" i="1"/>
  <c r="DA121" i="1"/>
  <c r="CZ121" i="1"/>
  <c r="CY121" i="1"/>
  <c r="CX121" i="1"/>
  <c r="CW121" i="1"/>
  <c r="CU121" i="1"/>
  <c r="CT121" i="1"/>
  <c r="CS121" i="1"/>
  <c r="CR121" i="1"/>
  <c r="CQ121" i="1"/>
  <c r="CP121" i="1"/>
  <c r="CO121" i="1"/>
  <c r="CM121" i="1"/>
  <c r="CL121" i="1"/>
  <c r="CK121" i="1"/>
  <c r="CJ121" i="1"/>
  <c r="CI121" i="1"/>
  <c r="CH121" i="1"/>
  <c r="CG121" i="1"/>
  <c r="CE121" i="1"/>
  <c r="CD121" i="1"/>
  <c r="CC121" i="1"/>
  <c r="CB121" i="1"/>
  <c r="CA121" i="1"/>
  <c r="BZ121" i="1"/>
  <c r="BY121" i="1"/>
  <c r="BW121" i="1"/>
  <c r="BV121" i="1"/>
  <c r="BU121" i="1"/>
  <c r="BT121" i="1"/>
  <c r="BS121" i="1"/>
  <c r="BR121" i="1"/>
  <c r="BQ121" i="1"/>
  <c r="BO121" i="1"/>
  <c r="BN121" i="1"/>
  <c r="BM121" i="1"/>
  <c r="BL121" i="1"/>
  <c r="BK121" i="1"/>
  <c r="BJ121" i="1"/>
  <c r="BI121" i="1"/>
  <c r="BG121" i="1"/>
  <c r="BF121" i="1"/>
  <c r="BE121" i="1"/>
  <c r="BD121" i="1"/>
  <c r="BC121" i="1"/>
  <c r="BB121" i="1"/>
  <c r="BA121" i="1"/>
  <c r="AY121" i="1"/>
  <c r="AX121" i="1"/>
  <c r="AW121" i="1"/>
  <c r="AV121" i="1"/>
  <c r="AU121" i="1"/>
  <c r="AT121" i="1"/>
  <c r="AS121" i="1"/>
  <c r="AQ121" i="1"/>
  <c r="AP121" i="1"/>
  <c r="AO121" i="1"/>
  <c r="AN121" i="1"/>
  <c r="AM121" i="1"/>
  <c r="AL121" i="1"/>
  <c r="AK121" i="1"/>
  <c r="AI121" i="1"/>
  <c r="AH121" i="1"/>
  <c r="AG121" i="1"/>
  <c r="AF121" i="1"/>
  <c r="AE121" i="1"/>
  <c r="AD121" i="1"/>
  <c r="AC121" i="1"/>
  <c r="AA121" i="1"/>
  <c r="Z121" i="1"/>
  <c r="Y121" i="1"/>
  <c r="X121" i="1"/>
  <c r="W121" i="1"/>
  <c r="V121" i="1"/>
  <c r="U121" i="1"/>
  <c r="S121" i="1"/>
  <c r="R121" i="1"/>
  <c r="Q121" i="1"/>
  <c r="P121" i="1"/>
  <c r="O121" i="1"/>
  <c r="S116" i="1"/>
  <c r="R116" i="1"/>
  <c r="O116" i="1"/>
  <c r="N116" i="1"/>
  <c r="N115" i="1"/>
  <c r="N114" i="1"/>
  <c r="N113" i="1"/>
  <c r="N112" i="1"/>
  <c r="N110" i="1"/>
  <c r="Q105" i="1"/>
  <c r="O105" i="1"/>
  <c r="N104" i="1"/>
  <c r="N103" i="1"/>
  <c r="N101" i="1"/>
  <c r="N100" i="1"/>
  <c r="N98" i="1"/>
  <c r="N97" i="1"/>
  <c r="N95" i="1"/>
  <c r="N94" i="1"/>
  <c r="N92" i="1"/>
  <c r="N88" i="1"/>
  <c r="N86" i="1"/>
  <c r="N85" i="1"/>
  <c r="N83" i="1"/>
  <c r="N79" i="1"/>
  <c r="K17" i="1" s="1"/>
  <c r="G77" i="1"/>
  <c r="G15" i="1" s="1"/>
  <c r="N76" i="1"/>
  <c r="G76" i="1"/>
  <c r="G14" i="1" s="1"/>
  <c r="N75" i="1"/>
  <c r="G75" i="1"/>
  <c r="G13" i="1" s="1"/>
  <c r="D69" i="1"/>
  <c r="D70" i="1" s="1"/>
  <c r="D71" i="1" s="1"/>
  <c r="D72" i="1" s="1"/>
  <c r="D73" i="1" s="1"/>
  <c r="D74" i="1" s="1"/>
  <c r="D75" i="1" s="1"/>
  <c r="D76" i="1" s="1"/>
  <c r="D77" i="1" s="1"/>
  <c r="D78" i="1" s="1"/>
  <c r="D79" i="1" s="1"/>
  <c r="D80" i="1" s="1"/>
  <c r="D81" i="1" s="1"/>
  <c r="D82" i="1" s="1"/>
  <c r="O68" i="1"/>
  <c r="O67" i="1" s="1"/>
  <c r="N67" i="1"/>
  <c r="N123" i="1"/>
  <c r="N122" i="1"/>
  <c r="N121" i="1"/>
  <c r="N120" i="1"/>
  <c r="F52" i="1"/>
  <c r="F49" i="1"/>
  <c r="F46" i="1"/>
  <c r="F43" i="1"/>
  <c r="F40" i="1"/>
  <c r="F37" i="1"/>
  <c r="F34" i="1"/>
  <c r="F31" i="1"/>
  <c r="F28" i="1"/>
  <c r="F25" i="1"/>
  <c r="F22" i="1"/>
  <c r="F21" i="1"/>
  <c r="K14" i="1"/>
  <c r="K13" i="1"/>
  <c r="M8" i="1"/>
  <c r="L8" i="1"/>
  <c r="K8" i="1"/>
  <c r="M7" i="1"/>
  <c r="L7" i="1"/>
  <c r="K7" i="1"/>
  <c r="N6" i="1"/>
  <c r="M5" i="1"/>
  <c r="L5" i="1"/>
  <c r="K5" i="1"/>
  <c r="D16" i="2" l="1"/>
  <c r="G15" i="2"/>
  <c r="S187" i="1"/>
  <c r="R105" i="1"/>
  <c r="M656" i="1"/>
  <c r="M657" i="1" s="1"/>
  <c r="M658" i="1" s="1"/>
  <c r="M659" i="1" s="1"/>
  <c r="M660" i="1" s="1"/>
  <c r="M661" i="1" s="1"/>
  <c r="M662" i="1" s="1"/>
  <c r="M663" i="1" s="1"/>
  <c r="M664" i="1" s="1"/>
  <c r="M665" i="1" s="1"/>
  <c r="M666" i="1" s="1"/>
  <c r="M667" i="1" s="1"/>
  <c r="M668" i="1" s="1"/>
  <c r="M669" i="1" s="1"/>
  <c r="O670" i="1"/>
  <c r="L606" i="1"/>
  <c r="L607" i="1" s="1"/>
  <c r="L608" i="1" s="1"/>
  <c r="L609" i="1" s="1"/>
  <c r="L610" i="1" s="1"/>
  <c r="L611" i="1" s="1"/>
  <c r="L612" i="1" s="1"/>
  <c r="L613" i="1" s="1"/>
  <c r="L614" i="1" s="1"/>
  <c r="L615" i="1" s="1"/>
  <c r="L616" i="1" s="1"/>
  <c r="L617" i="1" s="1"/>
  <c r="L618" i="1" s="1"/>
  <c r="O619" i="1"/>
  <c r="N242" i="1"/>
  <c r="N109" i="1"/>
  <c r="P116" i="1"/>
  <c r="N135" i="1"/>
  <c r="N102" i="1"/>
  <c r="Q116" i="1"/>
  <c r="L430" i="1"/>
  <c r="L431" i="1" s="1"/>
  <c r="L432" i="1" s="1"/>
  <c r="L433" i="1" s="1"/>
  <c r="L434" i="1" s="1"/>
  <c r="L435" i="1" s="1"/>
  <c r="L436" i="1" s="1"/>
  <c r="L437" i="1" s="1"/>
  <c r="L438" i="1" s="1"/>
  <c r="L439" i="1" s="1"/>
  <c r="L440" i="1" s="1"/>
  <c r="L441" i="1" s="1"/>
  <c r="L442" i="1" s="1"/>
  <c r="O443" i="1"/>
  <c r="O460" i="1"/>
  <c r="N460" i="1" s="1"/>
  <c r="M429" i="1"/>
  <c r="M430" i="1" s="1"/>
  <c r="M431" i="1" s="1"/>
  <c r="M432" i="1" s="1"/>
  <c r="M433" i="1" s="1"/>
  <c r="M434" i="1" s="1"/>
  <c r="M435" i="1" s="1"/>
  <c r="M436" i="1" s="1"/>
  <c r="M437" i="1" s="1"/>
  <c r="M438" i="1" s="1"/>
  <c r="M439" i="1" s="1"/>
  <c r="M440" i="1" s="1"/>
  <c r="M441" i="1" s="1"/>
  <c r="M442" i="1" s="1"/>
  <c r="K57" i="1"/>
  <c r="N119" i="1" s="1"/>
  <c r="N105" i="1"/>
  <c r="O237" i="1"/>
  <c r="N153" i="1"/>
  <c r="O279" i="1"/>
  <c r="O317" i="1" s="1"/>
  <c r="M412" i="1"/>
  <c r="M413" i="1" s="1"/>
  <c r="M414" i="1" s="1"/>
  <c r="M415" i="1" s="1"/>
  <c r="M416" i="1" s="1"/>
  <c r="M417" i="1" s="1"/>
  <c r="M418" i="1" s="1"/>
  <c r="M419" i="1" s="1"/>
  <c r="M420" i="1" s="1"/>
  <c r="M421" i="1" s="1"/>
  <c r="M422" i="1" s="1"/>
  <c r="M423" i="1" s="1"/>
  <c r="M424" i="1" s="1"/>
  <c r="M425" i="1" s="1"/>
  <c r="P565" i="1"/>
  <c r="Q565" i="1" s="1"/>
  <c r="R565" i="1" s="1"/>
  <c r="S565" i="1" s="1"/>
  <c r="T565" i="1" s="1"/>
  <c r="U565" i="1" s="1"/>
  <c r="V565" i="1" s="1"/>
  <c r="W565" i="1" s="1"/>
  <c r="X565" i="1" s="1"/>
  <c r="Y565" i="1" s="1"/>
  <c r="Z565" i="1" s="1"/>
  <c r="O565" i="1"/>
  <c r="O582" i="1"/>
  <c r="P582" i="1" s="1"/>
  <c r="Q582" i="1" s="1"/>
  <c r="R582" i="1" s="1"/>
  <c r="S582" i="1" s="1"/>
  <c r="T582" i="1" s="1"/>
  <c r="U582" i="1" s="1"/>
  <c r="V582" i="1" s="1"/>
  <c r="W582" i="1" s="1"/>
  <c r="X582" i="1" s="1"/>
  <c r="Y582" i="1" s="1"/>
  <c r="Z582" i="1" s="1"/>
  <c r="M588" i="1"/>
  <c r="M589" i="1" s="1"/>
  <c r="M590" i="1" s="1"/>
  <c r="M591" i="1" s="1"/>
  <c r="M592" i="1" s="1"/>
  <c r="M593" i="1" s="1"/>
  <c r="M594" i="1" s="1"/>
  <c r="M595" i="1" s="1"/>
  <c r="M596" i="1" s="1"/>
  <c r="M597" i="1" s="1"/>
  <c r="M598" i="1" s="1"/>
  <c r="M599" i="1" s="1"/>
  <c r="M600" i="1" s="1"/>
  <c r="M601" i="1" s="1"/>
  <c r="L57" i="1"/>
  <c r="P105" i="1"/>
  <c r="N142" i="1"/>
  <c r="X307" i="1"/>
  <c r="V307" i="1" s="1"/>
  <c r="R307" i="1" s="1"/>
  <c r="R303" i="1" s="1"/>
  <c r="K384" i="1"/>
  <c r="K388" i="1" s="1"/>
  <c r="L498" i="1"/>
  <c r="L499" i="1" s="1"/>
  <c r="L500" i="1" s="1"/>
  <c r="L501" i="1" s="1"/>
  <c r="L502" i="1" s="1"/>
  <c r="L503" i="1" s="1"/>
  <c r="L504" i="1" s="1"/>
  <c r="L505" i="1" s="1"/>
  <c r="L506" i="1" s="1"/>
  <c r="L507" i="1" s="1"/>
  <c r="L508" i="1" s="1"/>
  <c r="L509" i="1" s="1"/>
  <c r="L510" i="1" s="1"/>
  <c r="O511" i="1"/>
  <c r="H27" i="2"/>
  <c r="C30" i="2" s="1"/>
  <c r="D35" i="2" s="1"/>
  <c r="C28" i="2"/>
  <c r="C10" i="2"/>
  <c r="I12" i="2"/>
  <c r="H14" i="2"/>
  <c r="H15" i="2" s="1"/>
  <c r="J33" i="2"/>
  <c r="K33" i="2"/>
  <c r="D83" i="1"/>
  <c r="O6" i="1"/>
  <c r="N7" i="1"/>
  <c r="P68" i="1"/>
  <c r="O69" i="1"/>
  <c r="U223" i="1"/>
  <c r="T116" i="1"/>
  <c r="N5" i="1"/>
  <c r="O70" i="1"/>
  <c r="N8" i="1"/>
  <c r="Z212" i="1"/>
  <c r="AA212" i="1" s="1"/>
  <c r="AB212" i="1" s="1"/>
  <c r="AC212" i="1" s="1"/>
  <c r="AD212" i="1" s="1"/>
  <c r="AE212" i="1" s="1"/>
  <c r="AF212" i="1" s="1"/>
  <c r="AG212" i="1" s="1"/>
  <c r="AH212" i="1" s="1"/>
  <c r="AI212" i="1" s="1"/>
  <c r="AJ212" i="1" s="1"/>
  <c r="AK212" i="1" s="1"/>
  <c r="AL212" i="1" s="1"/>
  <c r="AM212" i="1" s="1"/>
  <c r="AN212" i="1" s="1"/>
  <c r="AO212" i="1" s="1"/>
  <c r="AP212" i="1" s="1"/>
  <c r="AQ212" i="1" s="1"/>
  <c r="AR212" i="1" s="1"/>
  <c r="AS212" i="1" s="1"/>
  <c r="AT212" i="1" s="1"/>
  <c r="AU212" i="1" s="1"/>
  <c r="AV212" i="1" s="1"/>
  <c r="AW212" i="1" s="1"/>
  <c r="AX212" i="1" s="1"/>
  <c r="AY212" i="1" s="1"/>
  <c r="AZ212" i="1" s="1"/>
  <c r="BA212" i="1" s="1"/>
  <c r="BB212" i="1" s="1"/>
  <c r="BC212" i="1" s="1"/>
  <c r="BD212" i="1" s="1"/>
  <c r="BE212" i="1" s="1"/>
  <c r="BF212" i="1" s="1"/>
  <c r="BG212" i="1" s="1"/>
  <c r="BH212" i="1" s="1"/>
  <c r="BI212" i="1" s="1"/>
  <c r="BJ212" i="1" s="1"/>
  <c r="BK212" i="1" s="1"/>
  <c r="BL212" i="1" s="1"/>
  <c r="BM212" i="1" s="1"/>
  <c r="BN212" i="1" s="1"/>
  <c r="BO212" i="1" s="1"/>
  <c r="BP212" i="1" s="1"/>
  <c r="BQ212" i="1" s="1"/>
  <c r="BR212" i="1" s="1"/>
  <c r="BS212" i="1" s="1"/>
  <c r="BT212" i="1" s="1"/>
  <c r="BU212" i="1" s="1"/>
  <c r="BV212" i="1" s="1"/>
  <c r="BW212" i="1" s="1"/>
  <c r="BX212" i="1" s="1"/>
  <c r="BY212" i="1" s="1"/>
  <c r="BZ212" i="1" s="1"/>
  <c r="CA212" i="1" s="1"/>
  <c r="CB212" i="1" s="1"/>
  <c r="CC212" i="1" s="1"/>
  <c r="CD212" i="1" s="1"/>
  <c r="CE212" i="1" s="1"/>
  <c r="CF212" i="1" s="1"/>
  <c r="CG212" i="1" s="1"/>
  <c r="CH212" i="1" s="1"/>
  <c r="CI212" i="1" s="1"/>
  <c r="CJ212" i="1" s="1"/>
  <c r="CK212" i="1" s="1"/>
  <c r="CL212" i="1" s="1"/>
  <c r="CM212" i="1" s="1"/>
  <c r="CN212" i="1" s="1"/>
  <c r="CO212" i="1" s="1"/>
  <c r="CP212" i="1" s="1"/>
  <c r="CQ212" i="1" s="1"/>
  <c r="CR212" i="1" s="1"/>
  <c r="CS212" i="1" s="1"/>
  <c r="CT212" i="1" s="1"/>
  <c r="CU212" i="1" s="1"/>
  <c r="CV212" i="1" s="1"/>
  <c r="CW212" i="1" s="1"/>
  <c r="CX212" i="1" s="1"/>
  <c r="CY212" i="1" s="1"/>
  <c r="CZ212" i="1" s="1"/>
  <c r="DA212" i="1" s="1"/>
  <c r="DB212" i="1" s="1"/>
  <c r="DC212" i="1" s="1"/>
  <c r="DD212" i="1" s="1"/>
  <c r="DE212" i="1" s="1"/>
  <c r="DF212" i="1" s="1"/>
  <c r="P165" i="1"/>
  <c r="Q129" i="1"/>
  <c r="P132" i="1"/>
  <c r="P131" i="1"/>
  <c r="P129" i="1"/>
  <c r="Q162" i="1"/>
  <c r="Q161" i="1"/>
  <c r="S130" i="1"/>
  <c r="R132" i="1"/>
  <c r="R131" i="1"/>
  <c r="R129" i="1"/>
  <c r="Q131" i="1"/>
  <c r="Q132" i="1"/>
  <c r="T160" i="1"/>
  <c r="S162" i="1"/>
  <c r="S161" i="1"/>
  <c r="R161" i="1"/>
  <c r="R162" i="1"/>
  <c r="O161" i="1"/>
  <c r="N166" i="1"/>
  <c r="N169" i="1"/>
  <c r="N172" i="1"/>
  <c r="N175" i="1"/>
  <c r="N178" i="1"/>
  <c r="N181" i="1"/>
  <c r="O131" i="1"/>
  <c r="O132" i="1"/>
  <c r="P161" i="1"/>
  <c r="P162" i="1"/>
  <c r="N218" i="1"/>
  <c r="Q190" i="1"/>
  <c r="K535" i="1"/>
  <c r="N214" i="1"/>
  <c r="N107" i="1" s="1"/>
  <c r="Q230" i="1"/>
  <c r="P360" i="1"/>
  <c r="P342" i="1"/>
  <c r="P350" i="1"/>
  <c r="P349" i="1"/>
  <c r="P344" i="1"/>
  <c r="P338" i="1"/>
  <c r="P333" i="1"/>
  <c r="P328" i="1"/>
  <c r="P324" i="1"/>
  <c r="P348" i="1"/>
  <c r="P341" i="1"/>
  <c r="P332" i="1"/>
  <c r="P327" i="1"/>
  <c r="P323" i="1"/>
  <c r="P340" i="1"/>
  <c r="P326" i="1"/>
  <c r="P322" i="1"/>
  <c r="P339" i="1"/>
  <c r="P343" i="1"/>
  <c r="P334" i="1"/>
  <c r="P325" i="1"/>
  <c r="P318" i="1"/>
  <c r="P361" i="1" s="1"/>
  <c r="Q280" i="1"/>
  <c r="Q238" i="1"/>
  <c r="P240" i="1"/>
  <c r="P239" i="1"/>
  <c r="P237" i="1"/>
  <c r="O348" i="1"/>
  <c r="O343" i="1"/>
  <c r="O207" i="1" s="1"/>
  <c r="O360" i="1"/>
  <c r="O342" i="1"/>
  <c r="O204" i="1" s="1"/>
  <c r="O350" i="1"/>
  <c r="O233" i="1" s="1"/>
  <c r="O339" i="1"/>
  <c r="O195" i="1" s="1"/>
  <c r="O334" i="1"/>
  <c r="O325" i="1"/>
  <c r="O176" i="1" s="1"/>
  <c r="O349" i="1"/>
  <c r="O338" i="1"/>
  <c r="O333" i="1"/>
  <c r="O328" i="1"/>
  <c r="O324" i="1"/>
  <c r="O341" i="1"/>
  <c r="O201" i="1" s="1"/>
  <c r="O332" i="1"/>
  <c r="O216" i="1" s="1"/>
  <c r="O327" i="1"/>
  <c r="O323" i="1"/>
  <c r="O344" i="1"/>
  <c r="O210" i="1" s="1"/>
  <c r="O340" i="1"/>
  <c r="O198" i="1" s="1"/>
  <c r="O326" i="1"/>
  <c r="O249" i="1" s="1"/>
  <c r="O322" i="1"/>
  <c r="O239" i="1"/>
  <c r="O240" i="1"/>
  <c r="N317" i="1"/>
  <c r="Q307" i="1"/>
  <c r="Q303" i="1" s="1"/>
  <c r="S307" i="1"/>
  <c r="S303" i="1" s="1"/>
  <c r="P426" i="1"/>
  <c r="Q426" i="1" s="1"/>
  <c r="R426" i="1" s="1"/>
  <c r="S426" i="1" s="1"/>
  <c r="T426" i="1" s="1"/>
  <c r="U426" i="1" s="1"/>
  <c r="V426" i="1" s="1"/>
  <c r="W426" i="1" s="1"/>
  <c r="X426" i="1" s="1"/>
  <c r="Y426" i="1" s="1"/>
  <c r="Z426" i="1" s="1"/>
  <c r="N426" i="1"/>
  <c r="P477" i="1"/>
  <c r="Q477" i="1" s="1"/>
  <c r="R477" i="1" s="1"/>
  <c r="S477" i="1" s="1"/>
  <c r="T477" i="1" s="1"/>
  <c r="U477" i="1" s="1"/>
  <c r="V477" i="1" s="1"/>
  <c r="W477" i="1" s="1"/>
  <c r="X477" i="1" s="1"/>
  <c r="Y477" i="1" s="1"/>
  <c r="Z477" i="1" s="1"/>
  <c r="N477" i="1"/>
  <c r="J469" i="1"/>
  <c r="N511" i="1"/>
  <c r="P511" i="1"/>
  <c r="Q511" i="1" s="1"/>
  <c r="R511" i="1" s="1"/>
  <c r="S511" i="1" s="1"/>
  <c r="T511" i="1" s="1"/>
  <c r="U511" i="1" s="1"/>
  <c r="V511" i="1" s="1"/>
  <c r="W511" i="1" s="1"/>
  <c r="X511" i="1" s="1"/>
  <c r="Y511" i="1" s="1"/>
  <c r="Z511" i="1" s="1"/>
  <c r="J470" i="1"/>
  <c r="J450" i="1"/>
  <c r="J473" i="1"/>
  <c r="M480" i="1"/>
  <c r="M481" i="1" s="1"/>
  <c r="M482" i="1" s="1"/>
  <c r="M483" i="1" s="1"/>
  <c r="M484" i="1" s="1"/>
  <c r="M485" i="1" s="1"/>
  <c r="M486" i="1" s="1"/>
  <c r="M487" i="1" s="1"/>
  <c r="M488" i="1" s="1"/>
  <c r="M489" i="1" s="1"/>
  <c r="M490" i="1" s="1"/>
  <c r="M491" i="1" s="1"/>
  <c r="M492" i="1" s="1"/>
  <c r="M493" i="1" s="1"/>
  <c r="L481" i="1"/>
  <c r="L482" i="1" s="1"/>
  <c r="L483" i="1" s="1"/>
  <c r="L484" i="1" s="1"/>
  <c r="L485" i="1" s="1"/>
  <c r="L486" i="1" s="1"/>
  <c r="L487" i="1" s="1"/>
  <c r="L488" i="1" s="1"/>
  <c r="L489" i="1" s="1"/>
  <c r="L490" i="1" s="1"/>
  <c r="L491" i="1" s="1"/>
  <c r="L492" i="1" s="1"/>
  <c r="L493" i="1" s="1"/>
  <c r="J474" i="1"/>
  <c r="J579" i="1"/>
  <c r="J624" i="1"/>
  <c r="J455" i="1"/>
  <c r="J458" i="1"/>
  <c r="N443" i="1"/>
  <c r="P443" i="1"/>
  <c r="Q443" i="1" s="1"/>
  <c r="R443" i="1" s="1"/>
  <c r="S443" i="1" s="1"/>
  <c r="T443" i="1" s="1"/>
  <c r="U443" i="1" s="1"/>
  <c r="V443" i="1" s="1"/>
  <c r="W443" i="1" s="1"/>
  <c r="X443" i="1" s="1"/>
  <c r="Y443" i="1" s="1"/>
  <c r="Z443" i="1" s="1"/>
  <c r="J465" i="1"/>
  <c r="J466" i="1"/>
  <c r="P460" i="1"/>
  <c r="Q460" i="1" s="1"/>
  <c r="R460" i="1" s="1"/>
  <c r="S460" i="1" s="1"/>
  <c r="T460" i="1" s="1"/>
  <c r="U460" i="1" s="1"/>
  <c r="V460" i="1" s="1"/>
  <c r="W460" i="1" s="1"/>
  <c r="X460" i="1" s="1"/>
  <c r="Y460" i="1" s="1"/>
  <c r="Z460" i="1" s="1"/>
  <c r="J451" i="1"/>
  <c r="J454" i="1"/>
  <c r="J459" i="1"/>
  <c r="L464" i="1"/>
  <c r="L465" i="1" s="1"/>
  <c r="L466" i="1" s="1"/>
  <c r="L467" i="1" s="1"/>
  <c r="L468" i="1" s="1"/>
  <c r="L469" i="1" s="1"/>
  <c r="L470" i="1" s="1"/>
  <c r="L471" i="1" s="1"/>
  <c r="L472" i="1" s="1"/>
  <c r="L473" i="1" s="1"/>
  <c r="L474" i="1" s="1"/>
  <c r="L475" i="1" s="1"/>
  <c r="L476" i="1" s="1"/>
  <c r="J625" i="1"/>
  <c r="L447" i="1"/>
  <c r="L448" i="1" s="1"/>
  <c r="L449" i="1" s="1"/>
  <c r="L450" i="1" s="1"/>
  <c r="L451" i="1" s="1"/>
  <c r="L452" i="1" s="1"/>
  <c r="L453" i="1" s="1"/>
  <c r="L454" i="1" s="1"/>
  <c r="L455" i="1" s="1"/>
  <c r="L456" i="1" s="1"/>
  <c r="L457" i="1" s="1"/>
  <c r="L458" i="1" s="1"/>
  <c r="L459" i="1" s="1"/>
  <c r="L535" i="1"/>
  <c r="L536" i="1" s="1"/>
  <c r="L537" i="1" s="1"/>
  <c r="L538" i="1" s="1"/>
  <c r="L539" i="1" s="1"/>
  <c r="L540" i="1" s="1"/>
  <c r="L541" i="1" s="1"/>
  <c r="L542" i="1" s="1"/>
  <c r="L543" i="1" s="1"/>
  <c r="L544" i="1" s="1"/>
  <c r="L545" i="1" s="1"/>
  <c r="L546" i="1" s="1"/>
  <c r="L547" i="1" s="1"/>
  <c r="M534" i="1"/>
  <c r="M535" i="1" s="1"/>
  <c r="M536" i="1" s="1"/>
  <c r="M537" i="1" s="1"/>
  <c r="M538" i="1" s="1"/>
  <c r="M539" i="1" s="1"/>
  <c r="M540" i="1" s="1"/>
  <c r="M541" i="1" s="1"/>
  <c r="M542" i="1" s="1"/>
  <c r="M543" i="1" s="1"/>
  <c r="M544" i="1" s="1"/>
  <c r="M545" i="1" s="1"/>
  <c r="M546" i="1" s="1"/>
  <c r="M547" i="1" s="1"/>
  <c r="J578" i="1"/>
  <c r="J643" i="1"/>
  <c r="M446" i="1"/>
  <c r="M447" i="1" s="1"/>
  <c r="M448" i="1" s="1"/>
  <c r="M449" i="1" s="1"/>
  <c r="M450" i="1" s="1"/>
  <c r="M451" i="1" s="1"/>
  <c r="M452" i="1" s="1"/>
  <c r="M453" i="1" s="1"/>
  <c r="M454" i="1" s="1"/>
  <c r="M455" i="1" s="1"/>
  <c r="M456" i="1" s="1"/>
  <c r="M457" i="1" s="1"/>
  <c r="M458" i="1" s="1"/>
  <c r="M459" i="1" s="1"/>
  <c r="M514" i="1"/>
  <c r="M515" i="1" s="1"/>
  <c r="M516" i="1" s="1"/>
  <c r="M517" i="1" s="1"/>
  <c r="M518" i="1" s="1"/>
  <c r="M519" i="1" s="1"/>
  <c r="M520" i="1" s="1"/>
  <c r="M521" i="1" s="1"/>
  <c r="M522" i="1" s="1"/>
  <c r="M523" i="1" s="1"/>
  <c r="M524" i="1" s="1"/>
  <c r="M525" i="1" s="1"/>
  <c r="M526" i="1" s="1"/>
  <c r="M527" i="1" s="1"/>
  <c r="L515" i="1"/>
  <c r="L516" i="1" s="1"/>
  <c r="L517" i="1" s="1"/>
  <c r="L518" i="1" s="1"/>
  <c r="L519" i="1" s="1"/>
  <c r="L520" i="1" s="1"/>
  <c r="L521" i="1" s="1"/>
  <c r="L522" i="1" s="1"/>
  <c r="L523" i="1" s="1"/>
  <c r="L524" i="1" s="1"/>
  <c r="L525" i="1" s="1"/>
  <c r="L526" i="1" s="1"/>
  <c r="L527" i="1" s="1"/>
  <c r="J570" i="1"/>
  <c r="J571" i="1"/>
  <c r="J647" i="1"/>
  <c r="J633" i="1"/>
  <c r="J648" i="1"/>
  <c r="L552" i="1"/>
  <c r="L553" i="1" s="1"/>
  <c r="L554" i="1" s="1"/>
  <c r="L555" i="1" s="1"/>
  <c r="L556" i="1" s="1"/>
  <c r="L557" i="1" s="1"/>
  <c r="L558" i="1" s="1"/>
  <c r="L559" i="1" s="1"/>
  <c r="L560" i="1" s="1"/>
  <c r="L561" i="1" s="1"/>
  <c r="L562" i="1" s="1"/>
  <c r="L563" i="1" s="1"/>
  <c r="L564" i="1" s="1"/>
  <c r="N565" i="1"/>
  <c r="L569" i="1"/>
  <c r="L570" i="1" s="1"/>
  <c r="L571" i="1" s="1"/>
  <c r="L572" i="1" s="1"/>
  <c r="L573" i="1" s="1"/>
  <c r="L574" i="1" s="1"/>
  <c r="L575" i="1" s="1"/>
  <c r="L576" i="1" s="1"/>
  <c r="L577" i="1" s="1"/>
  <c r="L578" i="1" s="1"/>
  <c r="L579" i="1" s="1"/>
  <c r="L580" i="1" s="1"/>
  <c r="L581" i="1" s="1"/>
  <c r="J652" i="1"/>
  <c r="M622" i="1"/>
  <c r="M623" i="1" s="1"/>
  <c r="M624" i="1" s="1"/>
  <c r="M625" i="1" s="1"/>
  <c r="M626" i="1" s="1"/>
  <c r="M627" i="1" s="1"/>
  <c r="M628" i="1" s="1"/>
  <c r="M629" i="1" s="1"/>
  <c r="M630" i="1" s="1"/>
  <c r="M631" i="1" s="1"/>
  <c r="M632" i="1" s="1"/>
  <c r="M633" i="1" s="1"/>
  <c r="M634" i="1" s="1"/>
  <c r="M635" i="1" s="1"/>
  <c r="L623" i="1"/>
  <c r="L624" i="1" s="1"/>
  <c r="L625" i="1" s="1"/>
  <c r="L626" i="1" s="1"/>
  <c r="L627" i="1" s="1"/>
  <c r="L628" i="1" s="1"/>
  <c r="L629" i="1" s="1"/>
  <c r="L630" i="1" s="1"/>
  <c r="L631" i="1" s="1"/>
  <c r="L632" i="1" s="1"/>
  <c r="L633" i="1" s="1"/>
  <c r="L634" i="1" s="1"/>
  <c r="L635" i="1" s="1"/>
  <c r="L640" i="1"/>
  <c r="L641" i="1" s="1"/>
  <c r="L642" i="1" s="1"/>
  <c r="L643" i="1" s="1"/>
  <c r="L644" i="1" s="1"/>
  <c r="L645" i="1" s="1"/>
  <c r="L646" i="1" s="1"/>
  <c r="L647" i="1" s="1"/>
  <c r="L648" i="1" s="1"/>
  <c r="L649" i="1" s="1"/>
  <c r="L650" i="1" s="1"/>
  <c r="L651" i="1" s="1"/>
  <c r="L652" i="1" s="1"/>
  <c r="M639" i="1"/>
  <c r="M640" i="1" s="1"/>
  <c r="M641" i="1" s="1"/>
  <c r="M642" i="1" s="1"/>
  <c r="M643" i="1" s="1"/>
  <c r="M644" i="1" s="1"/>
  <c r="M645" i="1" s="1"/>
  <c r="M646" i="1" s="1"/>
  <c r="M647" i="1" s="1"/>
  <c r="M648" i="1" s="1"/>
  <c r="M649" i="1" s="1"/>
  <c r="M650" i="1" s="1"/>
  <c r="M651" i="1" s="1"/>
  <c r="M652" i="1" s="1"/>
  <c r="N582" i="1"/>
  <c r="O569" i="1" s="1"/>
  <c r="L589" i="1"/>
  <c r="L590" i="1" s="1"/>
  <c r="L591" i="1" s="1"/>
  <c r="L592" i="1" s="1"/>
  <c r="L593" i="1" s="1"/>
  <c r="L594" i="1" s="1"/>
  <c r="L595" i="1" s="1"/>
  <c r="L596" i="1" s="1"/>
  <c r="L597" i="1" s="1"/>
  <c r="L598" i="1" s="1"/>
  <c r="L599" i="1" s="1"/>
  <c r="L600" i="1" s="1"/>
  <c r="L601" i="1" s="1"/>
  <c r="J632" i="1"/>
  <c r="J668" i="1"/>
  <c r="J627" i="1"/>
  <c r="N758" i="1"/>
  <c r="P758" i="1"/>
  <c r="O745" i="1"/>
  <c r="J679" i="1"/>
  <c r="J680" i="1"/>
  <c r="L674" i="1"/>
  <c r="L675" i="1" s="1"/>
  <c r="L676" i="1" s="1"/>
  <c r="L677" i="1" s="1"/>
  <c r="L678" i="1" s="1"/>
  <c r="L679" i="1" s="1"/>
  <c r="L680" i="1" s="1"/>
  <c r="L681" i="1" s="1"/>
  <c r="L682" i="1" s="1"/>
  <c r="L683" i="1" s="1"/>
  <c r="L684" i="1" s="1"/>
  <c r="L685" i="1" s="1"/>
  <c r="L686" i="1" s="1"/>
  <c r="M673" i="1"/>
  <c r="M674" i="1" s="1"/>
  <c r="M675" i="1" s="1"/>
  <c r="M676" i="1" s="1"/>
  <c r="M677" i="1" s="1"/>
  <c r="M678" i="1" s="1"/>
  <c r="M679" i="1" s="1"/>
  <c r="M680" i="1" s="1"/>
  <c r="M681" i="1" s="1"/>
  <c r="M682" i="1" s="1"/>
  <c r="M683" i="1" s="1"/>
  <c r="M684" i="1" s="1"/>
  <c r="M685" i="1" s="1"/>
  <c r="M686" i="1" s="1"/>
  <c r="J746" i="1"/>
  <c r="L657" i="1"/>
  <c r="L658" i="1" s="1"/>
  <c r="L659" i="1" s="1"/>
  <c r="L660" i="1" s="1"/>
  <c r="L661" i="1" s="1"/>
  <c r="L662" i="1" s="1"/>
  <c r="L663" i="1" s="1"/>
  <c r="L664" i="1" s="1"/>
  <c r="L665" i="1" s="1"/>
  <c r="L666" i="1" s="1"/>
  <c r="L667" i="1" s="1"/>
  <c r="L668" i="1" s="1"/>
  <c r="L669" i="1" s="1"/>
  <c r="L711" i="1"/>
  <c r="L712" i="1" s="1"/>
  <c r="L713" i="1" s="1"/>
  <c r="L714" i="1" s="1"/>
  <c r="L715" i="1" s="1"/>
  <c r="L716" i="1" s="1"/>
  <c r="L717" i="1" s="1"/>
  <c r="L718" i="1" s="1"/>
  <c r="L719" i="1" s="1"/>
  <c r="L720" i="1" s="1"/>
  <c r="L721" i="1" s="1"/>
  <c r="L722" i="1" s="1"/>
  <c r="L723" i="1" s="1"/>
  <c r="M710" i="1"/>
  <c r="M711" i="1" s="1"/>
  <c r="M712" i="1" s="1"/>
  <c r="M713" i="1" s="1"/>
  <c r="M714" i="1" s="1"/>
  <c r="M715" i="1" s="1"/>
  <c r="M716" i="1" s="1"/>
  <c r="M717" i="1" s="1"/>
  <c r="M718" i="1" s="1"/>
  <c r="M719" i="1" s="1"/>
  <c r="M720" i="1" s="1"/>
  <c r="M721" i="1" s="1"/>
  <c r="M722" i="1" s="1"/>
  <c r="M723" i="1" s="1"/>
  <c r="L691" i="1"/>
  <c r="L692" i="1" s="1"/>
  <c r="L693" i="1" s="1"/>
  <c r="L694" i="1" s="1"/>
  <c r="L695" i="1" s="1"/>
  <c r="L696" i="1" s="1"/>
  <c r="L697" i="1" s="1"/>
  <c r="L698" i="1" s="1"/>
  <c r="L699" i="1" s="1"/>
  <c r="L700" i="1" s="1"/>
  <c r="L701" i="1" s="1"/>
  <c r="L702" i="1" s="1"/>
  <c r="L703" i="1" s="1"/>
  <c r="M690" i="1"/>
  <c r="M691" i="1" s="1"/>
  <c r="M692" i="1" s="1"/>
  <c r="M693" i="1" s="1"/>
  <c r="M694" i="1" s="1"/>
  <c r="M695" i="1" s="1"/>
  <c r="M696" i="1" s="1"/>
  <c r="M697" i="1" s="1"/>
  <c r="M698" i="1" s="1"/>
  <c r="M699" i="1" s="1"/>
  <c r="M700" i="1" s="1"/>
  <c r="M701" i="1" s="1"/>
  <c r="M702" i="1" s="1"/>
  <c r="M703" i="1" s="1"/>
  <c r="J757" i="1"/>
  <c r="J752" i="1"/>
  <c r="J747" i="1"/>
  <c r="L728" i="1"/>
  <c r="L729" i="1" s="1"/>
  <c r="L730" i="1" s="1"/>
  <c r="L731" i="1" s="1"/>
  <c r="L732" i="1" s="1"/>
  <c r="L733" i="1" s="1"/>
  <c r="L734" i="1" s="1"/>
  <c r="L735" i="1" s="1"/>
  <c r="L736" i="1" s="1"/>
  <c r="L737" i="1" s="1"/>
  <c r="L738" i="1" s="1"/>
  <c r="L739" i="1" s="1"/>
  <c r="L740" i="1" s="1"/>
  <c r="J749" i="1"/>
  <c r="L745" i="1"/>
  <c r="L746" i="1" s="1"/>
  <c r="L747" i="1" s="1"/>
  <c r="L748" i="1" s="1"/>
  <c r="L749" i="1" s="1"/>
  <c r="L750" i="1" s="1"/>
  <c r="L751" i="1" s="1"/>
  <c r="L752" i="1" s="1"/>
  <c r="L753" i="1" s="1"/>
  <c r="L754" i="1" s="1"/>
  <c r="L755" i="1" s="1"/>
  <c r="L756" i="1" s="1"/>
  <c r="L757" i="1" s="1"/>
  <c r="M744" i="1"/>
  <c r="M745" i="1" s="1"/>
  <c r="M746" i="1" s="1"/>
  <c r="M747" i="1" s="1"/>
  <c r="M748" i="1" s="1"/>
  <c r="M749" i="1" s="1"/>
  <c r="M750" i="1" s="1"/>
  <c r="M751" i="1" s="1"/>
  <c r="M752" i="1" s="1"/>
  <c r="M753" i="1" s="1"/>
  <c r="M754" i="1" s="1"/>
  <c r="M755" i="1" s="1"/>
  <c r="M756" i="1" s="1"/>
  <c r="M757" i="1" s="1"/>
  <c r="M727" i="1"/>
  <c r="M728" i="1" s="1"/>
  <c r="M729" i="1" s="1"/>
  <c r="M730" i="1" s="1"/>
  <c r="M731" i="1" s="1"/>
  <c r="M732" i="1" s="1"/>
  <c r="M733" i="1" s="1"/>
  <c r="M734" i="1" s="1"/>
  <c r="M735" i="1" s="1"/>
  <c r="M736" i="1" s="1"/>
  <c r="M737" i="1" s="1"/>
  <c r="M738" i="1" s="1"/>
  <c r="M739" i="1" s="1"/>
  <c r="M740" i="1" s="1"/>
  <c r="P268" i="1" l="1"/>
  <c r="N134" i="1"/>
  <c r="N73" i="1" s="1"/>
  <c r="N74" i="1"/>
  <c r="K12" i="1" s="1"/>
  <c r="K11" i="1" s="1"/>
  <c r="T187" i="1"/>
  <c r="S105" i="1"/>
  <c r="P347" i="1"/>
  <c r="P248" i="1"/>
  <c r="C29" i="2"/>
  <c r="P251" i="1"/>
  <c r="O247" i="1"/>
  <c r="O246" i="1"/>
  <c r="O179" i="1"/>
  <c r="P179" i="1" s="1"/>
  <c r="K34" i="2"/>
  <c r="J34" i="2"/>
  <c r="I34" i="2"/>
  <c r="J12" i="2"/>
  <c r="J14" i="2" s="1"/>
  <c r="J15" i="2" s="1"/>
  <c r="I14" i="2"/>
  <c r="I15" i="2" s="1"/>
  <c r="P216" i="1"/>
  <c r="J476" i="1"/>
  <c r="J490" i="1"/>
  <c r="O347" i="1"/>
  <c r="O227" i="1"/>
  <c r="K481" i="1"/>
  <c r="N96" i="1"/>
  <c r="O173" i="1"/>
  <c r="N704" i="1"/>
  <c r="O691" i="1" s="1"/>
  <c r="P704" i="1"/>
  <c r="N724" i="1"/>
  <c r="P724" i="1"/>
  <c r="Q724" i="1" s="1"/>
  <c r="R724" i="1" s="1"/>
  <c r="S724" i="1" s="1"/>
  <c r="T724" i="1" s="1"/>
  <c r="U724" i="1" s="1"/>
  <c r="V724" i="1" s="1"/>
  <c r="W724" i="1" s="1"/>
  <c r="X724" i="1" s="1"/>
  <c r="Y724" i="1" s="1"/>
  <c r="Z724" i="1" s="1"/>
  <c r="J685" i="1"/>
  <c r="P602" i="1"/>
  <c r="Q602" i="1" s="1"/>
  <c r="R602" i="1" s="1"/>
  <c r="S602" i="1" s="1"/>
  <c r="T602" i="1" s="1"/>
  <c r="U602" i="1" s="1"/>
  <c r="V602" i="1" s="1"/>
  <c r="W602" i="1" s="1"/>
  <c r="X602" i="1" s="1"/>
  <c r="Y602" i="1" s="1"/>
  <c r="Z602" i="1" s="1"/>
  <c r="N602" i="1"/>
  <c r="J669" i="1"/>
  <c r="J650" i="1"/>
  <c r="P528" i="1"/>
  <c r="N528" i="1"/>
  <c r="J642" i="1"/>
  <c r="J471" i="1"/>
  <c r="J491" i="1"/>
  <c r="N494" i="1"/>
  <c r="P494" i="1"/>
  <c r="Q494" i="1" s="1"/>
  <c r="R494" i="1" s="1"/>
  <c r="S494" i="1" s="1"/>
  <c r="T494" i="1" s="1"/>
  <c r="U494" i="1" s="1"/>
  <c r="V494" i="1" s="1"/>
  <c r="W494" i="1" s="1"/>
  <c r="X494" i="1" s="1"/>
  <c r="Y494" i="1" s="1"/>
  <c r="Z494" i="1" s="1"/>
  <c r="N360" i="1"/>
  <c r="O250" i="1"/>
  <c r="O182" i="1"/>
  <c r="O251" i="1"/>
  <c r="O185" i="1"/>
  <c r="O248" i="1"/>
  <c r="P204" i="1"/>
  <c r="P320" i="1"/>
  <c r="P245" i="1"/>
  <c r="P250" i="1"/>
  <c r="P247" i="1"/>
  <c r="K464" i="1"/>
  <c r="N93" i="1"/>
  <c r="T130" i="1"/>
  <c r="S132" i="1"/>
  <c r="S131" i="1"/>
  <c r="S129" i="1"/>
  <c r="O8" i="1"/>
  <c r="O5" i="1"/>
  <c r="O7" i="1"/>
  <c r="P6" i="1"/>
  <c r="D84" i="1"/>
  <c r="K21" i="1"/>
  <c r="N548" i="1"/>
  <c r="O535" i="1" s="1"/>
  <c r="P548" i="1"/>
  <c r="Q548" i="1" s="1"/>
  <c r="R548" i="1" s="1"/>
  <c r="S548" i="1" s="1"/>
  <c r="T548" i="1" s="1"/>
  <c r="U548" i="1" s="1"/>
  <c r="V548" i="1" s="1"/>
  <c r="W548" i="1" s="1"/>
  <c r="X548" i="1" s="1"/>
  <c r="Y548" i="1" s="1"/>
  <c r="Z548" i="1" s="1"/>
  <c r="J482" i="1"/>
  <c r="J475" i="1"/>
  <c r="J641" i="1"/>
  <c r="O320" i="1"/>
  <c r="O245" i="1"/>
  <c r="P233" i="1"/>
  <c r="O232" i="1"/>
  <c r="P336" i="1"/>
  <c r="K413" i="1"/>
  <c r="N164" i="1"/>
  <c r="N82" i="1" s="1"/>
  <c r="K20" i="1" s="1"/>
  <c r="N84" i="1"/>
  <c r="P670" i="1"/>
  <c r="N670" i="1"/>
  <c r="O657" i="1" s="1"/>
  <c r="J697" i="1"/>
  <c r="Q758" i="1"/>
  <c r="P745" i="1"/>
  <c r="J644" i="1"/>
  <c r="N653" i="1"/>
  <c r="O640" i="1" s="1"/>
  <c r="P653" i="1"/>
  <c r="P636" i="1"/>
  <c r="N636" i="1"/>
  <c r="O623" i="1" s="1"/>
  <c r="J665" i="1"/>
  <c r="J468" i="1"/>
  <c r="J483" i="1"/>
  <c r="J472" i="1"/>
  <c r="P198" i="1"/>
  <c r="O266" i="1"/>
  <c r="O331" i="1"/>
  <c r="O267" i="1"/>
  <c r="O268" i="1"/>
  <c r="O222" i="1"/>
  <c r="O515" i="1"/>
  <c r="P249" i="1"/>
  <c r="P331" i="1"/>
  <c r="P266" i="1"/>
  <c r="R190" i="1"/>
  <c r="K447" i="1"/>
  <c r="N90" i="1"/>
  <c r="O94" i="1"/>
  <c r="P176" i="1"/>
  <c r="O170" i="1"/>
  <c r="P741" i="1"/>
  <c r="N741" i="1"/>
  <c r="O728" i="1" s="1"/>
  <c r="J696" i="1"/>
  <c r="J487" i="1"/>
  <c r="J486" i="1"/>
  <c r="Q240" i="1"/>
  <c r="Q239" i="1"/>
  <c r="Q237" i="1"/>
  <c r="R238" i="1"/>
  <c r="P246" i="1"/>
  <c r="K552" i="1"/>
  <c r="N111" i="1"/>
  <c r="V223" i="1"/>
  <c r="U116" i="1"/>
  <c r="P687" i="1"/>
  <c r="N687" i="1"/>
  <c r="O674" i="1" s="1"/>
  <c r="N619" i="1"/>
  <c r="O606" i="1" s="1"/>
  <c r="P619" i="1"/>
  <c r="J649" i="1"/>
  <c r="J664" i="1"/>
  <c r="J660" i="1"/>
  <c r="J467" i="1"/>
  <c r="P210" i="1"/>
  <c r="P201" i="1"/>
  <c r="O336" i="1"/>
  <c r="O192" i="1"/>
  <c r="P195" i="1"/>
  <c r="P207" i="1"/>
  <c r="P569" i="1"/>
  <c r="Q318" i="1"/>
  <c r="Q361" i="1" s="1"/>
  <c r="R280" i="1"/>
  <c r="Q279" i="1"/>
  <c r="P267" i="1"/>
  <c r="R230" i="1"/>
  <c r="O219" i="1"/>
  <c r="K498" i="1"/>
  <c r="N99" i="1"/>
  <c r="K430" i="1"/>
  <c r="N87" i="1"/>
  <c r="U160" i="1"/>
  <c r="T162" i="1"/>
  <c r="T161" i="1"/>
  <c r="O167" i="1"/>
  <c r="Q165" i="1"/>
  <c r="P83" i="1"/>
  <c r="P70" i="1"/>
  <c r="P69" i="1"/>
  <c r="Q68" i="1"/>
  <c r="P67" i="1"/>
  <c r="U187" i="1" l="1"/>
  <c r="T105" i="1"/>
  <c r="O97" i="1"/>
  <c r="O265" i="1"/>
  <c r="O122" i="1" s="1"/>
  <c r="O243" i="1"/>
  <c r="Q69" i="1"/>
  <c r="R68" i="1"/>
  <c r="Q67" i="1"/>
  <c r="Q70" i="1"/>
  <c r="R165" i="1"/>
  <c r="Q83" i="1"/>
  <c r="Q619" i="1"/>
  <c r="P606" i="1"/>
  <c r="P94" i="1"/>
  <c r="O221" i="1"/>
  <c r="O114" i="1" s="1"/>
  <c r="P222" i="1"/>
  <c r="O115" i="1"/>
  <c r="P182" i="1"/>
  <c r="O100" i="1"/>
  <c r="U162" i="1"/>
  <c r="U161" i="1"/>
  <c r="V160" i="1"/>
  <c r="O498" i="1"/>
  <c r="S238" i="1"/>
  <c r="R237" i="1"/>
  <c r="R240" i="1"/>
  <c r="R239" i="1"/>
  <c r="J503" i="1"/>
  <c r="Q741" i="1"/>
  <c r="P728" i="1"/>
  <c r="S190" i="1"/>
  <c r="J489" i="1"/>
  <c r="Q653" i="1"/>
  <c r="P640" i="1"/>
  <c r="J492" i="1"/>
  <c r="T132" i="1"/>
  <c r="T131" i="1"/>
  <c r="T129" i="1"/>
  <c r="U130" i="1"/>
  <c r="P243" i="1"/>
  <c r="Q569" i="1"/>
  <c r="R569" i="1" s="1"/>
  <c r="J508" i="1"/>
  <c r="J659" i="1"/>
  <c r="J667" i="1"/>
  <c r="P227" i="1"/>
  <c r="J493" i="1"/>
  <c r="Q687" i="1"/>
  <c r="P674" i="1"/>
  <c r="O447" i="1"/>
  <c r="O413" i="1"/>
  <c r="P167" i="1"/>
  <c r="O85" i="1"/>
  <c r="P219" i="1"/>
  <c r="O112" i="1"/>
  <c r="Q317" i="1"/>
  <c r="J484" i="1"/>
  <c r="J677" i="1"/>
  <c r="J666" i="1"/>
  <c r="P97" i="1"/>
  <c r="R758" i="1"/>
  <c r="Q745" i="1"/>
  <c r="P7" i="1"/>
  <c r="Q6" i="1"/>
  <c r="P8" i="1"/>
  <c r="P5" i="1"/>
  <c r="P535" i="1"/>
  <c r="O103" i="1"/>
  <c r="P185" i="1"/>
  <c r="J488" i="1"/>
  <c r="J686" i="1"/>
  <c r="O91" i="1"/>
  <c r="P173" i="1"/>
  <c r="O109" i="1"/>
  <c r="P170" i="1"/>
  <c r="O88" i="1"/>
  <c r="J485" i="1"/>
  <c r="J682" i="1"/>
  <c r="J661" i="1"/>
  <c r="D85" i="1"/>
  <c r="K22" i="1"/>
  <c r="O481" i="1"/>
  <c r="J507" i="1"/>
  <c r="O430" i="1"/>
  <c r="S230" i="1"/>
  <c r="S280" i="1"/>
  <c r="R318" i="1"/>
  <c r="R361" i="1" s="1"/>
  <c r="R279" i="1"/>
  <c r="P192" i="1"/>
  <c r="J681" i="1"/>
  <c r="W223" i="1"/>
  <c r="V116" i="1"/>
  <c r="O552" i="1"/>
  <c r="J504" i="1"/>
  <c r="P265" i="1"/>
  <c r="P122" i="1" s="1"/>
  <c r="J500" i="1"/>
  <c r="P623" i="1"/>
  <c r="Q636" i="1"/>
  <c r="Q670" i="1"/>
  <c r="P657" i="1"/>
  <c r="P232" i="1"/>
  <c r="J658" i="1"/>
  <c r="J499" i="1"/>
  <c r="O464" i="1"/>
  <c r="Q528" i="1"/>
  <c r="P515" i="1"/>
  <c r="J702" i="1"/>
  <c r="P691" i="1"/>
  <c r="Q704" i="1"/>
  <c r="V187" i="1" l="1"/>
  <c r="U105" i="1"/>
  <c r="O242" i="1"/>
  <c r="O120" i="1"/>
  <c r="O119" i="1" s="1"/>
  <c r="R670" i="1"/>
  <c r="Q657" i="1"/>
  <c r="X223" i="1"/>
  <c r="W116" i="1"/>
  <c r="J501" i="1"/>
  <c r="R687" i="1"/>
  <c r="Q674" i="1"/>
  <c r="J676" i="1"/>
  <c r="W160" i="1"/>
  <c r="V161" i="1"/>
  <c r="V162" i="1"/>
  <c r="J516" i="1"/>
  <c r="J521" i="1"/>
  <c r="D86" i="1"/>
  <c r="K23" i="1"/>
  <c r="P91" i="1"/>
  <c r="J703" i="1"/>
  <c r="P103" i="1"/>
  <c r="Q535" i="1"/>
  <c r="J683" i="1"/>
  <c r="P112" i="1"/>
  <c r="P413" i="1"/>
  <c r="Q413" i="1" s="1"/>
  <c r="R413" i="1" s="1"/>
  <c r="P447" i="1"/>
  <c r="J525" i="1"/>
  <c r="J509" i="1"/>
  <c r="R653" i="1"/>
  <c r="Q640" i="1"/>
  <c r="R741" i="1"/>
  <c r="Q728" i="1"/>
  <c r="R67" i="1"/>
  <c r="R69" i="1"/>
  <c r="S68" i="1"/>
  <c r="R70" i="1"/>
  <c r="S569" i="1"/>
  <c r="R704" i="1"/>
  <c r="Q691" i="1"/>
  <c r="J675" i="1"/>
  <c r="T280" i="1"/>
  <c r="S318" i="1"/>
  <c r="S361" i="1" s="1"/>
  <c r="S279" i="1"/>
  <c r="J502" i="1"/>
  <c r="J505" i="1"/>
  <c r="J520" i="1"/>
  <c r="R528" i="1"/>
  <c r="Q515" i="1"/>
  <c r="J517" i="1"/>
  <c r="P552" i="1"/>
  <c r="Q552" i="1" s="1"/>
  <c r="R317" i="1"/>
  <c r="T230" i="1"/>
  <c r="P430" i="1"/>
  <c r="Q430" i="1" s="1"/>
  <c r="J524" i="1"/>
  <c r="P481" i="1"/>
  <c r="J678" i="1"/>
  <c r="J699" i="1"/>
  <c r="P88" i="1"/>
  <c r="R745" i="1"/>
  <c r="S758" i="1"/>
  <c r="Q350" i="1"/>
  <c r="Q233" i="1" s="1"/>
  <c r="Q349" i="1"/>
  <c r="Q344" i="1"/>
  <c r="Q210" i="1" s="1"/>
  <c r="Q348" i="1"/>
  <c r="Q227" i="1" s="1"/>
  <c r="Q343" i="1"/>
  <c r="Q207" i="1" s="1"/>
  <c r="Q360" i="1"/>
  <c r="Q341" i="1"/>
  <c r="Q201" i="1" s="1"/>
  <c r="Q332" i="1"/>
  <c r="Q327" i="1"/>
  <c r="Q182" i="1" s="1"/>
  <c r="Q323" i="1"/>
  <c r="Q170" i="1" s="1"/>
  <c r="Q340" i="1"/>
  <c r="Q198" i="1" s="1"/>
  <c r="Q326" i="1"/>
  <c r="Q322" i="1"/>
  <c r="Q167" i="1" s="1"/>
  <c r="Q339" i="1"/>
  <c r="Q195" i="1" s="1"/>
  <c r="Q334" i="1"/>
  <c r="Q325" i="1"/>
  <c r="Q342" i="1"/>
  <c r="Q204" i="1" s="1"/>
  <c r="Q333" i="1"/>
  <c r="Q328" i="1"/>
  <c r="Q251" i="1" s="1"/>
  <c r="Q324" i="1"/>
  <c r="Q338" i="1"/>
  <c r="Q192" i="1" s="1"/>
  <c r="J510" i="1"/>
  <c r="J684" i="1"/>
  <c r="V130" i="1"/>
  <c r="U129" i="1"/>
  <c r="U132" i="1"/>
  <c r="U131" i="1"/>
  <c r="J506" i="1"/>
  <c r="T190" i="1"/>
  <c r="P109" i="1"/>
  <c r="P100" i="1"/>
  <c r="S165" i="1"/>
  <c r="R83" i="1"/>
  <c r="Q7" i="1"/>
  <c r="R6" i="1"/>
  <c r="Q8" i="1"/>
  <c r="Q5" i="1"/>
  <c r="P242" i="1"/>
  <c r="P120" i="1"/>
  <c r="P119" i="1" s="1"/>
  <c r="T238" i="1"/>
  <c r="S240" i="1"/>
  <c r="S239" i="1"/>
  <c r="S237" i="1"/>
  <c r="P464" i="1"/>
  <c r="Q464" i="1" s="1"/>
  <c r="R636" i="1"/>
  <c r="Q623" i="1"/>
  <c r="J698" i="1"/>
  <c r="R535" i="1"/>
  <c r="J694" i="1"/>
  <c r="P85" i="1"/>
  <c r="T569" i="1"/>
  <c r="P498" i="1"/>
  <c r="Q498" i="1" s="1"/>
  <c r="P221" i="1"/>
  <c r="P114" i="1" s="1"/>
  <c r="P115" i="1"/>
  <c r="R619" i="1"/>
  <c r="Q606" i="1"/>
  <c r="W187" i="1" l="1"/>
  <c r="V105" i="1"/>
  <c r="Q267" i="1"/>
  <c r="Q268" i="1"/>
  <c r="Q250" i="1"/>
  <c r="Q247" i="1"/>
  <c r="Q222" i="1"/>
  <c r="S413" i="1"/>
  <c r="T413" i="1"/>
  <c r="Q88" i="1"/>
  <c r="S619" i="1"/>
  <c r="R606" i="1"/>
  <c r="U238" i="1"/>
  <c r="T240" i="1"/>
  <c r="T239" i="1"/>
  <c r="T237" i="1"/>
  <c r="J523" i="1"/>
  <c r="Q336" i="1"/>
  <c r="Q320" i="1"/>
  <c r="Q245" i="1"/>
  <c r="Q232" i="1"/>
  <c r="T758" i="1"/>
  <c r="S745" i="1"/>
  <c r="U230" i="1"/>
  <c r="J519" i="1"/>
  <c r="S70" i="1"/>
  <c r="S69" i="1"/>
  <c r="T68" i="1"/>
  <c r="S67" i="1"/>
  <c r="R498" i="1"/>
  <c r="S498" i="1" s="1"/>
  <c r="S741" i="1"/>
  <c r="R728" i="1"/>
  <c r="J526" i="1"/>
  <c r="Q447" i="1"/>
  <c r="J700" i="1"/>
  <c r="R464" i="1"/>
  <c r="J693" i="1"/>
  <c r="Y223" i="1"/>
  <c r="X116" i="1"/>
  <c r="U569" i="1"/>
  <c r="T165" i="1"/>
  <c r="S83" i="1"/>
  <c r="J701" i="1"/>
  <c r="Q248" i="1"/>
  <c r="Q176" i="1"/>
  <c r="Q249" i="1"/>
  <c r="Q179" i="1"/>
  <c r="Q331" i="1"/>
  <c r="Q266" i="1"/>
  <c r="Q216" i="1"/>
  <c r="Q347" i="1"/>
  <c r="J695" i="1"/>
  <c r="R430" i="1"/>
  <c r="R552" i="1"/>
  <c r="S317" i="1"/>
  <c r="S704" i="1"/>
  <c r="R691" i="1"/>
  <c r="Q219" i="1"/>
  <c r="Q185" i="1"/>
  <c r="Q173" i="1"/>
  <c r="D87" i="1"/>
  <c r="K24" i="1"/>
  <c r="J518" i="1"/>
  <c r="Q85" i="1"/>
  <c r="R5" i="1"/>
  <c r="R8" i="1"/>
  <c r="R7" i="1"/>
  <c r="S6" i="1"/>
  <c r="Q246" i="1"/>
  <c r="T318" i="1"/>
  <c r="T361" i="1" s="1"/>
  <c r="U280" i="1"/>
  <c r="T279" i="1"/>
  <c r="Q221" i="1"/>
  <c r="Q114" i="1" s="1"/>
  <c r="Q115" i="1"/>
  <c r="S636" i="1"/>
  <c r="R623" i="1"/>
  <c r="Q100" i="1"/>
  <c r="U190" i="1"/>
  <c r="W130" i="1"/>
  <c r="V132" i="1"/>
  <c r="V131" i="1"/>
  <c r="V129" i="1"/>
  <c r="J527" i="1"/>
  <c r="R349" i="1"/>
  <c r="R344" i="1"/>
  <c r="R210" i="1" s="1"/>
  <c r="R348" i="1"/>
  <c r="R227" i="1" s="1"/>
  <c r="R343" i="1"/>
  <c r="R207" i="1" s="1"/>
  <c r="R360" i="1"/>
  <c r="R342" i="1"/>
  <c r="R204" i="1" s="1"/>
  <c r="R350" i="1"/>
  <c r="R233" i="1" s="1"/>
  <c r="R340" i="1"/>
  <c r="R198" i="1" s="1"/>
  <c r="R326" i="1"/>
  <c r="R322" i="1"/>
  <c r="R167" i="1" s="1"/>
  <c r="R339" i="1"/>
  <c r="R195" i="1" s="1"/>
  <c r="R334" i="1"/>
  <c r="R325" i="1"/>
  <c r="R338" i="1"/>
  <c r="R192" i="1" s="1"/>
  <c r="R333" i="1"/>
  <c r="R328" i="1"/>
  <c r="R324" i="1"/>
  <c r="R341" i="1"/>
  <c r="R201" i="1" s="1"/>
  <c r="R332" i="1"/>
  <c r="R327" i="1"/>
  <c r="R323" i="1"/>
  <c r="S528" i="1"/>
  <c r="R515" i="1"/>
  <c r="J522" i="1"/>
  <c r="J692" i="1"/>
  <c r="R640" i="1"/>
  <c r="S653" i="1"/>
  <c r="S535" i="1"/>
  <c r="Q481" i="1"/>
  <c r="X160" i="1"/>
  <c r="W162" i="1"/>
  <c r="W161" i="1"/>
  <c r="S687" i="1"/>
  <c r="R674" i="1"/>
  <c r="S670" i="1"/>
  <c r="R657" i="1"/>
  <c r="R251" i="1" l="1"/>
  <c r="X187" i="1"/>
  <c r="W105" i="1"/>
  <c r="Q265" i="1"/>
  <c r="Q122" i="1" s="1"/>
  <c r="R250" i="1"/>
  <c r="R249" i="1"/>
  <c r="R246" i="1"/>
  <c r="T498" i="1"/>
  <c r="T528" i="1"/>
  <c r="S515" i="1"/>
  <c r="R85" i="1"/>
  <c r="R268" i="1"/>
  <c r="X130" i="1"/>
  <c r="W132" i="1"/>
  <c r="W131" i="1"/>
  <c r="W129" i="1"/>
  <c r="T317" i="1"/>
  <c r="R481" i="1"/>
  <c r="S481" i="1" s="1"/>
  <c r="S8" i="1"/>
  <c r="S5" i="1"/>
  <c r="T6" i="1"/>
  <c r="S7" i="1"/>
  <c r="R219" i="1"/>
  <c r="Q112" i="1"/>
  <c r="S552" i="1"/>
  <c r="T552" i="1" s="1"/>
  <c r="S430" i="1"/>
  <c r="R179" i="1"/>
  <c r="Q97" i="1"/>
  <c r="R447" i="1"/>
  <c r="S447" i="1" s="1"/>
  <c r="T619" i="1"/>
  <c r="S606" i="1"/>
  <c r="T670" i="1"/>
  <c r="S657" i="1"/>
  <c r="R247" i="1"/>
  <c r="R248" i="1"/>
  <c r="T741" i="1"/>
  <c r="S728" i="1"/>
  <c r="Y160" i="1"/>
  <c r="X162" i="1"/>
  <c r="X161" i="1"/>
  <c r="T535" i="1"/>
  <c r="R331" i="1"/>
  <c r="R266" i="1"/>
  <c r="R267" i="1"/>
  <c r="R347" i="1"/>
  <c r="V190" i="1"/>
  <c r="R182" i="1"/>
  <c r="T636" i="1"/>
  <c r="S623" i="1"/>
  <c r="U318" i="1"/>
  <c r="U361" i="1" s="1"/>
  <c r="V280" i="1"/>
  <c r="U279" i="1"/>
  <c r="D88" i="1"/>
  <c r="K25" i="1"/>
  <c r="S348" i="1"/>
  <c r="S227" i="1" s="1"/>
  <c r="S343" i="1"/>
  <c r="S207" i="1" s="1"/>
  <c r="S360" i="1"/>
  <c r="S342" i="1"/>
  <c r="S204" i="1" s="1"/>
  <c r="S350" i="1"/>
  <c r="S233" i="1" s="1"/>
  <c r="S349" i="1"/>
  <c r="S339" i="1"/>
  <c r="S195" i="1" s="1"/>
  <c r="S334" i="1"/>
  <c r="S325" i="1"/>
  <c r="S338" i="1"/>
  <c r="S333" i="1"/>
  <c r="S328" i="1"/>
  <c r="S324" i="1"/>
  <c r="S344" i="1"/>
  <c r="S210" i="1" s="1"/>
  <c r="S341" i="1"/>
  <c r="S201" i="1" s="1"/>
  <c r="S332" i="1"/>
  <c r="S327" i="1"/>
  <c r="S323" i="1"/>
  <c r="S340" i="1"/>
  <c r="S198" i="1" s="1"/>
  <c r="S326" i="1"/>
  <c r="S322" i="1"/>
  <c r="S167" i="1" s="1"/>
  <c r="R216" i="1"/>
  <c r="Q109" i="1"/>
  <c r="S464" i="1"/>
  <c r="Z223" i="1"/>
  <c r="Y116" i="1"/>
  <c r="V230" i="1"/>
  <c r="U758" i="1"/>
  <c r="T745" i="1"/>
  <c r="U498" i="1"/>
  <c r="V498" i="1" s="1"/>
  <c r="U240" i="1"/>
  <c r="U239" i="1"/>
  <c r="U237" i="1"/>
  <c r="V238" i="1"/>
  <c r="T653" i="1"/>
  <c r="S640" i="1"/>
  <c r="R185" i="1"/>
  <c r="Q103" i="1"/>
  <c r="U165" i="1"/>
  <c r="T83" i="1"/>
  <c r="T70" i="1"/>
  <c r="T69" i="1"/>
  <c r="U68" i="1"/>
  <c r="T67" i="1"/>
  <c r="R232" i="1"/>
  <c r="T687" i="1"/>
  <c r="S674" i="1"/>
  <c r="R336" i="1"/>
  <c r="R320" i="1"/>
  <c r="R245" i="1"/>
  <c r="R222" i="1"/>
  <c r="R173" i="1"/>
  <c r="Q91" i="1"/>
  <c r="T704" i="1"/>
  <c r="S691" i="1"/>
  <c r="R176" i="1"/>
  <c r="Q94" i="1"/>
  <c r="V569" i="1"/>
  <c r="Q243" i="1"/>
  <c r="R170" i="1"/>
  <c r="U413" i="1"/>
  <c r="Y187" i="1" l="1"/>
  <c r="X105" i="1"/>
  <c r="S251" i="1"/>
  <c r="S268" i="1"/>
  <c r="S249" i="1"/>
  <c r="R243" i="1"/>
  <c r="R120" i="1" s="1"/>
  <c r="S246" i="1"/>
  <c r="T481" i="1"/>
  <c r="U481" i="1" s="1"/>
  <c r="T447" i="1"/>
  <c r="U447" i="1" s="1"/>
  <c r="U552" i="1"/>
  <c r="W230" i="1"/>
  <c r="T623" i="1"/>
  <c r="U636" i="1"/>
  <c r="X132" i="1"/>
  <c r="X131" i="1"/>
  <c r="X129" i="1"/>
  <c r="Y130" i="1"/>
  <c r="U528" i="1"/>
  <c r="T515" i="1"/>
  <c r="S170" i="1"/>
  <c r="R88" i="1"/>
  <c r="W569" i="1"/>
  <c r="S176" i="1"/>
  <c r="R94" i="1"/>
  <c r="U687" i="1"/>
  <c r="T674" i="1"/>
  <c r="S232" i="1"/>
  <c r="S185" i="1"/>
  <c r="R103" i="1"/>
  <c r="U653" i="1"/>
  <c r="T640" i="1"/>
  <c r="W498" i="1"/>
  <c r="S267" i="1"/>
  <c r="D89" i="1"/>
  <c r="K26" i="1"/>
  <c r="V318" i="1"/>
  <c r="V361" i="1" s="1"/>
  <c r="W280" i="1"/>
  <c r="V279" i="1"/>
  <c r="S182" i="1"/>
  <c r="R100" i="1"/>
  <c r="T657" i="1"/>
  <c r="U670" i="1"/>
  <c r="U535" i="1"/>
  <c r="S331" i="1"/>
  <c r="S266" i="1"/>
  <c r="U317" i="1"/>
  <c r="Y162" i="1"/>
  <c r="Y161" i="1"/>
  <c r="Z160" i="1"/>
  <c r="U69" i="1"/>
  <c r="V68" i="1"/>
  <c r="U70" i="1"/>
  <c r="U67" i="1"/>
  <c r="V165" i="1"/>
  <c r="U83" i="1"/>
  <c r="AA223" i="1"/>
  <c r="Z116" i="1"/>
  <c r="S336" i="1"/>
  <c r="W190" i="1"/>
  <c r="T606" i="1"/>
  <c r="U619" i="1"/>
  <c r="S219" i="1"/>
  <c r="R112" i="1"/>
  <c r="V413" i="1"/>
  <c r="S173" i="1"/>
  <c r="R91" i="1"/>
  <c r="S216" i="1"/>
  <c r="R109" i="1"/>
  <c r="Q242" i="1"/>
  <c r="Q120" i="1"/>
  <c r="U704" i="1"/>
  <c r="T691" i="1"/>
  <c r="S222" i="1"/>
  <c r="R221" i="1"/>
  <c r="R114" i="1" s="1"/>
  <c r="R115" i="1"/>
  <c r="W238" i="1"/>
  <c r="V240" i="1"/>
  <c r="V239" i="1"/>
  <c r="V237" i="1"/>
  <c r="V758" i="1"/>
  <c r="U745" i="1"/>
  <c r="T464" i="1"/>
  <c r="S320" i="1"/>
  <c r="S245" i="1"/>
  <c r="S250" i="1"/>
  <c r="S247" i="1"/>
  <c r="S248" i="1"/>
  <c r="S347" i="1"/>
  <c r="R265" i="1"/>
  <c r="R122" i="1" s="1"/>
  <c r="U741" i="1"/>
  <c r="T728" i="1"/>
  <c r="S179" i="1"/>
  <c r="R97" i="1"/>
  <c r="T7" i="1"/>
  <c r="U6" i="1"/>
  <c r="T8" i="1"/>
  <c r="T5" i="1"/>
  <c r="T360" i="1"/>
  <c r="T342" i="1"/>
  <c r="T204" i="1" s="1"/>
  <c r="T350" i="1"/>
  <c r="T233" i="1" s="1"/>
  <c r="T349" i="1"/>
  <c r="T344" i="1"/>
  <c r="T210" i="1" s="1"/>
  <c r="T348" i="1"/>
  <c r="T338" i="1"/>
  <c r="T333" i="1"/>
  <c r="T328" i="1"/>
  <c r="T324" i="1"/>
  <c r="T341" i="1"/>
  <c r="T201" i="1" s="1"/>
  <c r="T332" i="1"/>
  <c r="T327" i="1"/>
  <c r="T323" i="1"/>
  <c r="T343" i="1"/>
  <c r="T207" i="1" s="1"/>
  <c r="T340" i="1"/>
  <c r="T198" i="1" s="1"/>
  <c r="T326" i="1"/>
  <c r="T322" i="1"/>
  <c r="T339" i="1"/>
  <c r="T195" i="1" s="1"/>
  <c r="T334" i="1"/>
  <c r="T325" i="1"/>
  <c r="T430" i="1"/>
  <c r="S192" i="1"/>
  <c r="S85" i="1" s="1"/>
  <c r="T251" i="1" l="1"/>
  <c r="Z187" i="1"/>
  <c r="Y105" i="1"/>
  <c r="T267" i="1"/>
  <c r="S265" i="1"/>
  <c r="S122" i="1" s="1"/>
  <c r="V481" i="1"/>
  <c r="W481" i="1" s="1"/>
  <c r="X481" i="1" s="1"/>
  <c r="V447" i="1"/>
  <c r="W447" i="1" s="1"/>
  <c r="X447" i="1" s="1"/>
  <c r="T232" i="1"/>
  <c r="T219" i="1"/>
  <c r="S112" i="1"/>
  <c r="X190" i="1"/>
  <c r="AB223" i="1"/>
  <c r="AA116" i="1"/>
  <c r="V687" i="1"/>
  <c r="U674" i="1"/>
  <c r="Z130" i="1"/>
  <c r="Y132" i="1"/>
  <c r="Y131" i="1"/>
  <c r="Y129" i="1"/>
  <c r="V636" i="1"/>
  <c r="U623" i="1"/>
  <c r="U430" i="1"/>
  <c r="T320" i="1"/>
  <c r="T245" i="1"/>
  <c r="T246" i="1"/>
  <c r="T247" i="1"/>
  <c r="T347" i="1"/>
  <c r="S97" i="1"/>
  <c r="T179" i="1"/>
  <c r="V741" i="1"/>
  <c r="U728" i="1"/>
  <c r="S243" i="1"/>
  <c r="T216" i="1"/>
  <c r="S109" i="1"/>
  <c r="W413" i="1"/>
  <c r="W165" i="1"/>
  <c r="V83" i="1"/>
  <c r="X280" i="1"/>
  <c r="W318" i="1"/>
  <c r="W361" i="1" s="1"/>
  <c r="W279" i="1"/>
  <c r="R119" i="1"/>
  <c r="T176" i="1"/>
  <c r="S94" i="1"/>
  <c r="T170" i="1"/>
  <c r="S88" i="1"/>
  <c r="T167" i="1"/>
  <c r="V317" i="1"/>
  <c r="V653" i="1"/>
  <c r="U640" i="1"/>
  <c r="T248" i="1"/>
  <c r="T249" i="1"/>
  <c r="T250" i="1"/>
  <c r="U464" i="1"/>
  <c r="W758" i="1"/>
  <c r="V745" i="1"/>
  <c r="S221" i="1"/>
  <c r="S114" i="1" s="1"/>
  <c r="T222" i="1"/>
  <c r="S115" i="1"/>
  <c r="V704" i="1"/>
  <c r="U691" i="1"/>
  <c r="Q119" i="1"/>
  <c r="V619" i="1"/>
  <c r="U606" i="1"/>
  <c r="X498" i="1"/>
  <c r="V670" i="1"/>
  <c r="U657" i="1"/>
  <c r="T182" i="1"/>
  <c r="S100" i="1"/>
  <c r="D90" i="1"/>
  <c r="K27" i="1"/>
  <c r="R242" i="1"/>
  <c r="X569" i="1"/>
  <c r="T192" i="1"/>
  <c r="T336" i="1"/>
  <c r="S91" i="1"/>
  <c r="T173" i="1"/>
  <c r="T268" i="1"/>
  <c r="T331" i="1"/>
  <c r="T266" i="1"/>
  <c r="V6" i="1"/>
  <c r="U8" i="1"/>
  <c r="U5" i="1"/>
  <c r="U7" i="1"/>
  <c r="X238" i="1"/>
  <c r="W240" i="1"/>
  <c r="W239" i="1"/>
  <c r="W237" i="1"/>
  <c r="T227" i="1"/>
  <c r="V67" i="1"/>
  <c r="V70" i="1"/>
  <c r="V69" i="1"/>
  <c r="W68" i="1"/>
  <c r="AA160" i="1"/>
  <c r="Z162" i="1"/>
  <c r="Z161" i="1"/>
  <c r="U350" i="1"/>
  <c r="U233" i="1" s="1"/>
  <c r="U349" i="1"/>
  <c r="U344" i="1"/>
  <c r="U210" i="1" s="1"/>
  <c r="U348" i="1"/>
  <c r="U343" i="1"/>
  <c r="U207" i="1" s="1"/>
  <c r="U341" i="1"/>
  <c r="U201" i="1" s="1"/>
  <c r="U332" i="1"/>
  <c r="U327" i="1"/>
  <c r="U323" i="1"/>
  <c r="U340" i="1"/>
  <c r="U198" i="1" s="1"/>
  <c r="U326" i="1"/>
  <c r="U322" i="1"/>
  <c r="U342" i="1"/>
  <c r="U204" i="1" s="1"/>
  <c r="U339" i="1"/>
  <c r="U195" i="1" s="1"/>
  <c r="U334" i="1"/>
  <c r="U325" i="1"/>
  <c r="U360" i="1"/>
  <c r="U338" i="1"/>
  <c r="U328" i="1"/>
  <c r="U324" i="1"/>
  <c r="U333" i="1"/>
  <c r="V535" i="1"/>
  <c r="T185" i="1"/>
  <c r="S103" i="1"/>
  <c r="V528" i="1"/>
  <c r="U515" i="1"/>
  <c r="X230" i="1"/>
  <c r="V552" i="1"/>
  <c r="AA187" i="1" l="1"/>
  <c r="Z105" i="1"/>
  <c r="U268" i="1"/>
  <c r="U249" i="1"/>
  <c r="U347" i="1"/>
  <c r="U250" i="1"/>
  <c r="U248" i="1"/>
  <c r="U247" i="1"/>
  <c r="U251" i="1"/>
  <c r="U331" i="1"/>
  <c r="U266" i="1"/>
  <c r="U182" i="1"/>
  <c r="T100" i="1"/>
  <c r="X758" i="1"/>
  <c r="W745" i="1"/>
  <c r="U167" i="1"/>
  <c r="T85" i="1"/>
  <c r="X318" i="1"/>
  <c r="X361" i="1" s="1"/>
  <c r="Y280" i="1"/>
  <c r="X279" i="1"/>
  <c r="T243" i="1"/>
  <c r="V430" i="1"/>
  <c r="W430" i="1" s="1"/>
  <c r="X430" i="1" s="1"/>
  <c r="W687" i="1"/>
  <c r="V674" i="1"/>
  <c r="Y190" i="1"/>
  <c r="Y230" i="1"/>
  <c r="U336" i="1"/>
  <c r="AB160" i="1"/>
  <c r="AA162" i="1"/>
  <c r="AA161" i="1"/>
  <c r="U227" i="1"/>
  <c r="Y238" i="1"/>
  <c r="X240" i="1"/>
  <c r="X239" i="1"/>
  <c r="X237" i="1"/>
  <c r="T265" i="1"/>
  <c r="T122" i="1" s="1"/>
  <c r="Y481" i="1"/>
  <c r="U192" i="1"/>
  <c r="Y569" i="1"/>
  <c r="V606" i="1"/>
  <c r="W619" i="1"/>
  <c r="U222" i="1"/>
  <c r="T221" i="1"/>
  <c r="T114" i="1" s="1"/>
  <c r="T115" i="1"/>
  <c r="V640" i="1"/>
  <c r="W653" i="1"/>
  <c r="U176" i="1"/>
  <c r="T94" i="1"/>
  <c r="Y447" i="1"/>
  <c r="W741" i="1"/>
  <c r="V728" i="1"/>
  <c r="W636" i="1"/>
  <c r="V623" i="1"/>
  <c r="W552" i="1"/>
  <c r="U185" i="1"/>
  <c r="T103" i="1"/>
  <c r="U267" i="1"/>
  <c r="U246" i="1"/>
  <c r="W70" i="1"/>
  <c r="W67" i="1"/>
  <c r="W69" i="1"/>
  <c r="X68" i="1"/>
  <c r="D91" i="1"/>
  <c r="K28" i="1"/>
  <c r="Y498" i="1"/>
  <c r="V464" i="1"/>
  <c r="U170" i="1"/>
  <c r="T88" i="1"/>
  <c r="W317" i="1"/>
  <c r="X165" i="1"/>
  <c r="W83" i="1"/>
  <c r="X413" i="1"/>
  <c r="U216" i="1"/>
  <c r="T109" i="1"/>
  <c r="U179" i="1"/>
  <c r="T97" i="1"/>
  <c r="AA130" i="1"/>
  <c r="Z132" i="1"/>
  <c r="Z131" i="1"/>
  <c r="Z129" i="1"/>
  <c r="AC223" i="1"/>
  <c r="AB116" i="1"/>
  <c r="W528" i="1"/>
  <c r="V515" i="1"/>
  <c r="U245" i="1"/>
  <c r="U320" i="1"/>
  <c r="V8" i="1"/>
  <c r="V5" i="1"/>
  <c r="V7" i="1"/>
  <c r="W6" i="1"/>
  <c r="U173" i="1"/>
  <c r="T91" i="1"/>
  <c r="W670" i="1"/>
  <c r="V657" i="1"/>
  <c r="W704" i="1"/>
  <c r="V691" i="1"/>
  <c r="V349" i="1"/>
  <c r="V344" i="1"/>
  <c r="V210" i="1" s="1"/>
  <c r="V348" i="1"/>
  <c r="V343" i="1"/>
  <c r="V207" i="1" s="1"/>
  <c r="V360" i="1"/>
  <c r="V342" i="1"/>
  <c r="V204" i="1" s="1"/>
  <c r="V340" i="1"/>
  <c r="V198" i="1" s="1"/>
  <c r="V326" i="1"/>
  <c r="V322" i="1"/>
  <c r="V339" i="1"/>
  <c r="V195" i="1" s="1"/>
  <c r="V334" i="1"/>
  <c r="V325" i="1"/>
  <c r="V338" i="1"/>
  <c r="V333" i="1"/>
  <c r="V328" i="1"/>
  <c r="V324" i="1"/>
  <c r="V332" i="1"/>
  <c r="V327" i="1"/>
  <c r="V323" i="1"/>
  <c r="V350" i="1"/>
  <c r="V341" i="1"/>
  <c r="V201" i="1" s="1"/>
  <c r="S242" i="1"/>
  <c r="S120" i="1"/>
  <c r="U219" i="1"/>
  <c r="T112" i="1"/>
  <c r="V233" i="1"/>
  <c r="U232" i="1"/>
  <c r="W535" i="1"/>
  <c r="AB187" i="1" l="1"/>
  <c r="AA105" i="1"/>
  <c r="U243" i="1"/>
  <c r="U120" i="1" s="1"/>
  <c r="V267" i="1"/>
  <c r="V250" i="1"/>
  <c r="V247" i="1"/>
  <c r="U265" i="1"/>
  <c r="U122" i="1" s="1"/>
  <c r="Y430" i="1"/>
  <c r="U112" i="1"/>
  <c r="V219" i="1"/>
  <c r="S119" i="1"/>
  <c r="Z481" i="1"/>
  <c r="X687" i="1"/>
  <c r="W674" i="1"/>
  <c r="V331" i="1"/>
  <c r="V266" i="1"/>
  <c r="V320" i="1"/>
  <c r="V245" i="1"/>
  <c r="V173" i="1"/>
  <c r="U91" i="1"/>
  <c r="AB130" i="1"/>
  <c r="AA132" i="1"/>
  <c r="AA131" i="1"/>
  <c r="AA129" i="1"/>
  <c r="Y413" i="1"/>
  <c r="Y165" i="1"/>
  <c r="X83" i="1"/>
  <c r="X741" i="1"/>
  <c r="W728" i="1"/>
  <c r="AC160" i="1"/>
  <c r="AB162" i="1"/>
  <c r="AB161" i="1"/>
  <c r="Z190" i="1"/>
  <c r="X317" i="1"/>
  <c r="V167" i="1"/>
  <c r="U85" i="1"/>
  <c r="X535" i="1"/>
  <c r="V248" i="1"/>
  <c r="V249" i="1"/>
  <c r="V170" i="1"/>
  <c r="U88" i="1"/>
  <c r="X70" i="1"/>
  <c r="X69" i="1"/>
  <c r="Y68" i="1"/>
  <c r="X67" i="1"/>
  <c r="V185" i="1"/>
  <c r="U103" i="1"/>
  <c r="X552" i="1"/>
  <c r="X636" i="1"/>
  <c r="W623" i="1"/>
  <c r="Z447" i="1"/>
  <c r="V176" i="1"/>
  <c r="U94" i="1"/>
  <c r="X619" i="1"/>
  <c r="W606" i="1"/>
  <c r="Y318" i="1"/>
  <c r="Y361" i="1" s="1"/>
  <c r="Z280" i="1"/>
  <c r="Y279" i="1"/>
  <c r="Y758" i="1"/>
  <c r="X745" i="1"/>
  <c r="V182" i="1"/>
  <c r="U100" i="1"/>
  <c r="V179" i="1"/>
  <c r="U97" i="1"/>
  <c r="Z498" i="1"/>
  <c r="Z569" i="1"/>
  <c r="Z230" i="1"/>
  <c r="V232" i="1"/>
  <c r="V336" i="1"/>
  <c r="W691" i="1"/>
  <c r="X704" i="1"/>
  <c r="AD223" i="1"/>
  <c r="AC116" i="1"/>
  <c r="D92" i="1"/>
  <c r="K29" i="1"/>
  <c r="X653" i="1"/>
  <c r="W640" i="1"/>
  <c r="V222" i="1"/>
  <c r="U221" i="1"/>
  <c r="U114" i="1" s="1"/>
  <c r="U115" i="1"/>
  <c r="Y240" i="1"/>
  <c r="Y239" i="1"/>
  <c r="Y237" i="1"/>
  <c r="Z238" i="1"/>
  <c r="V246" i="1"/>
  <c r="V251" i="1"/>
  <c r="V268" i="1"/>
  <c r="V347" i="1"/>
  <c r="X670" i="1"/>
  <c r="W657" i="1"/>
  <c r="W8" i="1"/>
  <c r="W5" i="1"/>
  <c r="W7" i="1"/>
  <c r="X528" i="1"/>
  <c r="W515" i="1"/>
  <c r="V216" i="1"/>
  <c r="U109" i="1"/>
  <c r="W348" i="1"/>
  <c r="W343" i="1"/>
  <c r="W207" i="1" s="1"/>
  <c r="W360" i="1"/>
  <c r="W342" i="1"/>
  <c r="W204" i="1" s="1"/>
  <c r="W350" i="1"/>
  <c r="W233" i="1" s="1"/>
  <c r="W339" i="1"/>
  <c r="W195" i="1" s="1"/>
  <c r="W334" i="1"/>
  <c r="W325" i="1"/>
  <c r="W344" i="1"/>
  <c r="W210" i="1" s="1"/>
  <c r="W338" i="1"/>
  <c r="W333" i="1"/>
  <c r="W328" i="1"/>
  <c r="W324" i="1"/>
  <c r="W341" i="1"/>
  <c r="W201" i="1" s="1"/>
  <c r="W332" i="1"/>
  <c r="W327" i="1"/>
  <c r="W323" i="1"/>
  <c r="W349" i="1"/>
  <c r="W326" i="1"/>
  <c r="W322" i="1"/>
  <c r="W340" i="1"/>
  <c r="W198" i="1" s="1"/>
  <c r="W464" i="1"/>
  <c r="V192" i="1"/>
  <c r="V227" i="1"/>
  <c r="T242" i="1"/>
  <c r="T120" i="1"/>
  <c r="T119" i="1" s="1"/>
  <c r="AC187" i="1" l="1"/>
  <c r="AB105" i="1"/>
  <c r="W251" i="1"/>
  <c r="W267" i="1"/>
  <c r="W268" i="1"/>
  <c r="U119" i="1"/>
  <c r="W249" i="1"/>
  <c r="W336" i="1"/>
  <c r="U242" i="1"/>
  <c r="V265" i="1"/>
  <c r="V122" i="1" s="1"/>
  <c r="Y528" i="1"/>
  <c r="X515" i="1"/>
  <c r="AA280" i="1"/>
  <c r="Z279" i="1"/>
  <c r="Z318" i="1"/>
  <c r="Z361" i="1" s="1"/>
  <c r="Y552" i="1"/>
  <c r="W170" i="1"/>
  <c r="V88" i="1"/>
  <c r="Y535" i="1"/>
  <c r="X360" i="1"/>
  <c r="X342" i="1"/>
  <c r="X204" i="1" s="1"/>
  <c r="X350" i="1"/>
  <c r="X233" i="1" s="1"/>
  <c r="X349" i="1"/>
  <c r="X344" i="1"/>
  <c r="X210" i="1" s="1"/>
  <c r="X338" i="1"/>
  <c r="X333" i="1"/>
  <c r="X328" i="1"/>
  <c r="X324" i="1"/>
  <c r="X343" i="1"/>
  <c r="X207" i="1" s="1"/>
  <c r="X341" i="1"/>
  <c r="X201" i="1" s="1"/>
  <c r="X332" i="1"/>
  <c r="X327" i="1"/>
  <c r="X323" i="1"/>
  <c r="X340" i="1"/>
  <c r="X198" i="1" s="1"/>
  <c r="X326" i="1"/>
  <c r="X322" i="1"/>
  <c r="X334" i="1"/>
  <c r="X325" i="1"/>
  <c r="X348" i="1"/>
  <c r="X339" i="1"/>
  <c r="X195" i="1" s="1"/>
  <c r="Z430" i="1"/>
  <c r="W216" i="1"/>
  <c r="V109" i="1"/>
  <c r="AA238" i="1"/>
  <c r="Z240" i="1"/>
  <c r="Z239" i="1"/>
  <c r="Z237" i="1"/>
  <c r="Y653" i="1"/>
  <c r="X640" i="1"/>
  <c r="W167" i="1"/>
  <c r="V85" i="1"/>
  <c r="AA190" i="1"/>
  <c r="X674" i="1"/>
  <c r="Y687" i="1"/>
  <c r="W227" i="1"/>
  <c r="X464" i="1"/>
  <c r="W246" i="1"/>
  <c r="W247" i="1"/>
  <c r="W347" i="1"/>
  <c r="X691" i="1"/>
  <c r="Y704" i="1"/>
  <c r="AA230" i="1"/>
  <c r="Z758" i="1"/>
  <c r="Z745" i="1" s="1"/>
  <c r="Y745" i="1"/>
  <c r="W176" i="1"/>
  <c r="V94" i="1"/>
  <c r="Y69" i="1"/>
  <c r="Z68" i="1"/>
  <c r="Y67" i="1"/>
  <c r="Y70" i="1"/>
  <c r="X728" i="1"/>
  <c r="Y741" i="1"/>
  <c r="Z413" i="1"/>
  <c r="W173" i="1"/>
  <c r="V91" i="1"/>
  <c r="W192" i="1"/>
  <c r="W331" i="1"/>
  <c r="W266" i="1"/>
  <c r="W182" i="1"/>
  <c r="V100" i="1"/>
  <c r="Z165" i="1"/>
  <c r="Y83" i="1"/>
  <c r="X657" i="1"/>
  <c r="Y670" i="1"/>
  <c r="AE223" i="1"/>
  <c r="AD116" i="1"/>
  <c r="Y619" i="1"/>
  <c r="X606" i="1"/>
  <c r="AC162" i="1"/>
  <c r="AC161" i="1"/>
  <c r="AD160" i="1"/>
  <c r="W320" i="1"/>
  <c r="W245" i="1"/>
  <c r="W250" i="1"/>
  <c r="W248" i="1"/>
  <c r="W222" i="1"/>
  <c r="V221" i="1"/>
  <c r="V114" i="1" s="1"/>
  <c r="V115" i="1"/>
  <c r="D93" i="1"/>
  <c r="K30" i="1"/>
  <c r="W232" i="1"/>
  <c r="W179" i="1"/>
  <c r="V97" i="1"/>
  <c r="Y317" i="1"/>
  <c r="Y636" i="1"/>
  <c r="X623" i="1"/>
  <c r="W185" i="1"/>
  <c r="V103" i="1"/>
  <c r="AB132" i="1"/>
  <c r="AB131" i="1"/>
  <c r="AB129" i="1"/>
  <c r="AC130" i="1"/>
  <c r="V243" i="1"/>
  <c r="W219" i="1"/>
  <c r="V112" i="1"/>
  <c r="AC105" i="1" l="1"/>
  <c r="AD187" i="1"/>
  <c r="W265" i="1"/>
  <c r="W122" i="1" s="1"/>
  <c r="X267" i="1"/>
  <c r="X248" i="1"/>
  <c r="X247" i="1"/>
  <c r="X268" i="1"/>
  <c r="X246" i="1"/>
  <c r="X219" i="1"/>
  <c r="W112" i="1"/>
  <c r="AD130" i="1"/>
  <c r="AC132" i="1"/>
  <c r="AC131" i="1"/>
  <c r="AC129" i="1"/>
  <c r="W97" i="1"/>
  <c r="X179" i="1"/>
  <c r="Z619" i="1"/>
  <c r="Y606" i="1"/>
  <c r="AB190" i="1"/>
  <c r="AB238" i="1"/>
  <c r="AA240" i="1"/>
  <c r="AA239" i="1"/>
  <c r="AA237" i="1"/>
  <c r="X336" i="1"/>
  <c r="Z317" i="1"/>
  <c r="Z636" i="1"/>
  <c r="Y623" i="1"/>
  <c r="W221" i="1"/>
  <c r="W114" i="1" s="1"/>
  <c r="X222" i="1"/>
  <c r="W115" i="1"/>
  <c r="W243" i="1"/>
  <c r="X320" i="1"/>
  <c r="X245" i="1"/>
  <c r="X250" i="1"/>
  <c r="AB280" i="1"/>
  <c r="AA318" i="1"/>
  <c r="AA361" i="1" s="1"/>
  <c r="AA279" i="1"/>
  <c r="Z528" i="1"/>
  <c r="Y515" i="1"/>
  <c r="X232" i="1"/>
  <c r="D94" i="1"/>
  <c r="K31" i="1"/>
  <c r="AE160" i="1"/>
  <c r="AD162" i="1"/>
  <c r="AD161" i="1"/>
  <c r="Z83" i="1"/>
  <c r="AA165" i="1"/>
  <c r="X192" i="1"/>
  <c r="Z741" i="1"/>
  <c r="Z728" i="1" s="1"/>
  <c r="Y728" i="1"/>
  <c r="Z67" i="1"/>
  <c r="AA68" i="1"/>
  <c r="Z69" i="1"/>
  <c r="Z70" i="1"/>
  <c r="AB230" i="1"/>
  <c r="X347" i="1"/>
  <c r="X249" i="1"/>
  <c r="X331" i="1"/>
  <c r="X266" i="1"/>
  <c r="X251" i="1"/>
  <c r="Z535" i="1"/>
  <c r="W88" i="1"/>
  <c r="X170" i="1"/>
  <c r="Z670" i="1"/>
  <c r="Y657" i="1"/>
  <c r="X182" i="1"/>
  <c r="W100" i="1"/>
  <c r="Y464" i="1"/>
  <c r="Z687" i="1"/>
  <c r="Y674" i="1"/>
  <c r="Z653" i="1"/>
  <c r="Y640" i="1"/>
  <c r="Y350" i="1"/>
  <c r="Y233" i="1" s="1"/>
  <c r="Y349" i="1"/>
  <c r="Y344" i="1"/>
  <c r="Y210" i="1" s="1"/>
  <c r="Y348" i="1"/>
  <c r="Y343" i="1"/>
  <c r="Y207" i="1" s="1"/>
  <c r="Y341" i="1"/>
  <c r="Y201" i="1" s="1"/>
  <c r="Y332" i="1"/>
  <c r="Y327" i="1"/>
  <c r="Y323" i="1"/>
  <c r="Y342" i="1"/>
  <c r="Y204" i="1" s="1"/>
  <c r="Y340" i="1"/>
  <c r="Y198" i="1" s="1"/>
  <c r="Y326" i="1"/>
  <c r="Y322" i="1"/>
  <c r="Y360" i="1"/>
  <c r="Y339" i="1"/>
  <c r="Y195" i="1" s="1"/>
  <c r="Y334" i="1"/>
  <c r="Y325" i="1"/>
  <c r="Y333" i="1"/>
  <c r="Y267" i="1" s="1"/>
  <c r="Y328" i="1"/>
  <c r="Y251" i="1" s="1"/>
  <c r="Y324" i="1"/>
  <c r="Y338" i="1"/>
  <c r="V242" i="1"/>
  <c r="V120" i="1"/>
  <c r="V119" i="1" s="1"/>
  <c r="X185" i="1"/>
  <c r="W103" i="1"/>
  <c r="AF223" i="1"/>
  <c r="AE116" i="1"/>
  <c r="X173" i="1"/>
  <c r="W91" i="1"/>
  <c r="X176" i="1"/>
  <c r="W94" i="1"/>
  <c r="Z704" i="1"/>
  <c r="Y691" i="1"/>
  <c r="X227" i="1"/>
  <c r="W85" i="1"/>
  <c r="X167" i="1"/>
  <c r="X216" i="1"/>
  <c r="W109" i="1"/>
  <c r="Z552" i="1"/>
  <c r="Z674" i="1" l="1"/>
  <c r="AE187" i="1"/>
  <c r="AD105" i="1"/>
  <c r="X265" i="1"/>
  <c r="X122" i="1" s="1"/>
  <c r="Z691" i="1"/>
  <c r="Y347" i="1"/>
  <c r="Y268" i="1"/>
  <c r="Y250" i="1"/>
  <c r="Y249" i="1"/>
  <c r="Y247" i="1"/>
  <c r="Z515" i="1"/>
  <c r="Y170" i="1"/>
  <c r="X88" i="1"/>
  <c r="AC230" i="1"/>
  <c r="Y192" i="1"/>
  <c r="AF160" i="1"/>
  <c r="AE162" i="1"/>
  <c r="AE161" i="1"/>
  <c r="Y232" i="1"/>
  <c r="AA286" i="1"/>
  <c r="AA317" i="1"/>
  <c r="W242" i="1"/>
  <c r="W120" i="1"/>
  <c r="W119" i="1" s="1"/>
  <c r="Z640" i="1"/>
  <c r="Z464" i="1"/>
  <c r="Z657" i="1"/>
  <c r="Z623" i="1"/>
  <c r="Y179" i="1"/>
  <c r="X97" i="1"/>
  <c r="Z349" i="1"/>
  <c r="Z344" i="1"/>
  <c r="Z210" i="1" s="1"/>
  <c r="Z348" i="1"/>
  <c r="Z343" i="1"/>
  <c r="Z207" i="1" s="1"/>
  <c r="Z360" i="1"/>
  <c r="Z342" i="1"/>
  <c r="Z204" i="1" s="1"/>
  <c r="Z340" i="1"/>
  <c r="Z198" i="1" s="1"/>
  <c r="Z326" i="1"/>
  <c r="Z322" i="1"/>
  <c r="Z339" i="1"/>
  <c r="Z195" i="1" s="1"/>
  <c r="Z334" i="1"/>
  <c r="Z325" i="1"/>
  <c r="Z350" i="1"/>
  <c r="Z233" i="1" s="1"/>
  <c r="Z338" i="1"/>
  <c r="Z333" i="1"/>
  <c r="Z328" i="1"/>
  <c r="Z324" i="1"/>
  <c r="Z341" i="1"/>
  <c r="Z201" i="1" s="1"/>
  <c r="Z327" i="1"/>
  <c r="Z323" i="1"/>
  <c r="Z246" i="1" s="1"/>
  <c r="Z332" i="1"/>
  <c r="AE130" i="1"/>
  <c r="AD132" i="1"/>
  <c r="AD131" i="1"/>
  <c r="AD129" i="1"/>
  <c r="Y167" i="1"/>
  <c r="X85" i="1"/>
  <c r="Y331" i="1"/>
  <c r="Y266" i="1"/>
  <c r="AC238" i="1"/>
  <c r="AB240" i="1"/>
  <c r="AB239" i="1"/>
  <c r="AB237" i="1"/>
  <c r="Z606" i="1"/>
  <c r="Y227" i="1"/>
  <c r="Y185" i="1"/>
  <c r="X103" i="1"/>
  <c r="Y216" i="1"/>
  <c r="X109" i="1"/>
  <c r="Y176" i="1"/>
  <c r="X94" i="1"/>
  <c r="Y173" i="1"/>
  <c r="X91" i="1"/>
  <c r="AG223" i="1"/>
  <c r="AF116" i="1"/>
  <c r="Y336" i="1"/>
  <c r="Y248" i="1"/>
  <c r="Y320" i="1"/>
  <c r="Y245" i="1"/>
  <c r="Y246" i="1"/>
  <c r="Y182" i="1"/>
  <c r="X100" i="1"/>
  <c r="AA67" i="1"/>
  <c r="AA70" i="1"/>
  <c r="AA69" i="1"/>
  <c r="AB68" i="1"/>
  <c r="AB165" i="1"/>
  <c r="AA83" i="1"/>
  <c r="D95" i="1"/>
  <c r="K32" i="1"/>
  <c r="AB318" i="1"/>
  <c r="AB361" i="1" s="1"/>
  <c r="AC280" i="1"/>
  <c r="AB279" i="1"/>
  <c r="X243" i="1"/>
  <c r="Y222" i="1"/>
  <c r="X221" i="1"/>
  <c r="X114" i="1" s="1"/>
  <c r="X115" i="1"/>
  <c r="AC190" i="1"/>
  <c r="Y219" i="1"/>
  <c r="X112" i="1"/>
  <c r="Z267" i="1" l="1"/>
  <c r="AF187" i="1"/>
  <c r="AE105" i="1"/>
  <c r="Y265" i="1"/>
  <c r="Y122" i="1" s="1"/>
  <c r="Z251" i="1"/>
  <c r="Z268" i="1"/>
  <c r="Z347" i="1"/>
  <c r="Z249" i="1"/>
  <c r="Z248" i="1"/>
  <c r="Z216" i="1"/>
  <c r="Y109" i="1"/>
  <c r="AG160" i="1"/>
  <c r="AF162" i="1"/>
  <c r="AF161" i="1"/>
  <c r="Z170" i="1"/>
  <c r="Y88" i="1"/>
  <c r="Z185" i="1"/>
  <c r="Y103" i="1"/>
  <c r="Z250" i="1"/>
  <c r="Z179" i="1"/>
  <c r="Y97" i="1"/>
  <c r="Z232" i="1"/>
  <c r="X242" i="1"/>
  <c r="X120" i="1"/>
  <c r="X119" i="1" s="1"/>
  <c r="Y243" i="1"/>
  <c r="Z336" i="1"/>
  <c r="AA360" i="1"/>
  <c r="Z192" i="1"/>
  <c r="AD230" i="1"/>
  <c r="AD190" i="1"/>
  <c r="Z222" i="1"/>
  <c r="Y221" i="1"/>
  <c r="Y114" i="1" s="1"/>
  <c r="Y115" i="1"/>
  <c r="AB317" i="1"/>
  <c r="AB286" i="1"/>
  <c r="AB70" i="1"/>
  <c r="AB69" i="1"/>
  <c r="AC68" i="1"/>
  <c r="AB67" i="1"/>
  <c r="Z176" i="1"/>
  <c r="Y94" i="1"/>
  <c r="AC240" i="1"/>
  <c r="AC239" i="1"/>
  <c r="AC237" i="1"/>
  <c r="AD238" i="1"/>
  <c r="Z167" i="1"/>
  <c r="Y85" i="1"/>
  <c r="AC318" i="1"/>
  <c r="AC361" i="1" s="1"/>
  <c r="AD280" i="1"/>
  <c r="AC279" i="1"/>
  <c r="D96" i="1"/>
  <c r="K33" i="1"/>
  <c r="Z173" i="1"/>
  <c r="Y91" i="1"/>
  <c r="AF130" i="1"/>
  <c r="AE132" i="1"/>
  <c r="AE131" i="1"/>
  <c r="AE129" i="1"/>
  <c r="Z219" i="1"/>
  <c r="Y112" i="1"/>
  <c r="AC165" i="1"/>
  <c r="AB83" i="1"/>
  <c r="Z182" i="1"/>
  <c r="Y100" i="1"/>
  <c r="AH223" i="1"/>
  <c r="AG116" i="1"/>
  <c r="Z227" i="1"/>
  <c r="Z331" i="1"/>
  <c r="Z266" i="1"/>
  <c r="Z247" i="1"/>
  <c r="Z320" i="1"/>
  <c r="Z245" i="1"/>
  <c r="AA282" i="1"/>
  <c r="Z265" i="1" l="1"/>
  <c r="Z122" i="1" s="1"/>
  <c r="AG187" i="1"/>
  <c r="AF105" i="1"/>
  <c r="Z243" i="1"/>
  <c r="Z242" i="1" s="1"/>
  <c r="Z94" i="1"/>
  <c r="Z88" i="1"/>
  <c r="Z112" i="1"/>
  <c r="AE230" i="1"/>
  <c r="Z100" i="1"/>
  <c r="AD165" i="1"/>
  <c r="AC83" i="1"/>
  <c r="AC317" i="1"/>
  <c r="AC286" i="1"/>
  <c r="AE238" i="1"/>
  <c r="AD240" i="1"/>
  <c r="AD239" i="1"/>
  <c r="AD237" i="1"/>
  <c r="AB282" i="1"/>
  <c r="Z221" i="1"/>
  <c r="Z114" i="1" s="1"/>
  <c r="Z115" i="1"/>
  <c r="Z97" i="1"/>
  <c r="Z109" i="1"/>
  <c r="Z103" i="1"/>
  <c r="D97" i="1"/>
  <c r="K34" i="1"/>
  <c r="Z85" i="1"/>
  <c r="AI223" i="1"/>
  <c r="AH116" i="1"/>
  <c r="AF132" i="1"/>
  <c r="AF131" i="1"/>
  <c r="AF129" i="1"/>
  <c r="AG130" i="1"/>
  <c r="Z91" i="1"/>
  <c r="AE280" i="1"/>
  <c r="AD279" i="1"/>
  <c r="AD318" i="1"/>
  <c r="AD361" i="1" s="1"/>
  <c r="AC69" i="1"/>
  <c r="AD68" i="1"/>
  <c r="AC67" i="1"/>
  <c r="AC70" i="1"/>
  <c r="AB360" i="1"/>
  <c r="AE190" i="1"/>
  <c r="Y242" i="1"/>
  <c r="Y120" i="1"/>
  <c r="Y119" i="1" s="1"/>
  <c r="AG162" i="1"/>
  <c r="AG161" i="1"/>
  <c r="AH160" i="1"/>
  <c r="AG105" i="1" l="1"/>
  <c r="AH187" i="1"/>
  <c r="Z120" i="1"/>
  <c r="Z119" i="1" s="1"/>
  <c r="AF230" i="1"/>
  <c r="AF190" i="1"/>
  <c r="AI160" i="1"/>
  <c r="AH162" i="1"/>
  <c r="AH161" i="1"/>
  <c r="AD317" i="1"/>
  <c r="AD286" i="1"/>
  <c r="AF238" i="1"/>
  <c r="AE240" i="1"/>
  <c r="AE239" i="1"/>
  <c r="AE237" i="1"/>
  <c r="AJ223" i="1"/>
  <c r="AI116" i="1"/>
  <c r="AC360" i="1"/>
  <c r="D98" i="1"/>
  <c r="K35" i="1"/>
  <c r="L35" i="1"/>
  <c r="AD67" i="1"/>
  <c r="AD69" i="1"/>
  <c r="AE68" i="1"/>
  <c r="AD70" i="1"/>
  <c r="AF280" i="1"/>
  <c r="AE318" i="1"/>
  <c r="AE361" i="1" s="1"/>
  <c r="AE279" i="1"/>
  <c r="AH130" i="1"/>
  <c r="AG132" i="1"/>
  <c r="AG131" i="1"/>
  <c r="AG129" i="1"/>
  <c r="AC282" i="1"/>
  <c r="AD83" i="1"/>
  <c r="AE165" i="1"/>
  <c r="AI187" i="1" l="1"/>
  <c r="AH105" i="1"/>
  <c r="AF318" i="1"/>
  <c r="AF361" i="1" s="1"/>
  <c r="AG280" i="1"/>
  <c r="AF279" i="1"/>
  <c r="AI130" i="1"/>
  <c r="AH132" i="1"/>
  <c r="AH131" i="1"/>
  <c r="AH129" i="1"/>
  <c r="AE286" i="1"/>
  <c r="AE317" i="1"/>
  <c r="AE70" i="1"/>
  <c r="AE69" i="1"/>
  <c r="AF68" i="1"/>
  <c r="AE67" i="1"/>
  <c r="AK223" i="1"/>
  <c r="AJ116" i="1"/>
  <c r="AD282" i="1"/>
  <c r="AJ160" i="1"/>
  <c r="AI162" i="1"/>
  <c r="AI161" i="1"/>
  <c r="AD360" i="1"/>
  <c r="AF165" i="1"/>
  <c r="AE83" i="1"/>
  <c r="D99" i="1"/>
  <c r="K36" i="1"/>
  <c r="AG238" i="1"/>
  <c r="AF240" i="1"/>
  <c r="AF239" i="1"/>
  <c r="AF237" i="1"/>
  <c r="AG190" i="1"/>
  <c r="AG230" i="1"/>
  <c r="AJ187" i="1" l="1"/>
  <c r="AI105" i="1"/>
  <c r="AK160" i="1"/>
  <c r="AJ162" i="1"/>
  <c r="AJ161" i="1"/>
  <c r="AL223" i="1"/>
  <c r="AK116" i="1"/>
  <c r="AF70" i="1"/>
  <c r="AF69" i="1"/>
  <c r="AG68" i="1"/>
  <c r="AF67" i="1"/>
  <c r="AH230" i="1"/>
  <c r="AJ130" i="1"/>
  <c r="AI132" i="1"/>
  <c r="AI131" i="1"/>
  <c r="AI129" i="1"/>
  <c r="AH190" i="1"/>
  <c r="D100" i="1"/>
  <c r="K37" i="1"/>
  <c r="AG318" i="1"/>
  <c r="AG361" i="1" s="1"/>
  <c r="AH280" i="1"/>
  <c r="AG279" i="1"/>
  <c r="AG165" i="1"/>
  <c r="AF83" i="1"/>
  <c r="AE282" i="1"/>
  <c r="AF317" i="1"/>
  <c r="AF286" i="1"/>
  <c r="AG240" i="1"/>
  <c r="AG239" i="1"/>
  <c r="AG237" i="1"/>
  <c r="AH238" i="1"/>
  <c r="AE360" i="1"/>
  <c r="AK187" i="1" l="1"/>
  <c r="AJ105" i="1"/>
  <c r="AG69" i="1"/>
  <c r="AH68" i="1"/>
  <c r="AG67" i="1"/>
  <c r="AG70" i="1"/>
  <c r="AI238" i="1"/>
  <c r="AH237" i="1"/>
  <c r="AH239" i="1"/>
  <c r="AH240" i="1"/>
  <c r="AF360" i="1"/>
  <c r="AG317" i="1"/>
  <c r="AG286" i="1"/>
  <c r="D101" i="1"/>
  <c r="K38" i="1"/>
  <c r="L38" i="1"/>
  <c r="AH165" i="1"/>
  <c r="AG83" i="1"/>
  <c r="AJ132" i="1"/>
  <c r="AJ131" i="1"/>
  <c r="AJ129" i="1"/>
  <c r="AK130" i="1"/>
  <c r="AM223" i="1"/>
  <c r="AL116" i="1"/>
  <c r="AF282" i="1"/>
  <c r="AI230" i="1"/>
  <c r="AI280" i="1"/>
  <c r="AH318" i="1"/>
  <c r="AH361" i="1" s="1"/>
  <c r="AH279" i="1"/>
  <c r="AI190" i="1"/>
  <c r="AK162" i="1"/>
  <c r="AK161" i="1"/>
  <c r="AL160" i="1"/>
  <c r="AL187" i="1" l="1"/>
  <c r="AK105" i="1"/>
  <c r="AI165" i="1"/>
  <c r="AH83" i="1"/>
  <c r="AJ230" i="1"/>
  <c r="AG360" i="1"/>
  <c r="AH67" i="1"/>
  <c r="AH70" i="1"/>
  <c r="AH69" i="1"/>
  <c r="AI68" i="1"/>
  <c r="AJ190" i="1"/>
  <c r="AL130" i="1"/>
  <c r="AK129" i="1"/>
  <c r="AK131" i="1"/>
  <c r="AK132" i="1"/>
  <c r="AJ238" i="1"/>
  <c r="AI240" i="1"/>
  <c r="AI239" i="1"/>
  <c r="AI237" i="1"/>
  <c r="AG282" i="1"/>
  <c r="AJ280" i="1"/>
  <c r="AI318" i="1"/>
  <c r="AI361" i="1" s="1"/>
  <c r="AI279" i="1"/>
  <c r="AN223" i="1"/>
  <c r="AM116" i="1"/>
  <c r="AM160" i="1"/>
  <c r="AL162" i="1"/>
  <c r="AL161" i="1"/>
  <c r="AH317" i="1"/>
  <c r="AH286" i="1"/>
  <c r="D102" i="1"/>
  <c r="K39" i="1"/>
  <c r="AM187" i="1" l="1"/>
  <c r="AL105" i="1"/>
  <c r="AI70" i="1"/>
  <c r="AI67" i="1"/>
  <c r="AI69" i="1"/>
  <c r="AJ68" i="1"/>
  <c r="AM130" i="1"/>
  <c r="AL132" i="1"/>
  <c r="AL131" i="1"/>
  <c r="AL129" i="1"/>
  <c r="AH360" i="1"/>
  <c r="AJ318" i="1"/>
  <c r="AJ361" i="1" s="1"/>
  <c r="AK280" i="1"/>
  <c r="AJ279" i="1"/>
  <c r="D103" i="1"/>
  <c r="K40" i="1"/>
  <c r="AO223" i="1"/>
  <c r="AN116" i="1"/>
  <c r="AK230" i="1"/>
  <c r="AJ165" i="1"/>
  <c r="AI83" i="1"/>
  <c r="AH282" i="1"/>
  <c r="AN160" i="1"/>
  <c r="AM162" i="1"/>
  <c r="AM161" i="1"/>
  <c r="AI286" i="1"/>
  <c r="AI317" i="1"/>
  <c r="AK238" i="1"/>
  <c r="AJ240" i="1"/>
  <c r="AJ239" i="1"/>
  <c r="AJ237" i="1"/>
  <c r="AK190" i="1"/>
  <c r="AN187" i="1" l="1"/>
  <c r="AM105" i="1"/>
  <c r="AL190" i="1"/>
  <c r="AJ70" i="1"/>
  <c r="AJ69" i="1"/>
  <c r="AK68" i="1"/>
  <c r="AJ67" i="1"/>
  <c r="AK240" i="1"/>
  <c r="AK239" i="1"/>
  <c r="AK237" i="1"/>
  <c r="AL238" i="1"/>
  <c r="AP223" i="1"/>
  <c r="AO116" i="1"/>
  <c r="AK165" i="1"/>
  <c r="AJ83" i="1"/>
  <c r="D104" i="1"/>
  <c r="K41" i="1"/>
  <c r="L41" i="1"/>
  <c r="AI360" i="1"/>
  <c r="AO160" i="1"/>
  <c r="AN162" i="1"/>
  <c r="AN161" i="1"/>
  <c r="AK318" i="1"/>
  <c r="AK361" i="1" s="1"/>
  <c r="AL280" i="1"/>
  <c r="AK279" i="1"/>
  <c r="AI282" i="1"/>
  <c r="AL230" i="1"/>
  <c r="AJ317" i="1"/>
  <c r="AJ286" i="1"/>
  <c r="AN130" i="1"/>
  <c r="AM132" i="1"/>
  <c r="AM131" i="1"/>
  <c r="AM129" i="1"/>
  <c r="AO187" i="1" l="1"/>
  <c r="AN105" i="1"/>
  <c r="AM230" i="1"/>
  <c r="AN132" i="1"/>
  <c r="AN131" i="1"/>
  <c r="AN129" i="1"/>
  <c r="AO130" i="1"/>
  <c r="AM280" i="1"/>
  <c r="AL318" i="1"/>
  <c r="AL361" i="1" s="1"/>
  <c r="AL279" i="1"/>
  <c r="AL165" i="1"/>
  <c r="AK83" i="1"/>
  <c r="AQ223" i="1"/>
  <c r="AP116" i="1"/>
  <c r="AJ282" i="1"/>
  <c r="AM238" i="1"/>
  <c r="AL240" i="1"/>
  <c r="AL239" i="1"/>
  <c r="AL237" i="1"/>
  <c r="AM190" i="1"/>
  <c r="AK317" i="1"/>
  <c r="AK286" i="1"/>
  <c r="AJ360" i="1"/>
  <c r="AO162" i="1"/>
  <c r="AO161" i="1"/>
  <c r="AP160" i="1"/>
  <c r="D105" i="1"/>
  <c r="K42" i="1"/>
  <c r="AK69" i="1"/>
  <c r="AL68" i="1"/>
  <c r="AK70" i="1"/>
  <c r="AK67" i="1"/>
  <c r="AP187" i="1" l="1"/>
  <c r="AO105" i="1"/>
  <c r="AK360" i="1"/>
  <c r="AN280" i="1"/>
  <c r="AM318" i="1"/>
  <c r="AM361" i="1" s="1"/>
  <c r="AM279" i="1"/>
  <c r="D106" i="1"/>
  <c r="D107" i="1" s="1"/>
  <c r="K43" i="1"/>
  <c r="AM165" i="1"/>
  <c r="AL83" i="1"/>
  <c r="AL67" i="1"/>
  <c r="AM68" i="1"/>
  <c r="AL69" i="1"/>
  <c r="AL70" i="1"/>
  <c r="AN190" i="1"/>
  <c r="AN238" i="1"/>
  <c r="AM240" i="1"/>
  <c r="AM239" i="1"/>
  <c r="AM237" i="1"/>
  <c r="AR223" i="1"/>
  <c r="AQ116" i="1"/>
  <c r="AL317" i="1"/>
  <c r="AL286" i="1"/>
  <c r="AP130" i="1"/>
  <c r="AO132" i="1"/>
  <c r="AO131" i="1"/>
  <c r="AO129" i="1"/>
  <c r="AQ160" i="1"/>
  <c r="AP162" i="1"/>
  <c r="AP161" i="1"/>
  <c r="AK282" i="1"/>
  <c r="AN230" i="1"/>
  <c r="AQ187" i="1" l="1"/>
  <c r="AP105" i="1"/>
  <c r="AS223" i="1"/>
  <c r="AR116" i="1"/>
  <c r="AR160" i="1"/>
  <c r="AQ162" i="1"/>
  <c r="AQ161" i="1"/>
  <c r="AQ130" i="1"/>
  <c r="AP132" i="1"/>
  <c r="AP131" i="1"/>
  <c r="AP129" i="1"/>
  <c r="AL282" i="1"/>
  <c r="AM70" i="1"/>
  <c r="AM69" i="1"/>
  <c r="AN68" i="1"/>
  <c r="AM67" i="1"/>
  <c r="AO230" i="1"/>
  <c r="AO190" i="1"/>
  <c r="AN165" i="1"/>
  <c r="AM83" i="1"/>
  <c r="AL360" i="1"/>
  <c r="AO238" i="1"/>
  <c r="AN240" i="1"/>
  <c r="AN239" i="1"/>
  <c r="AN237" i="1"/>
  <c r="AN318" i="1"/>
  <c r="AN361" i="1" s="1"/>
  <c r="AO280" i="1"/>
  <c r="AN279" i="1"/>
  <c r="AM286" i="1"/>
  <c r="AM317" i="1"/>
  <c r="D108" i="1"/>
  <c r="K45" i="1"/>
  <c r="AQ105" i="1" l="1"/>
  <c r="AR187" i="1"/>
  <c r="AO240" i="1"/>
  <c r="AO239" i="1"/>
  <c r="AO237" i="1"/>
  <c r="AP238" i="1"/>
  <c r="AN70" i="1"/>
  <c r="AN69" i="1"/>
  <c r="AO68" i="1"/>
  <c r="AN67" i="1"/>
  <c r="AM282" i="1"/>
  <c r="AP190" i="1"/>
  <c r="AS160" i="1"/>
  <c r="AR162" i="1"/>
  <c r="AR161" i="1"/>
  <c r="AM360" i="1"/>
  <c r="AN317" i="1"/>
  <c r="AN286" i="1"/>
  <c r="AP230" i="1"/>
  <c r="AR130" i="1"/>
  <c r="AQ132" i="1"/>
  <c r="AQ131" i="1"/>
  <c r="AQ129" i="1"/>
  <c r="D109" i="1"/>
  <c r="K46" i="1"/>
  <c r="AO318" i="1"/>
  <c r="AO361" i="1" s="1"/>
  <c r="AP280" i="1"/>
  <c r="AO279" i="1"/>
  <c r="AO165" i="1"/>
  <c r="AN83" i="1"/>
  <c r="AT223" i="1"/>
  <c r="AS116" i="1"/>
  <c r="AS187" i="1" l="1"/>
  <c r="AR105" i="1"/>
  <c r="D110" i="1"/>
  <c r="K47" i="1"/>
  <c r="L47" i="1"/>
  <c r="AS162" i="1"/>
  <c r="AS161" i="1"/>
  <c r="AT160" i="1"/>
  <c r="AQ238" i="1"/>
  <c r="AP240" i="1"/>
  <c r="AP239" i="1"/>
  <c r="AP237" i="1"/>
  <c r="AP165" i="1"/>
  <c r="AO83" i="1"/>
  <c r="AN282" i="1"/>
  <c r="AQ190" i="1"/>
  <c r="AO69" i="1"/>
  <c r="AP68" i="1"/>
  <c r="AO67" i="1"/>
  <c r="AO70" i="1"/>
  <c r="AR132" i="1"/>
  <c r="AR131" i="1"/>
  <c r="AR129" i="1"/>
  <c r="AS130" i="1"/>
  <c r="AN360" i="1"/>
  <c r="AQ280" i="1"/>
  <c r="AP279" i="1"/>
  <c r="AP318" i="1"/>
  <c r="AP361" i="1" s="1"/>
  <c r="AU223" i="1"/>
  <c r="AT116" i="1"/>
  <c r="AO317" i="1"/>
  <c r="AO286" i="1"/>
  <c r="AQ230" i="1"/>
  <c r="AT187" i="1" l="1"/>
  <c r="AS105" i="1"/>
  <c r="AP317" i="1"/>
  <c r="AP286" i="1"/>
  <c r="AR190" i="1"/>
  <c r="AR280" i="1"/>
  <c r="AQ318" i="1"/>
  <c r="AQ361" i="1" s="1"/>
  <c r="AQ279" i="1"/>
  <c r="AP67" i="1"/>
  <c r="AQ68" i="1"/>
  <c r="AP70" i="1"/>
  <c r="AP69" i="1"/>
  <c r="AP83" i="1"/>
  <c r="AQ165" i="1"/>
  <c r="AR238" i="1"/>
  <c r="AQ240" i="1"/>
  <c r="AQ239" i="1"/>
  <c r="AQ237" i="1"/>
  <c r="AR230" i="1"/>
  <c r="AV223" i="1"/>
  <c r="AU116" i="1"/>
  <c r="AU160" i="1"/>
  <c r="AT162" i="1"/>
  <c r="AT161" i="1"/>
  <c r="AO360" i="1"/>
  <c r="AO282" i="1"/>
  <c r="AT130" i="1"/>
  <c r="AS132" i="1"/>
  <c r="AS131" i="1"/>
  <c r="AS129" i="1"/>
  <c r="K48" i="1"/>
  <c r="D111" i="1"/>
  <c r="AT105" i="1" l="1"/>
  <c r="AU187" i="1"/>
  <c r="AV160" i="1"/>
  <c r="AU162" i="1"/>
  <c r="AU161" i="1"/>
  <c r="AS230" i="1"/>
  <c r="AS238" i="1"/>
  <c r="AR240" i="1"/>
  <c r="AR239" i="1"/>
  <c r="AR237" i="1"/>
  <c r="AQ286" i="1"/>
  <c r="AQ317" i="1"/>
  <c r="AS190" i="1"/>
  <c r="D112" i="1"/>
  <c r="K49" i="1"/>
  <c r="AR165" i="1"/>
  <c r="AQ83" i="1"/>
  <c r="AP282" i="1"/>
  <c r="AU130" i="1"/>
  <c r="AT132" i="1"/>
  <c r="AT131" i="1"/>
  <c r="AT129" i="1"/>
  <c r="AW223" i="1"/>
  <c r="AV116" i="1"/>
  <c r="AQ70" i="1"/>
  <c r="AQ67" i="1"/>
  <c r="AQ69" i="1"/>
  <c r="AR68" i="1"/>
  <c r="AR318" i="1"/>
  <c r="AR361" i="1" s="1"/>
  <c r="AR279" i="1"/>
  <c r="AS280" i="1"/>
  <c r="AP360" i="1"/>
  <c r="AU105" i="1" l="1"/>
  <c r="AV187" i="1"/>
  <c r="AS240" i="1"/>
  <c r="AS239" i="1"/>
  <c r="AS237" i="1"/>
  <c r="AT238" i="1"/>
  <c r="AV130" i="1"/>
  <c r="AU132" i="1"/>
  <c r="AU131" i="1"/>
  <c r="AU129" i="1"/>
  <c r="AS165" i="1"/>
  <c r="AR83" i="1"/>
  <c r="AT190" i="1"/>
  <c r="AW160" i="1"/>
  <c r="AV162" i="1"/>
  <c r="AV161" i="1"/>
  <c r="AR317" i="1"/>
  <c r="AR286" i="1"/>
  <c r="D113" i="1"/>
  <c r="K50" i="1"/>
  <c r="AR70" i="1"/>
  <c r="AR69" i="1"/>
  <c r="AS68" i="1"/>
  <c r="AR67" i="1"/>
  <c r="AT230" i="1"/>
  <c r="AQ282" i="1"/>
  <c r="AS318" i="1"/>
  <c r="AS361" i="1" s="1"/>
  <c r="AT280" i="1"/>
  <c r="AS279" i="1"/>
  <c r="AX223" i="1"/>
  <c r="AW116" i="1"/>
  <c r="AQ360" i="1"/>
  <c r="AW187" i="1" l="1"/>
  <c r="AV105" i="1"/>
  <c r="AR282" i="1"/>
  <c r="AT165" i="1"/>
  <c r="AS83" i="1"/>
  <c r="AS317" i="1"/>
  <c r="AS286" i="1"/>
  <c r="AS69" i="1"/>
  <c r="AT68" i="1"/>
  <c r="AS67" i="1"/>
  <c r="AS70" i="1"/>
  <c r="AR360" i="1"/>
  <c r="AU190" i="1"/>
  <c r="AV132" i="1"/>
  <c r="AV131" i="1"/>
  <c r="AV129" i="1"/>
  <c r="AW130" i="1"/>
  <c r="AY223" i="1"/>
  <c r="AX116" i="1"/>
  <c r="AW162" i="1"/>
  <c r="AW161" i="1"/>
  <c r="AX160" i="1"/>
  <c r="AU280" i="1"/>
  <c r="AT279" i="1"/>
  <c r="AT318" i="1"/>
  <c r="AT361" i="1" s="1"/>
  <c r="AU230" i="1"/>
  <c r="AU238" i="1"/>
  <c r="AT240" i="1"/>
  <c r="AT239" i="1"/>
  <c r="AT237" i="1"/>
  <c r="D114" i="1"/>
  <c r="K51" i="1"/>
  <c r="AX187" i="1" l="1"/>
  <c r="AW105" i="1"/>
  <c r="AV280" i="1"/>
  <c r="AU318" i="1"/>
  <c r="AU361" i="1" s="1"/>
  <c r="AU279" i="1"/>
  <c r="AV238" i="1"/>
  <c r="AU240" i="1"/>
  <c r="AU239" i="1"/>
  <c r="AU237" i="1"/>
  <c r="AY160" i="1"/>
  <c r="AX162" i="1"/>
  <c r="AX161" i="1"/>
  <c r="AZ223" i="1"/>
  <c r="AY116" i="1"/>
  <c r="AS282" i="1"/>
  <c r="AT83" i="1"/>
  <c r="AU165" i="1"/>
  <c r="AX130" i="1"/>
  <c r="AW132" i="1"/>
  <c r="AW131" i="1"/>
  <c r="AW129" i="1"/>
  <c r="AS360" i="1"/>
  <c r="K52" i="1"/>
  <c r="D115" i="1"/>
  <c r="AV230" i="1"/>
  <c r="AT317" i="1"/>
  <c r="AT286" i="1"/>
  <c r="AV190" i="1"/>
  <c r="AT67" i="1"/>
  <c r="AT69" i="1"/>
  <c r="AT70" i="1"/>
  <c r="AU68" i="1"/>
  <c r="AX105" i="1" l="1"/>
  <c r="AY187" i="1"/>
  <c r="AY130" i="1"/>
  <c r="AX132" i="1"/>
  <c r="AX131" i="1"/>
  <c r="AX129" i="1"/>
  <c r="AW230" i="1"/>
  <c r="AV165" i="1"/>
  <c r="AU83" i="1"/>
  <c r="AU286" i="1"/>
  <c r="AU317" i="1"/>
  <c r="AU67" i="1"/>
  <c r="AU70" i="1"/>
  <c r="AU69" i="1"/>
  <c r="AV68" i="1"/>
  <c r="D116" i="1"/>
  <c r="K53" i="1"/>
  <c r="AZ160" i="1"/>
  <c r="AY162" i="1"/>
  <c r="AY161" i="1"/>
  <c r="AW238" i="1"/>
  <c r="AV240" i="1"/>
  <c r="AV239" i="1"/>
  <c r="AV237" i="1"/>
  <c r="AT282" i="1"/>
  <c r="AT360" i="1"/>
  <c r="AW190" i="1"/>
  <c r="BA223" i="1"/>
  <c r="AZ116" i="1"/>
  <c r="AV318" i="1"/>
  <c r="AV361" i="1" s="1"/>
  <c r="AW280" i="1"/>
  <c r="AV279" i="1"/>
  <c r="AZ187" i="1" l="1"/>
  <c r="AY105" i="1"/>
  <c r="AW165" i="1"/>
  <c r="AV83" i="1"/>
  <c r="AX190" i="1"/>
  <c r="AW240" i="1"/>
  <c r="AW239" i="1"/>
  <c r="AW237" i="1"/>
  <c r="AX238" i="1"/>
  <c r="AV70" i="1"/>
  <c r="AV69" i="1"/>
  <c r="AW68" i="1"/>
  <c r="AV67" i="1"/>
  <c r="AU360" i="1"/>
  <c r="AV317" i="1"/>
  <c r="AV286" i="1"/>
  <c r="BB223" i="1"/>
  <c r="BA116" i="1"/>
  <c r="AU282" i="1"/>
  <c r="BA160" i="1"/>
  <c r="AZ162" i="1"/>
  <c r="AZ161" i="1"/>
  <c r="D117" i="1"/>
  <c r="D118" i="1" s="1"/>
  <c r="D119" i="1" s="1"/>
  <c r="D120" i="1" s="1"/>
  <c r="D121" i="1" s="1"/>
  <c r="D122" i="1" s="1"/>
  <c r="D123" i="1" s="1"/>
  <c r="K54" i="1"/>
  <c r="L54" i="1"/>
  <c r="AW318" i="1"/>
  <c r="AW361" i="1" s="1"/>
  <c r="AX280" i="1"/>
  <c r="AW279" i="1"/>
  <c r="AX230" i="1"/>
  <c r="AZ130" i="1"/>
  <c r="AY132" i="1"/>
  <c r="AY131" i="1"/>
  <c r="AY129" i="1"/>
  <c r="BA187" i="1" l="1"/>
  <c r="AZ105" i="1"/>
  <c r="AZ132" i="1"/>
  <c r="AZ131" i="1"/>
  <c r="AZ129" i="1"/>
  <c r="BA130" i="1"/>
  <c r="AW69" i="1"/>
  <c r="AX68" i="1"/>
  <c r="AW70" i="1"/>
  <c r="AW67" i="1"/>
  <c r="AY230" i="1"/>
  <c r="AW317" i="1"/>
  <c r="AW286" i="1"/>
  <c r="BA162" i="1"/>
  <c r="BA161" i="1"/>
  <c r="BB160" i="1"/>
  <c r="BC223" i="1"/>
  <c r="BB116" i="1"/>
  <c r="AY280" i="1"/>
  <c r="AX318" i="1"/>
  <c r="AX361" i="1" s="1"/>
  <c r="AX279" i="1"/>
  <c r="AV282" i="1"/>
  <c r="AX165" i="1"/>
  <c r="AW83" i="1"/>
  <c r="AV360" i="1"/>
  <c r="AY238" i="1"/>
  <c r="AX237" i="1"/>
  <c r="AX239" i="1"/>
  <c r="AX240" i="1"/>
  <c r="AY190" i="1"/>
  <c r="BB187" i="1" l="1"/>
  <c r="BA105" i="1"/>
  <c r="AX317" i="1"/>
  <c r="AX286" i="1"/>
  <c r="AX67" i="1"/>
  <c r="AY68" i="1"/>
  <c r="AX69" i="1"/>
  <c r="AX70" i="1"/>
  <c r="BB130" i="1"/>
  <c r="BA129" i="1"/>
  <c r="BA131" i="1"/>
  <c r="BA132" i="1"/>
  <c r="AZ190" i="1"/>
  <c r="AZ238" i="1"/>
  <c r="AY240" i="1"/>
  <c r="AY239" i="1"/>
  <c r="AY237" i="1"/>
  <c r="AY165" i="1"/>
  <c r="AX83" i="1"/>
  <c r="AZ230" i="1"/>
  <c r="AZ280" i="1"/>
  <c r="AY318" i="1"/>
  <c r="AY361" i="1" s="1"/>
  <c r="AY279" i="1"/>
  <c r="BD223" i="1"/>
  <c r="BC116" i="1"/>
  <c r="AW282" i="1"/>
  <c r="BC160" i="1"/>
  <c r="BB161" i="1"/>
  <c r="BB162" i="1"/>
  <c r="AW360" i="1"/>
  <c r="BB105" i="1" l="1"/>
  <c r="BC187" i="1"/>
  <c r="AX282" i="1"/>
  <c r="AY286" i="1"/>
  <c r="AY317" i="1"/>
  <c r="AZ165" i="1"/>
  <c r="AY83" i="1"/>
  <c r="BA238" i="1"/>
  <c r="AZ240" i="1"/>
  <c r="AZ239" i="1"/>
  <c r="AZ237" i="1"/>
  <c r="AZ318" i="1"/>
  <c r="AZ361" i="1" s="1"/>
  <c r="BA280" i="1"/>
  <c r="AZ279" i="1"/>
  <c r="BA230" i="1"/>
  <c r="AY70" i="1"/>
  <c r="AY69" i="1"/>
  <c r="AZ68" i="1"/>
  <c r="AY67" i="1"/>
  <c r="BD160" i="1"/>
  <c r="BC162" i="1"/>
  <c r="BC161" i="1"/>
  <c r="BE223" i="1"/>
  <c r="BD116" i="1"/>
  <c r="BA190" i="1"/>
  <c r="BC130" i="1"/>
  <c r="BB132" i="1"/>
  <c r="BB131" i="1"/>
  <c r="BB129" i="1"/>
  <c r="AX360" i="1"/>
  <c r="BD187" i="1" l="1"/>
  <c r="BC105" i="1"/>
  <c r="BD130" i="1"/>
  <c r="BC132" i="1"/>
  <c r="BC131" i="1"/>
  <c r="BC129" i="1"/>
  <c r="BF223" i="1"/>
  <c r="BE116" i="1"/>
  <c r="AY360" i="1"/>
  <c r="BB190" i="1"/>
  <c r="AZ70" i="1"/>
  <c r="AZ69" i="1"/>
  <c r="BA68" i="1"/>
  <c r="AZ67" i="1"/>
  <c r="BB230" i="1"/>
  <c r="AY282" i="1"/>
  <c r="AZ317" i="1"/>
  <c r="AZ286" i="1"/>
  <c r="BA240" i="1"/>
  <c r="BA239" i="1"/>
  <c r="BA237" i="1"/>
  <c r="BB238" i="1"/>
  <c r="BA165" i="1"/>
  <c r="AZ83" i="1"/>
  <c r="BE160" i="1"/>
  <c r="BD162" i="1"/>
  <c r="BD161" i="1"/>
  <c r="BA318" i="1"/>
  <c r="BA361" i="1" s="1"/>
  <c r="BB280" i="1"/>
  <c r="BA279" i="1"/>
  <c r="BE187" i="1" l="1"/>
  <c r="BD105" i="1"/>
  <c r="BC280" i="1"/>
  <c r="BB318" i="1"/>
  <c r="BB361" i="1" s="1"/>
  <c r="BB279" i="1"/>
  <c r="BC238" i="1"/>
  <c r="BB240" i="1"/>
  <c r="BB239" i="1"/>
  <c r="BB237" i="1"/>
  <c r="BC190" i="1"/>
  <c r="BG223" i="1"/>
  <c r="BF116" i="1"/>
  <c r="BA317" i="1"/>
  <c r="BA286" i="1"/>
  <c r="AZ360" i="1"/>
  <c r="BA69" i="1"/>
  <c r="BB68" i="1"/>
  <c r="BA67" i="1"/>
  <c r="BA70" i="1"/>
  <c r="BE162" i="1"/>
  <c r="BE161" i="1"/>
  <c r="BF160" i="1"/>
  <c r="BD132" i="1"/>
  <c r="BD131" i="1"/>
  <c r="BD129" i="1"/>
  <c r="BE130" i="1"/>
  <c r="BB165" i="1"/>
  <c r="BA83" i="1"/>
  <c r="AZ282" i="1"/>
  <c r="BC230" i="1"/>
  <c r="BE105" i="1" l="1"/>
  <c r="BF187" i="1"/>
  <c r="BB67" i="1"/>
  <c r="BC68" i="1"/>
  <c r="BB70" i="1"/>
  <c r="BB69" i="1"/>
  <c r="BH223" i="1"/>
  <c r="BG116" i="1"/>
  <c r="BD190" i="1"/>
  <c r="BD238" i="1"/>
  <c r="BC240" i="1"/>
  <c r="BC239" i="1"/>
  <c r="BC237" i="1"/>
  <c r="BD230" i="1"/>
  <c r="BA282" i="1"/>
  <c r="BB317" i="1"/>
  <c r="BB286" i="1"/>
  <c r="BC165" i="1"/>
  <c r="BB83" i="1"/>
  <c r="BA360" i="1"/>
  <c r="BF130" i="1"/>
  <c r="BE132" i="1"/>
  <c r="BE131" i="1"/>
  <c r="BE129" i="1"/>
  <c r="BG160" i="1"/>
  <c r="BF162" i="1"/>
  <c r="BF161" i="1"/>
  <c r="BD280" i="1"/>
  <c r="BC318" i="1"/>
  <c r="BC361" i="1" s="1"/>
  <c r="BC279" i="1"/>
  <c r="BG187" i="1" l="1"/>
  <c r="BF105" i="1"/>
  <c r="BC286" i="1"/>
  <c r="BC317" i="1"/>
  <c r="BB282" i="1"/>
  <c r="BB360" i="1"/>
  <c r="BE230" i="1"/>
  <c r="BE238" i="1"/>
  <c r="BD240" i="1"/>
  <c r="BD239" i="1"/>
  <c r="BD237" i="1"/>
  <c r="BI223" i="1"/>
  <c r="BH116" i="1"/>
  <c r="BD318" i="1"/>
  <c r="BD361" i="1" s="1"/>
  <c r="BE280" i="1"/>
  <c r="BD279" i="1"/>
  <c r="BD165" i="1"/>
  <c r="BC83" i="1"/>
  <c r="BC70" i="1"/>
  <c r="BC67" i="1"/>
  <c r="BC69" i="1"/>
  <c r="BD68" i="1"/>
  <c r="BH160" i="1"/>
  <c r="BG162" i="1"/>
  <c r="BG161" i="1"/>
  <c r="BG130" i="1"/>
  <c r="BF132" i="1"/>
  <c r="BF131" i="1"/>
  <c r="BF129" i="1"/>
  <c r="BE190" i="1"/>
  <c r="BG105" i="1" l="1"/>
  <c r="BH187" i="1"/>
  <c r="BF190" i="1"/>
  <c r="BE165" i="1"/>
  <c r="BD83" i="1"/>
  <c r="BF230" i="1"/>
  <c r="BI160" i="1"/>
  <c r="BH162" i="1"/>
  <c r="BH161" i="1"/>
  <c r="BD317" i="1"/>
  <c r="BD286" i="1"/>
  <c r="BJ223" i="1"/>
  <c r="BI116" i="1"/>
  <c r="BE240" i="1"/>
  <c r="BE239" i="1"/>
  <c r="BE237" i="1"/>
  <c r="BF238" i="1"/>
  <c r="BC360" i="1"/>
  <c r="BH130" i="1"/>
  <c r="BG132" i="1"/>
  <c r="BG131" i="1"/>
  <c r="BG129" i="1"/>
  <c r="BD70" i="1"/>
  <c r="BD69" i="1"/>
  <c r="BE68" i="1"/>
  <c r="BD67" i="1"/>
  <c r="BE318" i="1"/>
  <c r="BE361" i="1" s="1"/>
  <c r="BF280" i="1"/>
  <c r="BE279" i="1"/>
  <c r="BC282" i="1"/>
  <c r="BI187" i="1" l="1"/>
  <c r="BH105" i="1"/>
  <c r="BG230" i="1"/>
  <c r="BH132" i="1"/>
  <c r="BH131" i="1"/>
  <c r="BH129" i="1"/>
  <c r="BI130" i="1"/>
  <c r="BD282" i="1"/>
  <c r="BI162" i="1"/>
  <c r="BI161" i="1"/>
  <c r="BJ160" i="1"/>
  <c r="BF165" i="1"/>
  <c r="BE83" i="1"/>
  <c r="BE69" i="1"/>
  <c r="BF68" i="1"/>
  <c r="BE70" i="1"/>
  <c r="BE67" i="1"/>
  <c r="BG238" i="1"/>
  <c r="BF240" i="1"/>
  <c r="BF239" i="1"/>
  <c r="BF237" i="1"/>
  <c r="BG190" i="1"/>
  <c r="BD360" i="1"/>
  <c r="BE317" i="1"/>
  <c r="BE286" i="1"/>
  <c r="BG280" i="1"/>
  <c r="BF279" i="1"/>
  <c r="BF318" i="1"/>
  <c r="BF361" i="1" s="1"/>
  <c r="BK223" i="1"/>
  <c r="BJ116" i="1"/>
  <c r="BJ187" i="1" l="1"/>
  <c r="BI105" i="1"/>
  <c r="BE360" i="1"/>
  <c r="BF67" i="1"/>
  <c r="BF69" i="1"/>
  <c r="BF70" i="1"/>
  <c r="BG68" i="1"/>
  <c r="BF83" i="1"/>
  <c r="BG165" i="1"/>
  <c r="BL223" i="1"/>
  <c r="BK116" i="1"/>
  <c r="BF317" i="1"/>
  <c r="BF286" i="1"/>
  <c r="BH238" i="1"/>
  <c r="BG240" i="1"/>
  <c r="BG239" i="1"/>
  <c r="BG237" i="1"/>
  <c r="BK160" i="1"/>
  <c r="BJ162" i="1"/>
  <c r="BJ161" i="1"/>
  <c r="BH280" i="1"/>
  <c r="BG318" i="1"/>
  <c r="BG361" i="1" s="1"/>
  <c r="BG279" i="1"/>
  <c r="BJ130" i="1"/>
  <c r="BI132" i="1"/>
  <c r="BI131" i="1"/>
  <c r="BI129" i="1"/>
  <c r="BE282" i="1"/>
  <c r="BH190" i="1"/>
  <c r="BH230" i="1"/>
  <c r="BK187" i="1" l="1"/>
  <c r="BJ105" i="1"/>
  <c r="BI190" i="1"/>
  <c r="BL160" i="1"/>
  <c r="BK162" i="1"/>
  <c r="BK161" i="1"/>
  <c r="BI238" i="1"/>
  <c r="BH240" i="1"/>
  <c r="BH239" i="1"/>
  <c r="BH237" i="1"/>
  <c r="BM223" i="1"/>
  <c r="BL116" i="1"/>
  <c r="BG70" i="1"/>
  <c r="BG69" i="1"/>
  <c r="BH68" i="1"/>
  <c r="BG67" i="1"/>
  <c r="BH318" i="1"/>
  <c r="BH361" i="1" s="1"/>
  <c r="BH279" i="1"/>
  <c r="BI280" i="1"/>
  <c r="BF282" i="1"/>
  <c r="BH165" i="1"/>
  <c r="BG83" i="1"/>
  <c r="BI230" i="1"/>
  <c r="BK130" i="1"/>
  <c r="BJ132" i="1"/>
  <c r="BJ131" i="1"/>
  <c r="BJ129" i="1"/>
  <c r="BF360" i="1"/>
  <c r="BG286" i="1"/>
  <c r="BG317" i="1"/>
  <c r="BL187" i="1" l="1"/>
  <c r="BK105" i="1"/>
  <c r="BJ230" i="1"/>
  <c r="BM160" i="1"/>
  <c r="BL162" i="1"/>
  <c r="BL161" i="1"/>
  <c r="BG360" i="1"/>
  <c r="BL130" i="1"/>
  <c r="BK132" i="1"/>
  <c r="BK131" i="1"/>
  <c r="BK129" i="1"/>
  <c r="BI165" i="1"/>
  <c r="BH83" i="1"/>
  <c r="BI318" i="1"/>
  <c r="BI361" i="1" s="1"/>
  <c r="BJ280" i="1"/>
  <c r="BI279" i="1"/>
  <c r="BH70" i="1"/>
  <c r="BH69" i="1"/>
  <c r="BI68" i="1"/>
  <c r="BH67" i="1"/>
  <c r="BN223" i="1"/>
  <c r="BM116" i="1"/>
  <c r="BI240" i="1"/>
  <c r="BI239" i="1"/>
  <c r="BI237" i="1"/>
  <c r="BJ238" i="1"/>
  <c r="BJ190" i="1"/>
  <c r="BG282" i="1"/>
  <c r="BH317" i="1"/>
  <c r="BH286" i="1"/>
  <c r="BL105" i="1" l="1"/>
  <c r="BM187" i="1"/>
  <c r="BH360" i="1"/>
  <c r="BI69" i="1"/>
  <c r="BJ68" i="1"/>
  <c r="BI67" i="1"/>
  <c r="BI70" i="1"/>
  <c r="BO223" i="1"/>
  <c r="BN116" i="1"/>
  <c r="BH282" i="1"/>
  <c r="BK190" i="1"/>
  <c r="BI317" i="1"/>
  <c r="BI286" i="1"/>
  <c r="BJ165" i="1"/>
  <c r="BI83" i="1"/>
  <c r="BK280" i="1"/>
  <c r="BJ279" i="1"/>
  <c r="BJ318" i="1"/>
  <c r="BJ361" i="1" s="1"/>
  <c r="BL132" i="1"/>
  <c r="BL131" i="1"/>
  <c r="BL129" i="1"/>
  <c r="BM130" i="1"/>
  <c r="BM162" i="1"/>
  <c r="BM161" i="1"/>
  <c r="BN160" i="1"/>
  <c r="BK238" i="1"/>
  <c r="BJ240" i="1"/>
  <c r="BJ239" i="1"/>
  <c r="BJ237" i="1"/>
  <c r="BK230" i="1"/>
  <c r="BN187" i="1" l="1"/>
  <c r="BM105" i="1"/>
  <c r="BO160" i="1"/>
  <c r="BN162" i="1"/>
  <c r="BN161" i="1"/>
  <c r="BJ317" i="1"/>
  <c r="BJ286" i="1"/>
  <c r="BJ83" i="1"/>
  <c r="BK165" i="1"/>
  <c r="BL190" i="1"/>
  <c r="BL238" i="1"/>
  <c r="BK240" i="1"/>
  <c r="BK239" i="1"/>
  <c r="BK237" i="1"/>
  <c r="BN130" i="1"/>
  <c r="BM132" i="1"/>
  <c r="BM131" i="1"/>
  <c r="BM129" i="1"/>
  <c r="BL230" i="1"/>
  <c r="BL280" i="1"/>
  <c r="BK318" i="1"/>
  <c r="BK361" i="1" s="1"/>
  <c r="BK279" i="1"/>
  <c r="BI282" i="1"/>
  <c r="BJ67" i="1"/>
  <c r="BK68" i="1"/>
  <c r="BJ69" i="1"/>
  <c r="BJ70" i="1"/>
  <c r="BI360" i="1"/>
  <c r="BP223" i="1"/>
  <c r="BO116" i="1"/>
  <c r="BN105" i="1" l="1"/>
  <c r="BO187" i="1"/>
  <c r="BL318" i="1"/>
  <c r="BL361" i="1" s="1"/>
  <c r="BM280" i="1"/>
  <c r="BL279" i="1"/>
  <c r="BO130" i="1"/>
  <c r="BN132" i="1"/>
  <c r="BN131" i="1"/>
  <c r="BN129" i="1"/>
  <c r="BM238" i="1"/>
  <c r="BL240" i="1"/>
  <c r="BL239" i="1"/>
  <c r="BL237" i="1"/>
  <c r="BM190" i="1"/>
  <c r="BJ282" i="1"/>
  <c r="BP160" i="1"/>
  <c r="BO162" i="1"/>
  <c r="BO161" i="1"/>
  <c r="BL165" i="1"/>
  <c r="BK83" i="1"/>
  <c r="BJ360" i="1"/>
  <c r="BQ223" i="1"/>
  <c r="BP116" i="1"/>
  <c r="BK70" i="1"/>
  <c r="BK67" i="1"/>
  <c r="BK69" i="1"/>
  <c r="BL68" i="1"/>
  <c r="BK286" i="1"/>
  <c r="BK317" i="1"/>
  <c r="BM230" i="1"/>
  <c r="BP187" i="1" l="1"/>
  <c r="BO105" i="1"/>
  <c r="BN230" i="1"/>
  <c r="BR223" i="1"/>
  <c r="BQ116" i="1"/>
  <c r="BN190" i="1"/>
  <c r="BK360" i="1"/>
  <c r="BQ160" i="1"/>
  <c r="BP162" i="1"/>
  <c r="BP161" i="1"/>
  <c r="BM240" i="1"/>
  <c r="BM239" i="1"/>
  <c r="BM237" i="1"/>
  <c r="BN238" i="1"/>
  <c r="BP130" i="1"/>
  <c r="BO132" i="1"/>
  <c r="BO131" i="1"/>
  <c r="BO129" i="1"/>
  <c r="BK282" i="1"/>
  <c r="BL317" i="1"/>
  <c r="BL286" i="1"/>
  <c r="BL70" i="1"/>
  <c r="BL69" i="1"/>
  <c r="BM68" i="1"/>
  <c r="BL67" i="1"/>
  <c r="BM165" i="1"/>
  <c r="BL83" i="1"/>
  <c r="BM318" i="1"/>
  <c r="BM361" i="1" s="1"/>
  <c r="BN280" i="1"/>
  <c r="BM279" i="1"/>
  <c r="BQ187" i="1" l="1"/>
  <c r="BP105" i="1"/>
  <c r="BM69" i="1"/>
  <c r="BN68" i="1"/>
  <c r="BM67" i="1"/>
  <c r="BM70" i="1"/>
  <c r="BL360" i="1"/>
  <c r="BP132" i="1"/>
  <c r="BP131" i="1"/>
  <c r="BP129" i="1"/>
  <c r="BQ130" i="1"/>
  <c r="BM317" i="1"/>
  <c r="BM286" i="1"/>
  <c r="BN165" i="1"/>
  <c r="BM83" i="1"/>
  <c r="BO238" i="1"/>
  <c r="BN237" i="1"/>
  <c r="BN240" i="1"/>
  <c r="BN239" i="1"/>
  <c r="BO280" i="1"/>
  <c r="BN318" i="1"/>
  <c r="BN361" i="1" s="1"/>
  <c r="BN279" i="1"/>
  <c r="BS223" i="1"/>
  <c r="BR116" i="1"/>
  <c r="BL282" i="1"/>
  <c r="BQ162" i="1"/>
  <c r="BQ161" i="1"/>
  <c r="BR160" i="1"/>
  <c r="BO190" i="1"/>
  <c r="BO230" i="1"/>
  <c r="BR187" i="1" l="1"/>
  <c r="BQ105" i="1"/>
  <c r="BP190" i="1"/>
  <c r="BN317" i="1"/>
  <c r="BN286" i="1"/>
  <c r="BS160" i="1"/>
  <c r="BR161" i="1"/>
  <c r="BR162" i="1"/>
  <c r="BO165" i="1"/>
  <c r="BN83" i="1"/>
  <c r="BP280" i="1"/>
  <c r="BO318" i="1"/>
  <c r="BO361" i="1" s="1"/>
  <c r="BO279" i="1"/>
  <c r="BM282" i="1"/>
  <c r="BR130" i="1"/>
  <c r="BQ129" i="1"/>
  <c r="BQ131" i="1"/>
  <c r="BQ132" i="1"/>
  <c r="BP230" i="1"/>
  <c r="BP238" i="1"/>
  <c r="BO240" i="1"/>
  <c r="BO239" i="1"/>
  <c r="BO237" i="1"/>
  <c r="BT223" i="1"/>
  <c r="BS116" i="1"/>
  <c r="BM360" i="1"/>
  <c r="BN67" i="1"/>
  <c r="BN69" i="1"/>
  <c r="BO68" i="1"/>
  <c r="BN70" i="1"/>
  <c r="BR105" i="1" l="1"/>
  <c r="BS187" i="1"/>
  <c r="BQ230" i="1"/>
  <c r="BS130" i="1"/>
  <c r="BR132" i="1"/>
  <c r="BR131" i="1"/>
  <c r="BR129" i="1"/>
  <c r="BN282" i="1"/>
  <c r="BP318" i="1"/>
  <c r="BP361" i="1" s="1"/>
  <c r="BQ280" i="1"/>
  <c r="BP279" i="1"/>
  <c r="BN360" i="1"/>
  <c r="BU223" i="1"/>
  <c r="BT116" i="1"/>
  <c r="BQ238" i="1"/>
  <c r="BP240" i="1"/>
  <c r="BP239" i="1"/>
  <c r="BP237" i="1"/>
  <c r="BO70" i="1"/>
  <c r="BO69" i="1"/>
  <c r="BP68" i="1"/>
  <c r="BO67" i="1"/>
  <c r="BO286" i="1"/>
  <c r="BO317" i="1"/>
  <c r="BP165" i="1"/>
  <c r="BO83" i="1"/>
  <c r="BT160" i="1"/>
  <c r="BS162" i="1"/>
  <c r="BS161" i="1"/>
  <c r="BQ190" i="1"/>
  <c r="BS105" i="1" l="1"/>
  <c r="BT187" i="1"/>
  <c r="BR190" i="1"/>
  <c r="BU160" i="1"/>
  <c r="BT162" i="1"/>
  <c r="BT161" i="1"/>
  <c r="BO360" i="1"/>
  <c r="BO282" i="1"/>
  <c r="BP70" i="1"/>
  <c r="BP69" i="1"/>
  <c r="BQ68" i="1"/>
  <c r="BP67" i="1"/>
  <c r="BV223" i="1"/>
  <c r="BU116" i="1"/>
  <c r="BP317" i="1"/>
  <c r="BP286" i="1"/>
  <c r="BT130" i="1"/>
  <c r="BS132" i="1"/>
  <c r="BS131" i="1"/>
  <c r="BS129" i="1"/>
  <c r="BQ165" i="1"/>
  <c r="BP83" i="1"/>
  <c r="BQ318" i="1"/>
  <c r="BQ361" i="1" s="1"/>
  <c r="BR280" i="1"/>
  <c r="BQ279" i="1"/>
  <c r="BQ240" i="1"/>
  <c r="BQ239" i="1"/>
  <c r="BQ237" i="1"/>
  <c r="BR238" i="1"/>
  <c r="BR230" i="1"/>
  <c r="BU187" i="1" l="1"/>
  <c r="BT105" i="1"/>
  <c r="BP360" i="1"/>
  <c r="BS230" i="1"/>
  <c r="BQ317" i="1"/>
  <c r="BQ286" i="1"/>
  <c r="BR165" i="1"/>
  <c r="BQ83" i="1"/>
  <c r="BT132" i="1"/>
  <c r="BT131" i="1"/>
  <c r="BT129" i="1"/>
  <c r="BU130" i="1"/>
  <c r="BW223" i="1"/>
  <c r="BV116" i="1"/>
  <c r="BU162" i="1"/>
  <c r="BU161" i="1"/>
  <c r="BV160" i="1"/>
  <c r="BS280" i="1"/>
  <c r="BR318" i="1"/>
  <c r="BR361" i="1" s="1"/>
  <c r="BR279" i="1"/>
  <c r="BS238" i="1"/>
  <c r="BR240" i="1"/>
  <c r="BR239" i="1"/>
  <c r="BR237" i="1"/>
  <c r="BP282" i="1"/>
  <c r="BS190" i="1"/>
  <c r="BQ69" i="1"/>
  <c r="BR68" i="1"/>
  <c r="BQ70" i="1"/>
  <c r="BQ67" i="1"/>
  <c r="BV187" i="1" l="1"/>
  <c r="BU105" i="1"/>
  <c r="BR317" i="1"/>
  <c r="BR286" i="1"/>
  <c r="BV130" i="1"/>
  <c r="BU132" i="1"/>
  <c r="BU131" i="1"/>
  <c r="BU129" i="1"/>
  <c r="BS165" i="1"/>
  <c r="BR83" i="1"/>
  <c r="BT230" i="1"/>
  <c r="BT190" i="1"/>
  <c r="BQ282" i="1"/>
  <c r="BR67" i="1"/>
  <c r="BR70" i="1"/>
  <c r="BR69" i="1"/>
  <c r="BS68" i="1"/>
  <c r="BT280" i="1"/>
  <c r="BS318" i="1"/>
  <c r="BS361" i="1" s="1"/>
  <c r="BS279" i="1"/>
  <c r="BQ360" i="1"/>
  <c r="BT238" i="1"/>
  <c r="BS240" i="1"/>
  <c r="BS239" i="1"/>
  <c r="BS237" i="1"/>
  <c r="BW160" i="1"/>
  <c r="BV162" i="1"/>
  <c r="BV161" i="1"/>
  <c r="BX223" i="1"/>
  <c r="BW116" i="1"/>
  <c r="BW187" i="1" l="1"/>
  <c r="BV105" i="1"/>
  <c r="BS286" i="1"/>
  <c r="BS317" i="1"/>
  <c r="BU190" i="1"/>
  <c r="BT165" i="1"/>
  <c r="BS83" i="1"/>
  <c r="BW130" i="1"/>
  <c r="BV132" i="1"/>
  <c r="BV131" i="1"/>
  <c r="BV129" i="1"/>
  <c r="BX160" i="1"/>
  <c r="BW162" i="1"/>
  <c r="BW161" i="1"/>
  <c r="BU238" i="1"/>
  <c r="BT240" i="1"/>
  <c r="BT239" i="1"/>
  <c r="BT237" i="1"/>
  <c r="BT318" i="1"/>
  <c r="BT361" i="1" s="1"/>
  <c r="BU280" i="1"/>
  <c r="BT279" i="1"/>
  <c r="BU230" i="1"/>
  <c r="BR282" i="1"/>
  <c r="BY223" i="1"/>
  <c r="BX116" i="1"/>
  <c r="BS70" i="1"/>
  <c r="BS67" i="1"/>
  <c r="BS69" i="1"/>
  <c r="BT68" i="1"/>
  <c r="BR360" i="1"/>
  <c r="BX187" i="1" l="1"/>
  <c r="BW105" i="1"/>
  <c r="BU318" i="1"/>
  <c r="BU361" i="1" s="1"/>
  <c r="BV280" i="1"/>
  <c r="BU279" i="1"/>
  <c r="BV190" i="1"/>
  <c r="BT70" i="1"/>
  <c r="BT69" i="1"/>
  <c r="BU68" i="1"/>
  <c r="BT67" i="1"/>
  <c r="BZ223" i="1"/>
  <c r="BY116" i="1"/>
  <c r="BV230" i="1"/>
  <c r="BY160" i="1"/>
  <c r="BX162" i="1"/>
  <c r="BX161" i="1"/>
  <c r="BX130" i="1"/>
  <c r="BW132" i="1"/>
  <c r="BW131" i="1"/>
  <c r="BW129" i="1"/>
  <c r="BU165" i="1"/>
  <c r="BT83" i="1"/>
  <c r="BS360" i="1"/>
  <c r="BT317" i="1"/>
  <c r="BT286" i="1"/>
  <c r="BU240" i="1"/>
  <c r="BU239" i="1"/>
  <c r="BU237" i="1"/>
  <c r="BV238" i="1"/>
  <c r="BS282" i="1"/>
  <c r="BX105" i="1" l="1"/>
  <c r="BY187" i="1"/>
  <c r="BU69" i="1"/>
  <c r="BV68" i="1"/>
  <c r="BU67" i="1"/>
  <c r="BU70" i="1"/>
  <c r="BW280" i="1"/>
  <c r="BV279" i="1"/>
  <c r="BV318" i="1"/>
  <c r="BV361" i="1" s="1"/>
  <c r="BW238" i="1"/>
  <c r="BV240" i="1"/>
  <c r="BV239" i="1"/>
  <c r="BV237" i="1"/>
  <c r="BT282" i="1"/>
  <c r="BV165" i="1"/>
  <c r="BU83" i="1"/>
  <c r="BY162" i="1"/>
  <c r="BY161" i="1"/>
  <c r="BZ160" i="1"/>
  <c r="CA223" i="1"/>
  <c r="BZ116" i="1"/>
  <c r="BT360" i="1"/>
  <c r="BX132" i="1"/>
  <c r="BX131" i="1"/>
  <c r="BX129" i="1"/>
  <c r="BY130" i="1"/>
  <c r="BW230" i="1"/>
  <c r="BW190" i="1"/>
  <c r="BU317" i="1"/>
  <c r="BU286" i="1"/>
  <c r="BZ187" i="1" l="1"/>
  <c r="BY105" i="1"/>
  <c r="BU282" i="1"/>
  <c r="BV83" i="1"/>
  <c r="BW165" i="1"/>
  <c r="BX238" i="1"/>
  <c r="BW240" i="1"/>
  <c r="BW239" i="1"/>
  <c r="BW237" i="1"/>
  <c r="BU360" i="1"/>
  <c r="BX230" i="1"/>
  <c r="BZ130" i="1"/>
  <c r="BY132" i="1"/>
  <c r="BY131" i="1"/>
  <c r="BY129" i="1"/>
  <c r="CB223" i="1"/>
  <c r="CA116" i="1"/>
  <c r="BV317" i="1"/>
  <c r="BV286" i="1"/>
  <c r="BV67" i="1"/>
  <c r="BW68" i="1"/>
  <c r="BV69" i="1"/>
  <c r="BV70" i="1"/>
  <c r="BX190" i="1"/>
  <c r="CA160" i="1"/>
  <c r="BZ162" i="1"/>
  <c r="BZ161" i="1"/>
  <c r="BX280" i="1"/>
  <c r="BW318" i="1"/>
  <c r="BW361" i="1" s="1"/>
  <c r="BW279" i="1"/>
  <c r="CA187" i="1" l="1"/>
  <c r="BZ105" i="1"/>
  <c r="BW286" i="1"/>
  <c r="BW317" i="1"/>
  <c r="BV282" i="1"/>
  <c r="BY238" i="1"/>
  <c r="BX240" i="1"/>
  <c r="BX239" i="1"/>
  <c r="BX237" i="1"/>
  <c r="CB160" i="1"/>
  <c r="CA162" i="1"/>
  <c r="CA161" i="1"/>
  <c r="BV360" i="1"/>
  <c r="CA130" i="1"/>
  <c r="BZ132" i="1"/>
  <c r="BZ131" i="1"/>
  <c r="BZ129" i="1"/>
  <c r="BX165" i="1"/>
  <c r="BW83" i="1"/>
  <c r="BX318" i="1"/>
  <c r="BX361" i="1" s="1"/>
  <c r="BX279" i="1"/>
  <c r="BY280" i="1"/>
  <c r="BW70" i="1"/>
  <c r="BW69" i="1"/>
  <c r="BX68" i="1"/>
  <c r="BW67" i="1"/>
  <c r="BY190" i="1"/>
  <c r="CC223" i="1"/>
  <c r="CB116" i="1"/>
  <c r="BY230" i="1"/>
  <c r="CB187" i="1" l="1"/>
  <c r="CA105" i="1"/>
  <c r="BY318" i="1"/>
  <c r="BY361" i="1" s="1"/>
  <c r="BZ280" i="1"/>
  <c r="BY279" i="1"/>
  <c r="CD223" i="1"/>
  <c r="CC116" i="1"/>
  <c r="BX70" i="1"/>
  <c r="BX69" i="1"/>
  <c r="BY68" i="1"/>
  <c r="BX67" i="1"/>
  <c r="BX317" i="1"/>
  <c r="BX286" i="1"/>
  <c r="BZ190" i="1"/>
  <c r="BY165" i="1"/>
  <c r="BX83" i="1"/>
  <c r="BW360" i="1"/>
  <c r="BZ230" i="1"/>
  <c r="CB130" i="1"/>
  <c r="CA132" i="1"/>
  <c r="CA131" i="1"/>
  <c r="CA129" i="1"/>
  <c r="CC160" i="1"/>
  <c r="CB162" i="1"/>
  <c r="CB161" i="1"/>
  <c r="BY240" i="1"/>
  <c r="BY239" i="1"/>
  <c r="BY237" i="1"/>
  <c r="BZ238" i="1"/>
  <c r="BW282" i="1"/>
  <c r="CC187" i="1" l="1"/>
  <c r="CB105" i="1"/>
  <c r="CC162" i="1"/>
  <c r="CC161" i="1"/>
  <c r="CD160" i="1"/>
  <c r="CB132" i="1"/>
  <c r="CB131" i="1"/>
  <c r="CB129" i="1"/>
  <c r="CC130" i="1"/>
  <c r="BY69" i="1"/>
  <c r="BZ68" i="1"/>
  <c r="BY70" i="1"/>
  <c r="BY67" i="1"/>
  <c r="CE223" i="1"/>
  <c r="CD116" i="1"/>
  <c r="CA230" i="1"/>
  <c r="BZ165" i="1"/>
  <c r="BY83" i="1"/>
  <c r="BX282" i="1"/>
  <c r="BY317" i="1"/>
  <c r="BY286" i="1"/>
  <c r="CA238" i="1"/>
  <c r="BZ240" i="1"/>
  <c r="BZ239" i="1"/>
  <c r="BZ237" i="1"/>
  <c r="BX360" i="1"/>
  <c r="CA280" i="1"/>
  <c r="BZ279" i="1"/>
  <c r="BZ318" i="1"/>
  <c r="BZ361" i="1" s="1"/>
  <c r="CA190" i="1"/>
  <c r="CD187" i="1" l="1"/>
  <c r="CC105" i="1"/>
  <c r="CB280" i="1"/>
  <c r="CA318" i="1"/>
  <c r="CA361" i="1" s="1"/>
  <c r="CA279" i="1"/>
  <c r="BZ83" i="1"/>
  <c r="CA165" i="1"/>
  <c r="CB230" i="1"/>
  <c r="CF223" i="1"/>
  <c r="CE116" i="1"/>
  <c r="CB238" i="1"/>
  <c r="CA240" i="1"/>
  <c r="CA239" i="1"/>
  <c r="CA237" i="1"/>
  <c r="CD130" i="1"/>
  <c r="CC132" i="1"/>
  <c r="CC131" i="1"/>
  <c r="CC129" i="1"/>
  <c r="CE160" i="1"/>
  <c r="CD162" i="1"/>
  <c r="CD161" i="1"/>
  <c r="CB190" i="1"/>
  <c r="BY282" i="1"/>
  <c r="BZ317" i="1"/>
  <c r="BZ286" i="1"/>
  <c r="BY360" i="1"/>
  <c r="BZ67" i="1"/>
  <c r="BZ69" i="1"/>
  <c r="BZ70" i="1"/>
  <c r="CA68" i="1"/>
  <c r="CD105" i="1" l="1"/>
  <c r="CE187" i="1"/>
  <c r="CC190" i="1"/>
  <c r="BZ282" i="1"/>
  <c r="CC230" i="1"/>
  <c r="CA286" i="1"/>
  <c r="CA317" i="1"/>
  <c r="CA70" i="1"/>
  <c r="CA67" i="1"/>
  <c r="CA69" i="1"/>
  <c r="CB68" i="1"/>
  <c r="BZ360" i="1"/>
  <c r="CB165" i="1"/>
  <c r="CA83" i="1"/>
  <c r="CF160" i="1"/>
  <c r="CE162" i="1"/>
  <c r="CE161" i="1"/>
  <c r="CE130" i="1"/>
  <c r="CD132" i="1"/>
  <c r="CD131" i="1"/>
  <c r="CD129" i="1"/>
  <c r="CC238" i="1"/>
  <c r="CB240" i="1"/>
  <c r="CB239" i="1"/>
  <c r="CB237" i="1"/>
  <c r="CG223" i="1"/>
  <c r="CF116" i="1"/>
  <c r="CB318" i="1"/>
  <c r="CB361" i="1" s="1"/>
  <c r="CC280" i="1"/>
  <c r="CB279" i="1"/>
  <c r="CF187" i="1" l="1"/>
  <c r="CE105" i="1"/>
  <c r="CC240" i="1"/>
  <c r="CC239" i="1"/>
  <c r="CC237" i="1"/>
  <c r="CD238" i="1"/>
  <c r="CF130" i="1"/>
  <c r="CE132" i="1"/>
  <c r="CE131" i="1"/>
  <c r="CE129" i="1"/>
  <c r="CB70" i="1"/>
  <c r="CB69" i="1"/>
  <c r="CC68" i="1"/>
  <c r="CB67" i="1"/>
  <c r="CA360" i="1"/>
  <c r="CC318" i="1"/>
  <c r="CC361" i="1" s="1"/>
  <c r="CD280" i="1"/>
  <c r="CC279" i="1"/>
  <c r="CA282" i="1"/>
  <c r="CB317" i="1"/>
  <c r="CB286" i="1"/>
  <c r="CH223" i="1"/>
  <c r="CG116" i="1"/>
  <c r="CD190" i="1"/>
  <c r="CG160" i="1"/>
  <c r="CF162" i="1"/>
  <c r="CF161" i="1"/>
  <c r="CC165" i="1"/>
  <c r="CB83" i="1"/>
  <c r="CD230" i="1"/>
  <c r="CG187" i="1" l="1"/>
  <c r="CF105" i="1"/>
  <c r="CE230" i="1"/>
  <c r="CE190" i="1"/>
  <c r="CB282" i="1"/>
  <c r="CC317" i="1"/>
  <c r="CC286" i="1"/>
  <c r="CE238" i="1"/>
  <c r="CD237" i="1"/>
  <c r="CD240" i="1"/>
  <c r="CD239" i="1"/>
  <c r="CB360" i="1"/>
  <c r="CE280" i="1"/>
  <c r="CD318" i="1"/>
  <c r="CD361" i="1" s="1"/>
  <c r="CD279" i="1"/>
  <c r="CC69" i="1"/>
  <c r="CD68" i="1"/>
  <c r="CC67" i="1"/>
  <c r="CC70" i="1"/>
  <c r="CD165" i="1"/>
  <c r="CC83" i="1"/>
  <c r="CG162" i="1"/>
  <c r="CG161" i="1"/>
  <c r="CH160" i="1"/>
  <c r="CI223" i="1"/>
  <c r="CH116" i="1"/>
  <c r="CF132" i="1"/>
  <c r="CF131" i="1"/>
  <c r="CF129" i="1"/>
  <c r="CG130" i="1"/>
  <c r="CG105" i="1" l="1"/>
  <c r="CH187" i="1"/>
  <c r="CI160" i="1"/>
  <c r="CH161" i="1"/>
  <c r="CH162" i="1"/>
  <c r="CD67" i="1"/>
  <c r="CE68" i="1"/>
  <c r="CD70" i="1"/>
  <c r="CD69" i="1"/>
  <c r="CD317" i="1"/>
  <c r="CD286" i="1"/>
  <c r="CC282" i="1"/>
  <c r="CH130" i="1"/>
  <c r="CG129" i="1"/>
  <c r="CG132" i="1"/>
  <c r="CG131" i="1"/>
  <c r="CE165" i="1"/>
  <c r="CD83" i="1"/>
  <c r="CC360" i="1"/>
  <c r="CF190" i="1"/>
  <c r="CF280" i="1"/>
  <c r="CE318" i="1"/>
  <c r="CE361" i="1" s="1"/>
  <c r="CE279" i="1"/>
  <c r="CJ223" i="1"/>
  <c r="CI116" i="1"/>
  <c r="CF238" i="1"/>
  <c r="CE240" i="1"/>
  <c r="CE239" i="1"/>
  <c r="CE237" i="1"/>
  <c r="CF230" i="1"/>
  <c r="CI187" i="1" l="1"/>
  <c r="CH105" i="1"/>
  <c r="CF318" i="1"/>
  <c r="CF361" i="1" s="1"/>
  <c r="CG280" i="1"/>
  <c r="CF279" i="1"/>
  <c r="CI130" i="1"/>
  <c r="CH132" i="1"/>
  <c r="CH131" i="1"/>
  <c r="CH129" i="1"/>
  <c r="CD360" i="1"/>
  <c r="CG238" i="1"/>
  <c r="CF240" i="1"/>
  <c r="CF239" i="1"/>
  <c r="CF237" i="1"/>
  <c r="CK223" i="1"/>
  <c r="CJ116" i="1"/>
  <c r="CF165" i="1"/>
  <c r="CE83" i="1"/>
  <c r="CG230" i="1"/>
  <c r="CE286" i="1"/>
  <c r="CE317" i="1"/>
  <c r="CG190" i="1"/>
  <c r="CD282" i="1"/>
  <c r="CE70" i="1"/>
  <c r="CE69" i="1"/>
  <c r="CF68" i="1"/>
  <c r="CE67" i="1"/>
  <c r="CJ160" i="1"/>
  <c r="CI162" i="1"/>
  <c r="CI161" i="1"/>
  <c r="CJ187" i="1" l="1"/>
  <c r="CI105" i="1"/>
  <c r="CF70" i="1"/>
  <c r="CF69" i="1"/>
  <c r="CG68" i="1"/>
  <c r="CF67" i="1"/>
  <c r="CE282" i="1"/>
  <c r="CG165" i="1"/>
  <c r="CF83" i="1"/>
  <c r="CH190" i="1"/>
  <c r="CL223" i="1"/>
  <c r="CK116" i="1"/>
  <c r="CG240" i="1"/>
  <c r="CG239" i="1"/>
  <c r="CG237" i="1"/>
  <c r="CH238" i="1"/>
  <c r="CF317" i="1"/>
  <c r="CF286" i="1"/>
  <c r="CK160" i="1"/>
  <c r="CJ162" i="1"/>
  <c r="CJ161" i="1"/>
  <c r="CH230" i="1"/>
  <c r="CJ130" i="1"/>
  <c r="CI132" i="1"/>
  <c r="CI131" i="1"/>
  <c r="CI129" i="1"/>
  <c r="CG318" i="1"/>
  <c r="CG361" i="1" s="1"/>
  <c r="CH280" i="1"/>
  <c r="CG279" i="1"/>
  <c r="CE360" i="1"/>
  <c r="CJ105" i="1" l="1"/>
  <c r="CK187" i="1"/>
  <c r="CF360" i="1"/>
  <c r="CH165" i="1"/>
  <c r="CG83" i="1"/>
  <c r="CG317" i="1"/>
  <c r="CG286" i="1"/>
  <c r="CI238" i="1"/>
  <c r="CH240" i="1"/>
  <c r="CH239" i="1"/>
  <c r="CH237" i="1"/>
  <c r="CG69" i="1"/>
  <c r="CH68" i="1"/>
  <c r="CG70" i="1"/>
  <c r="CG67" i="1"/>
  <c r="CI280" i="1"/>
  <c r="CH318" i="1"/>
  <c r="CH361" i="1" s="1"/>
  <c r="CH279" i="1"/>
  <c r="CI230" i="1"/>
  <c r="CK162" i="1"/>
  <c r="CK161" i="1"/>
  <c r="CL160" i="1"/>
  <c r="CM223" i="1"/>
  <c r="CL116" i="1"/>
  <c r="CJ132" i="1"/>
  <c r="CJ131" i="1"/>
  <c r="CJ129" i="1"/>
  <c r="CK130" i="1"/>
  <c r="CF282" i="1"/>
  <c r="CI190" i="1"/>
  <c r="CL187" i="1" l="1"/>
  <c r="CK105" i="1"/>
  <c r="CM160" i="1"/>
  <c r="CL162" i="1"/>
  <c r="CL161" i="1"/>
  <c r="CJ230" i="1"/>
  <c r="CH67" i="1"/>
  <c r="CI68" i="1"/>
  <c r="CH69" i="1"/>
  <c r="CH70" i="1"/>
  <c r="CH317" i="1"/>
  <c r="CH286" i="1"/>
  <c r="CJ238" i="1"/>
  <c r="CI240" i="1"/>
  <c r="CI239" i="1"/>
  <c r="CI237" i="1"/>
  <c r="CG282" i="1"/>
  <c r="CI165" i="1"/>
  <c r="CH83" i="1"/>
  <c r="CL130" i="1"/>
  <c r="CK132" i="1"/>
  <c r="CK131" i="1"/>
  <c r="CK129" i="1"/>
  <c r="CJ190" i="1"/>
  <c r="CN223" i="1"/>
  <c r="CM116" i="1"/>
  <c r="CJ280" i="1"/>
  <c r="CI318" i="1"/>
  <c r="CI361" i="1" s="1"/>
  <c r="CI279" i="1"/>
  <c r="CG360" i="1"/>
  <c r="CM187" i="1" l="1"/>
  <c r="CL105" i="1"/>
  <c r="CK238" i="1"/>
  <c r="CJ240" i="1"/>
  <c r="CJ239" i="1"/>
  <c r="CJ237" i="1"/>
  <c r="CK230" i="1"/>
  <c r="CJ318" i="1"/>
  <c r="CJ361" i="1" s="1"/>
  <c r="CK280" i="1"/>
  <c r="CJ279" i="1"/>
  <c r="CJ165" i="1"/>
  <c r="CI83" i="1"/>
  <c r="CH282" i="1"/>
  <c r="CI70" i="1"/>
  <c r="CI67" i="1"/>
  <c r="CI69" i="1"/>
  <c r="CJ68" i="1"/>
  <c r="CH360" i="1"/>
  <c r="CI286" i="1"/>
  <c r="CI317" i="1"/>
  <c r="CO223" i="1"/>
  <c r="CN116" i="1"/>
  <c r="CK190" i="1"/>
  <c r="CM130" i="1"/>
  <c r="CL132" i="1"/>
  <c r="CL131" i="1"/>
  <c r="CL129" i="1"/>
  <c r="CN160" i="1"/>
  <c r="CM162" i="1"/>
  <c r="CM161" i="1"/>
  <c r="CN187" i="1" l="1"/>
  <c r="CM105" i="1"/>
  <c r="CI282" i="1"/>
  <c r="CJ70" i="1"/>
  <c r="CJ69" i="1"/>
  <c r="CK68" i="1"/>
  <c r="CJ67" i="1"/>
  <c r="CK318" i="1"/>
  <c r="CK361" i="1" s="1"/>
  <c r="CL280" i="1"/>
  <c r="CK279" i="1"/>
  <c r="CO160" i="1"/>
  <c r="CN162" i="1"/>
  <c r="CN161" i="1"/>
  <c r="CN130" i="1"/>
  <c r="CM132" i="1"/>
  <c r="CM131" i="1"/>
  <c r="CM129" i="1"/>
  <c r="CP223" i="1"/>
  <c r="CO116" i="1"/>
  <c r="CL190" i="1"/>
  <c r="CI360" i="1"/>
  <c r="CK165" i="1"/>
  <c r="CJ83" i="1"/>
  <c r="CJ317" i="1"/>
  <c r="CJ286" i="1"/>
  <c r="CL230" i="1"/>
  <c r="CK240" i="1"/>
  <c r="CK239" i="1"/>
  <c r="CK237" i="1"/>
  <c r="CL238" i="1"/>
  <c r="CO187" i="1" l="1"/>
  <c r="CN105" i="1"/>
  <c r="CM238" i="1"/>
  <c r="CL240" i="1"/>
  <c r="CL239" i="1"/>
  <c r="CL237" i="1"/>
  <c r="CM230" i="1"/>
  <c r="CM190" i="1"/>
  <c r="CO162" i="1"/>
  <c r="CO161" i="1"/>
  <c r="CP160" i="1"/>
  <c r="CM280" i="1"/>
  <c r="CL279" i="1"/>
  <c r="CL318" i="1"/>
  <c r="CL361" i="1" s="1"/>
  <c r="CL165" i="1"/>
  <c r="CK83" i="1"/>
  <c r="CQ223" i="1"/>
  <c r="CP116" i="1"/>
  <c r="CN132" i="1"/>
  <c r="CN131" i="1"/>
  <c r="CN129" i="1"/>
  <c r="CO130" i="1"/>
  <c r="CJ282" i="1"/>
  <c r="CJ360" i="1"/>
  <c r="CK317" i="1"/>
  <c r="CK286" i="1"/>
  <c r="CK69" i="1"/>
  <c r="CL68" i="1"/>
  <c r="CK67" i="1"/>
  <c r="CK70" i="1"/>
  <c r="CP187" i="1" l="1"/>
  <c r="CO105" i="1"/>
  <c r="CK282" i="1"/>
  <c r="CR223" i="1"/>
  <c r="CQ116" i="1"/>
  <c r="CN280" i="1"/>
  <c r="CM318" i="1"/>
  <c r="CM361" i="1" s="1"/>
  <c r="CM279" i="1"/>
  <c r="CK360" i="1"/>
  <c r="CL83" i="1"/>
  <c r="CM165" i="1"/>
  <c r="CQ160" i="1"/>
  <c r="CP162" i="1"/>
  <c r="CP161" i="1"/>
  <c r="CN190" i="1"/>
  <c r="CL67" i="1"/>
  <c r="CL70" i="1"/>
  <c r="CL69" i="1"/>
  <c r="CM68" i="1"/>
  <c r="CP130" i="1"/>
  <c r="CO132" i="1"/>
  <c r="CO131" i="1"/>
  <c r="CO129" i="1"/>
  <c r="CL317" i="1"/>
  <c r="CL286" i="1"/>
  <c r="CN230" i="1"/>
  <c r="CN238" i="1"/>
  <c r="CM240" i="1"/>
  <c r="CM239" i="1"/>
  <c r="CM237" i="1"/>
  <c r="CP105" i="1" l="1"/>
  <c r="CQ187" i="1"/>
  <c r="CO230" i="1"/>
  <c r="CN318" i="1"/>
  <c r="CN361" i="1" s="1"/>
  <c r="CO280" i="1"/>
  <c r="CN279" i="1"/>
  <c r="CL282" i="1"/>
  <c r="CM70" i="1"/>
  <c r="CM69" i="1"/>
  <c r="CN68" i="1"/>
  <c r="CM67" i="1"/>
  <c r="CR160" i="1"/>
  <c r="CQ162" i="1"/>
  <c r="CQ161" i="1"/>
  <c r="CO238" i="1"/>
  <c r="CN240" i="1"/>
  <c r="CN239" i="1"/>
  <c r="CN237" i="1"/>
  <c r="CL360" i="1"/>
  <c r="CQ130" i="1"/>
  <c r="CP132" i="1"/>
  <c r="CP131" i="1"/>
  <c r="CP129" i="1"/>
  <c r="CO190" i="1"/>
  <c r="CN165" i="1"/>
  <c r="CM83" i="1"/>
  <c r="CM286" i="1"/>
  <c r="CM317" i="1"/>
  <c r="CS223" i="1"/>
  <c r="CR116" i="1"/>
  <c r="CR187" i="1" l="1"/>
  <c r="CQ105" i="1"/>
  <c r="CR130" i="1"/>
  <c r="CQ132" i="1"/>
  <c r="CQ131" i="1"/>
  <c r="CQ129" i="1"/>
  <c r="CS160" i="1"/>
  <c r="CR162" i="1"/>
  <c r="CR161" i="1"/>
  <c r="CO318" i="1"/>
  <c r="CO361" i="1" s="1"/>
  <c r="CP280" i="1"/>
  <c r="CO279" i="1"/>
  <c r="CT223" i="1"/>
  <c r="CS116" i="1"/>
  <c r="CO165" i="1"/>
  <c r="CN83" i="1"/>
  <c r="CO240" i="1"/>
  <c r="CO239" i="1"/>
  <c r="CO237" i="1"/>
  <c r="CP238" i="1"/>
  <c r="CM360" i="1"/>
  <c r="CN70" i="1"/>
  <c r="CN69" i="1"/>
  <c r="CO68" i="1"/>
  <c r="CN67" i="1"/>
  <c r="CM282" i="1"/>
  <c r="CP190" i="1"/>
  <c r="CN317" i="1"/>
  <c r="CN286" i="1"/>
  <c r="CP230" i="1"/>
  <c r="CS187" i="1" l="1"/>
  <c r="CR105" i="1"/>
  <c r="CQ230" i="1"/>
  <c r="CQ190" i="1"/>
  <c r="CU223" i="1"/>
  <c r="CT116" i="1"/>
  <c r="CO69" i="1"/>
  <c r="CP68" i="1"/>
  <c r="CO70" i="1"/>
  <c r="CO67" i="1"/>
  <c r="CN282" i="1"/>
  <c r="CP165" i="1"/>
  <c r="CO83" i="1"/>
  <c r="CO317" i="1"/>
  <c r="CO286" i="1"/>
  <c r="CN360" i="1"/>
  <c r="CQ238" i="1"/>
  <c r="CP240" i="1"/>
  <c r="CP239" i="1"/>
  <c r="CP237" i="1"/>
  <c r="CQ280" i="1"/>
  <c r="CP279" i="1"/>
  <c r="CP318" i="1"/>
  <c r="CP361" i="1" s="1"/>
  <c r="CS162" i="1"/>
  <c r="CS161" i="1"/>
  <c r="CT160" i="1"/>
  <c r="CR132" i="1"/>
  <c r="CR131" i="1"/>
  <c r="CR129" i="1"/>
  <c r="CS130" i="1"/>
  <c r="CT187" i="1" l="1"/>
  <c r="CS105" i="1"/>
  <c r="CU160" i="1"/>
  <c r="CT162" i="1"/>
  <c r="CT161" i="1"/>
  <c r="CP317" i="1"/>
  <c r="CP286" i="1"/>
  <c r="CO360" i="1"/>
  <c r="CP67" i="1"/>
  <c r="CP69" i="1"/>
  <c r="CQ68" i="1"/>
  <c r="CP70" i="1"/>
  <c r="CR238" i="1"/>
  <c r="CQ240" i="1"/>
  <c r="CQ239" i="1"/>
  <c r="CQ237" i="1"/>
  <c r="CR190" i="1"/>
  <c r="CR280" i="1"/>
  <c r="CQ318" i="1"/>
  <c r="CQ361" i="1" s="1"/>
  <c r="CQ279" i="1"/>
  <c r="CT130" i="1"/>
  <c r="CS132" i="1"/>
  <c r="CS131" i="1"/>
  <c r="CS129" i="1"/>
  <c r="CO282" i="1"/>
  <c r="CP83" i="1"/>
  <c r="CQ165" i="1"/>
  <c r="CV223" i="1"/>
  <c r="CU116" i="1"/>
  <c r="CR230" i="1"/>
  <c r="CU187" i="1" l="1"/>
  <c r="CT105" i="1"/>
  <c r="CS230" i="1"/>
  <c r="CR165" i="1"/>
  <c r="CQ83" i="1"/>
  <c r="CU130" i="1"/>
  <c r="CT132" i="1"/>
  <c r="CT131" i="1"/>
  <c r="CT129" i="1"/>
  <c r="CP360" i="1"/>
  <c r="CR318" i="1"/>
  <c r="CR361" i="1" s="1"/>
  <c r="CS280" i="1"/>
  <c r="CR279" i="1"/>
  <c r="CS238" i="1"/>
  <c r="CR240" i="1"/>
  <c r="CR239" i="1"/>
  <c r="CR237" i="1"/>
  <c r="CW223" i="1"/>
  <c r="CV116" i="1"/>
  <c r="CQ286" i="1"/>
  <c r="CQ317" i="1"/>
  <c r="CS190" i="1"/>
  <c r="CQ70" i="1"/>
  <c r="CQ67" i="1"/>
  <c r="CQ69" i="1"/>
  <c r="CR68" i="1"/>
  <c r="CP282" i="1"/>
  <c r="CV160" i="1"/>
  <c r="CU162" i="1"/>
  <c r="CU161" i="1"/>
  <c r="CV187" i="1" l="1"/>
  <c r="CU105" i="1"/>
  <c r="CQ282" i="1"/>
  <c r="CS165" i="1"/>
  <c r="CR83" i="1"/>
  <c r="CR70" i="1"/>
  <c r="CR69" i="1"/>
  <c r="CS68" i="1"/>
  <c r="CR67" i="1"/>
  <c r="CT190" i="1"/>
  <c r="CR317" i="1"/>
  <c r="CR286" i="1"/>
  <c r="CX223" i="1"/>
  <c r="CW116" i="1"/>
  <c r="CS240" i="1"/>
  <c r="CS239" i="1"/>
  <c r="CS237" i="1"/>
  <c r="CT238" i="1"/>
  <c r="CS318" i="1"/>
  <c r="CS361" i="1" s="1"/>
  <c r="CT280" i="1"/>
  <c r="CS279" i="1"/>
  <c r="CV130" i="1"/>
  <c r="CU132" i="1"/>
  <c r="CU131" i="1"/>
  <c r="CU129" i="1"/>
  <c r="CW160" i="1"/>
  <c r="CV162" i="1"/>
  <c r="CV161" i="1"/>
  <c r="CQ360" i="1"/>
  <c r="CT230" i="1"/>
  <c r="CW187" i="1" l="1"/>
  <c r="CV105" i="1"/>
  <c r="CU230" i="1"/>
  <c r="CR360" i="1"/>
  <c r="CS69" i="1"/>
  <c r="CT68" i="1"/>
  <c r="CS67" i="1"/>
  <c r="CS70" i="1"/>
  <c r="CT165" i="1"/>
  <c r="CS83" i="1"/>
  <c r="CW162" i="1"/>
  <c r="CW161" i="1"/>
  <c r="CX160" i="1"/>
  <c r="CV132" i="1"/>
  <c r="CV131" i="1"/>
  <c r="CV129" i="1"/>
  <c r="CW130" i="1"/>
  <c r="CU238" i="1"/>
  <c r="CT237" i="1"/>
  <c r="CT239" i="1"/>
  <c r="CT240" i="1"/>
  <c r="CU190" i="1"/>
  <c r="CS317" i="1"/>
  <c r="CS286" i="1"/>
  <c r="CY223" i="1"/>
  <c r="CX116" i="1"/>
  <c r="CU280" i="1"/>
  <c r="CT318" i="1"/>
  <c r="CT361" i="1" s="1"/>
  <c r="CT279" i="1"/>
  <c r="CR282" i="1"/>
  <c r="CX187" i="1" l="1"/>
  <c r="CW105" i="1"/>
  <c r="CV280" i="1"/>
  <c r="CU318" i="1"/>
  <c r="CU361" i="1" s="1"/>
  <c r="CU279" i="1"/>
  <c r="CS360" i="1"/>
  <c r="CV190" i="1"/>
  <c r="CV238" i="1"/>
  <c r="CU240" i="1"/>
  <c r="CU239" i="1"/>
  <c r="CU237" i="1"/>
  <c r="CX130" i="1"/>
  <c r="CW129" i="1"/>
  <c r="CW131" i="1"/>
  <c r="CW132" i="1"/>
  <c r="CY160" i="1"/>
  <c r="CX162" i="1"/>
  <c r="CX161" i="1"/>
  <c r="CT67" i="1"/>
  <c r="CT69" i="1"/>
  <c r="CU68" i="1"/>
  <c r="CT70" i="1"/>
  <c r="CT317" i="1"/>
  <c r="CT286" i="1"/>
  <c r="CZ223" i="1"/>
  <c r="CY116" i="1"/>
  <c r="CU165" i="1"/>
  <c r="CT83" i="1"/>
  <c r="CS282" i="1"/>
  <c r="CV230" i="1"/>
  <c r="CY187" i="1" l="1"/>
  <c r="CX105" i="1"/>
  <c r="DA223" i="1"/>
  <c r="CZ116" i="1"/>
  <c r="CU70" i="1"/>
  <c r="CU69" i="1"/>
  <c r="CV68" i="1"/>
  <c r="CU67" i="1"/>
  <c r="CT282" i="1"/>
  <c r="CZ160" i="1"/>
  <c r="CY162" i="1"/>
  <c r="CY161" i="1"/>
  <c r="CY130" i="1"/>
  <c r="CX132" i="1"/>
  <c r="CX131" i="1"/>
  <c r="CX129" i="1"/>
  <c r="CW238" i="1"/>
  <c r="CV240" i="1"/>
  <c r="CV239" i="1"/>
  <c r="CV237" i="1"/>
  <c r="CU286" i="1"/>
  <c r="CU317" i="1"/>
  <c r="CW230" i="1"/>
  <c r="CT360" i="1"/>
  <c r="CV165" i="1"/>
  <c r="CU83" i="1"/>
  <c r="CW190" i="1"/>
  <c r="CV318" i="1"/>
  <c r="CV361" i="1" s="1"/>
  <c r="CW280" i="1"/>
  <c r="CV279" i="1"/>
  <c r="CZ187" i="1" l="1"/>
  <c r="CY105" i="1"/>
  <c r="CW165" i="1"/>
  <c r="CV83" i="1"/>
  <c r="CU282" i="1"/>
  <c r="CW240" i="1"/>
  <c r="CW239" i="1"/>
  <c r="CW237" i="1"/>
  <c r="CX238" i="1"/>
  <c r="CZ130" i="1"/>
  <c r="CY132" i="1"/>
  <c r="CY131" i="1"/>
  <c r="CY129" i="1"/>
  <c r="CX190" i="1"/>
  <c r="CV317" i="1"/>
  <c r="CV286" i="1"/>
  <c r="CX230" i="1"/>
  <c r="CW318" i="1"/>
  <c r="CW361" i="1" s="1"/>
  <c r="CX280" i="1"/>
  <c r="CW279" i="1"/>
  <c r="CU360" i="1"/>
  <c r="DA160" i="1"/>
  <c r="CZ162" i="1"/>
  <c r="CZ161" i="1"/>
  <c r="CV70" i="1"/>
  <c r="CV69" i="1"/>
  <c r="CW68" i="1"/>
  <c r="CV67" i="1"/>
  <c r="DB223" i="1"/>
  <c r="DA116" i="1"/>
  <c r="DA187" i="1" l="1"/>
  <c r="CZ105" i="1"/>
  <c r="CW317" i="1"/>
  <c r="CW286" i="1"/>
  <c r="CZ132" i="1"/>
  <c r="CZ131" i="1"/>
  <c r="CZ129" i="1"/>
  <c r="DA130" i="1"/>
  <c r="CY280" i="1"/>
  <c r="CX318" i="1"/>
  <c r="CX361" i="1" s="1"/>
  <c r="CX279" i="1"/>
  <c r="CV282" i="1"/>
  <c r="CY238" i="1"/>
  <c r="CX240" i="1"/>
  <c r="CX239" i="1"/>
  <c r="CX237" i="1"/>
  <c r="CW69" i="1"/>
  <c r="CX68" i="1"/>
  <c r="CW70" i="1"/>
  <c r="CW67" i="1"/>
  <c r="DA162" i="1"/>
  <c r="DA161" i="1"/>
  <c r="DB160" i="1"/>
  <c r="CV360" i="1"/>
  <c r="CX165" i="1"/>
  <c r="CW83" i="1"/>
  <c r="DC223" i="1"/>
  <c r="DB116" i="1"/>
  <c r="CY230" i="1"/>
  <c r="CY190" i="1"/>
  <c r="DB187" i="1" l="1"/>
  <c r="DA105" i="1"/>
  <c r="DC160" i="1"/>
  <c r="DB162" i="1"/>
  <c r="DB161" i="1"/>
  <c r="CZ230" i="1"/>
  <c r="CX67" i="1"/>
  <c r="CX70" i="1"/>
  <c r="CX69" i="1"/>
  <c r="CY68" i="1"/>
  <c r="CX317" i="1"/>
  <c r="CX286" i="1"/>
  <c r="CY165" i="1"/>
  <c r="CX83" i="1"/>
  <c r="CZ238" i="1"/>
  <c r="CY240" i="1"/>
  <c r="CY239" i="1"/>
  <c r="CY237" i="1"/>
  <c r="DB130" i="1"/>
  <c r="DA132" i="1"/>
  <c r="DA131" i="1"/>
  <c r="DA129" i="1"/>
  <c r="CW282" i="1"/>
  <c r="CZ190" i="1"/>
  <c r="DD223" i="1"/>
  <c r="DC116" i="1"/>
  <c r="CZ280" i="1"/>
  <c r="CY318" i="1"/>
  <c r="CY361" i="1" s="1"/>
  <c r="CY279" i="1"/>
  <c r="CW360" i="1"/>
  <c r="DC187" i="1" l="1"/>
  <c r="DB105" i="1"/>
  <c r="DA230" i="1"/>
  <c r="CZ318" i="1"/>
  <c r="CZ361" i="1" s="1"/>
  <c r="DA280" i="1"/>
  <c r="CZ279" i="1"/>
  <c r="DE223" i="1"/>
  <c r="DD116" i="1"/>
  <c r="DC130" i="1"/>
  <c r="DB132" i="1"/>
  <c r="DB131" i="1"/>
  <c r="DB129" i="1"/>
  <c r="DA238" i="1"/>
  <c r="CZ240" i="1"/>
  <c r="CZ239" i="1"/>
  <c r="CZ237" i="1"/>
  <c r="CX282" i="1"/>
  <c r="CX360" i="1"/>
  <c r="CY286" i="1"/>
  <c r="CY317" i="1"/>
  <c r="DA190" i="1"/>
  <c r="CZ165" i="1"/>
  <c r="CY83" i="1"/>
  <c r="CY70" i="1"/>
  <c r="CY67" i="1"/>
  <c r="CY69" i="1"/>
  <c r="CZ68" i="1"/>
  <c r="DD160" i="1"/>
  <c r="DC162" i="1"/>
  <c r="DC161" i="1"/>
  <c r="DD187" i="1" l="1"/>
  <c r="DC105" i="1"/>
  <c r="DE160" i="1"/>
  <c r="DD162" i="1"/>
  <c r="DD161" i="1"/>
  <c r="DB190" i="1"/>
  <c r="DA240" i="1"/>
  <c r="DA239" i="1"/>
  <c r="DA237" i="1"/>
  <c r="DB238" i="1"/>
  <c r="DD130" i="1"/>
  <c r="DC132" i="1"/>
  <c r="DC131" i="1"/>
  <c r="DC129" i="1"/>
  <c r="DA318" i="1"/>
  <c r="DA361" i="1" s="1"/>
  <c r="DB280" i="1"/>
  <c r="DA279" i="1"/>
  <c r="CZ70" i="1"/>
  <c r="CZ69" i="1"/>
  <c r="DA68" i="1"/>
  <c r="CZ67" i="1"/>
  <c r="DA165" i="1"/>
  <c r="CZ83" i="1"/>
  <c r="CY360" i="1"/>
  <c r="DF223" i="1"/>
  <c r="DF116" i="1" s="1"/>
  <c r="DE116" i="1"/>
  <c r="CY282" i="1"/>
  <c r="CZ317" i="1"/>
  <c r="CZ286" i="1"/>
  <c r="DB230" i="1"/>
  <c r="DD105" i="1" l="1"/>
  <c r="DE187" i="1"/>
  <c r="CZ282" i="1"/>
  <c r="DA317" i="1"/>
  <c r="DA286" i="1"/>
  <c r="CZ360" i="1"/>
  <c r="DA69" i="1"/>
  <c r="DB68" i="1"/>
  <c r="DA67" i="1"/>
  <c r="DA70" i="1"/>
  <c r="DC280" i="1"/>
  <c r="DB279" i="1"/>
  <c r="DB318" i="1"/>
  <c r="DB361" i="1" s="1"/>
  <c r="DC230" i="1"/>
  <c r="DB165" i="1"/>
  <c r="DA83" i="1"/>
  <c r="DD132" i="1"/>
  <c r="DD131" i="1"/>
  <c r="DD129" i="1"/>
  <c r="DE130" i="1"/>
  <c r="DC238" i="1"/>
  <c r="DB240" i="1"/>
  <c r="DB239" i="1"/>
  <c r="DB237" i="1"/>
  <c r="DC190" i="1"/>
  <c r="DE162" i="1"/>
  <c r="DE161" i="1"/>
  <c r="DF160" i="1"/>
  <c r="DE105" i="1" l="1"/>
  <c r="DF187" i="1"/>
  <c r="DF105" i="1" s="1"/>
  <c r="DF162" i="1"/>
  <c r="DF161" i="1"/>
  <c r="DD190" i="1"/>
  <c r="DD238" i="1"/>
  <c r="DC240" i="1"/>
  <c r="DC239" i="1"/>
  <c r="DC237" i="1"/>
  <c r="DA282" i="1"/>
  <c r="DF130" i="1"/>
  <c r="DE132" i="1"/>
  <c r="DE131" i="1"/>
  <c r="DE129" i="1"/>
  <c r="DB317" i="1"/>
  <c r="DB286" i="1"/>
  <c r="DB67" i="1"/>
  <c r="DB69" i="1"/>
  <c r="DC68" i="1"/>
  <c r="DB70" i="1"/>
  <c r="DA360" i="1"/>
  <c r="DD280" i="1"/>
  <c r="DC318" i="1"/>
  <c r="DC361" i="1" s="1"/>
  <c r="DC279" i="1"/>
  <c r="DB83" i="1"/>
  <c r="DC165" i="1"/>
  <c r="DD230" i="1"/>
  <c r="DE230" i="1" l="1"/>
  <c r="DC286" i="1"/>
  <c r="DC317" i="1"/>
  <c r="DB282" i="1"/>
  <c r="DD165" i="1"/>
  <c r="DC83" i="1"/>
  <c r="DC70" i="1"/>
  <c r="DC69" i="1"/>
  <c r="DD68" i="1"/>
  <c r="DC67" i="1"/>
  <c r="DB360" i="1"/>
  <c r="DF132" i="1"/>
  <c r="DF131" i="1"/>
  <c r="DF129" i="1"/>
  <c r="DE190" i="1"/>
  <c r="DD318" i="1"/>
  <c r="DD361" i="1" s="1"/>
  <c r="DD279" i="1"/>
  <c r="DE280" i="1"/>
  <c r="DE238" i="1"/>
  <c r="DD240" i="1"/>
  <c r="DD239" i="1"/>
  <c r="DD237" i="1"/>
  <c r="DD70" i="1" l="1"/>
  <c r="DD69" i="1"/>
  <c r="DE68" i="1"/>
  <c r="DD67" i="1"/>
  <c r="DE165" i="1"/>
  <c r="DD83" i="1"/>
  <c r="DC360" i="1"/>
  <c r="DF190" i="1"/>
  <c r="DC282" i="1"/>
  <c r="DE318" i="1"/>
  <c r="DE361" i="1" s="1"/>
  <c r="DF280" i="1"/>
  <c r="DE279" i="1"/>
  <c r="DE240" i="1"/>
  <c r="DE239" i="1"/>
  <c r="DE237" i="1"/>
  <c r="DF238" i="1"/>
  <c r="DD317" i="1"/>
  <c r="DD286" i="1"/>
  <c r="DF230" i="1"/>
  <c r="DD282" i="1" l="1"/>
  <c r="DE317" i="1"/>
  <c r="DE286" i="1"/>
  <c r="DE69" i="1"/>
  <c r="DF68" i="1"/>
  <c r="DE70" i="1"/>
  <c r="DE67" i="1"/>
  <c r="DD360" i="1"/>
  <c r="DF279" i="1"/>
  <c r="DF318" i="1"/>
  <c r="DF361" i="1" s="1"/>
  <c r="DF165" i="1"/>
  <c r="DE83" i="1"/>
  <c r="DF240" i="1"/>
  <c r="DF239" i="1"/>
  <c r="DF237" i="1"/>
  <c r="DE282" i="1" l="1"/>
  <c r="DF83" i="1"/>
  <c r="DE360" i="1"/>
  <c r="DF317" i="1"/>
  <c r="DF286" i="1"/>
  <c r="K749" i="1"/>
  <c r="K697" i="1"/>
  <c r="K750" i="1"/>
  <c r="K756" i="1"/>
  <c r="Y756" i="1" s="1"/>
  <c r="Z756" i="1" s="1"/>
  <c r="K757" i="1"/>
  <c r="Z757" i="1" s="1"/>
  <c r="K736" i="1"/>
  <c r="K635" i="1"/>
  <c r="Z635" i="1" s="1"/>
  <c r="K739" i="1"/>
  <c r="Y739" i="1" s="1"/>
  <c r="Z739" i="1" s="1"/>
  <c r="K634" i="1"/>
  <c r="Y634" i="1" s="1"/>
  <c r="Z634" i="1" s="1"/>
  <c r="K751" i="1"/>
  <c r="K715" i="1"/>
  <c r="K610" i="1"/>
  <c r="K753" i="1"/>
  <c r="K598" i="1"/>
  <c r="W598" i="1" s="1"/>
  <c r="K748" i="1"/>
  <c r="K755" i="1"/>
  <c r="K754" i="1"/>
  <c r="K601" i="1"/>
  <c r="Z601" i="1" s="1"/>
  <c r="K735" i="1"/>
  <c r="K732" i="1"/>
  <c r="K618" i="1"/>
  <c r="Z618" i="1" s="1"/>
  <c r="K595" i="1"/>
  <c r="T595" i="1" s="1"/>
  <c r="K740" i="1"/>
  <c r="Z740" i="1" s="1"/>
  <c r="K730" i="1"/>
  <c r="K616" i="1"/>
  <c r="K629" i="1"/>
  <c r="K680" i="1"/>
  <c r="K600" i="1"/>
  <c r="Y600" i="1" s="1"/>
  <c r="K737" i="1"/>
  <c r="K612" i="1"/>
  <c r="K696" i="1"/>
  <c r="K599" i="1"/>
  <c r="X599" i="1" s="1"/>
  <c r="K733" i="1"/>
  <c r="K716" i="1"/>
  <c r="K594" i="1"/>
  <c r="S594" i="1" s="1"/>
  <c r="K752" i="1"/>
  <c r="K719" i="1"/>
  <c r="K652" i="1"/>
  <c r="Z652" i="1" s="1"/>
  <c r="K651" i="1"/>
  <c r="Y651" i="1" s="1"/>
  <c r="Z651" i="1" s="1"/>
  <c r="K624" i="1"/>
  <c r="K596" i="1"/>
  <c r="U596" i="1" s="1"/>
  <c r="K593" i="1"/>
  <c r="R593" i="1" s="1"/>
  <c r="K734" i="1"/>
  <c r="K721" i="1"/>
  <c r="K662" i="1"/>
  <c r="K723" i="1"/>
  <c r="Z723" i="1" s="1"/>
  <c r="K615" i="1"/>
  <c r="K609" i="1"/>
  <c r="K747" i="1"/>
  <c r="K611" i="1"/>
  <c r="K628" i="1"/>
  <c r="K632" i="1"/>
  <c r="K617" i="1"/>
  <c r="Y617" i="1" s="1"/>
  <c r="Z617" i="1" s="1"/>
  <c r="K597" i="1"/>
  <c r="V597" i="1" s="1"/>
  <c r="K630" i="1"/>
  <c r="K746" i="1"/>
  <c r="K720" i="1"/>
  <c r="K626" i="1"/>
  <c r="K679" i="1"/>
  <c r="K722" i="1"/>
  <c r="Y722" i="1" s="1"/>
  <c r="Z722" i="1" s="1"/>
  <c r="K645" i="1"/>
  <c r="K663" i="1"/>
  <c r="K729" i="1"/>
  <c r="K590" i="1"/>
  <c r="O590" i="1" s="1"/>
  <c r="O588" i="1" s="1"/>
  <c r="K738" i="1"/>
  <c r="K712" i="1"/>
  <c r="K668" i="1"/>
  <c r="Y668" i="1" s="1"/>
  <c r="Z668" i="1" s="1"/>
  <c r="K631" i="1"/>
  <c r="K608" i="1"/>
  <c r="K718" i="1"/>
  <c r="K714" i="1"/>
  <c r="K643" i="1"/>
  <c r="K731" i="1"/>
  <c r="K614" i="1"/>
  <c r="K642" i="1"/>
  <c r="K607" i="1"/>
  <c r="K685" i="1"/>
  <c r="Y685" i="1" s="1"/>
  <c r="Z685" i="1" s="1"/>
  <c r="K633" i="1"/>
  <c r="K664" i="1"/>
  <c r="K641" i="1"/>
  <c r="K627" i="1"/>
  <c r="K591" i="1"/>
  <c r="P591" i="1" s="1"/>
  <c r="K644" i="1"/>
  <c r="K665" i="1"/>
  <c r="K694" i="1"/>
  <c r="K648" i="1"/>
  <c r="K647" i="1"/>
  <c r="K649" i="1"/>
  <c r="K650" i="1"/>
  <c r="K669" i="1"/>
  <c r="Z669" i="1" s="1"/>
  <c r="K692" i="1"/>
  <c r="K613" i="1"/>
  <c r="K698" i="1"/>
  <c r="K713" i="1"/>
  <c r="K702" i="1"/>
  <c r="K646" i="1"/>
  <c r="K592" i="1"/>
  <c r="Q592" i="1" s="1"/>
  <c r="K625" i="1"/>
  <c r="K660" i="1"/>
  <c r="K717" i="1"/>
  <c r="K686" i="1"/>
  <c r="Z686" i="1" s="1"/>
  <c r="K667" i="1"/>
  <c r="X667" i="1" s="1"/>
  <c r="Y667" i="1" s="1"/>
  <c r="Z667" i="1" s="1"/>
  <c r="K658" i="1"/>
  <c r="K659" i="1"/>
  <c r="K693" i="1"/>
  <c r="K695" i="1"/>
  <c r="K681" i="1"/>
  <c r="K700" i="1"/>
  <c r="K678" i="1"/>
  <c r="K666" i="1"/>
  <c r="K699" i="1"/>
  <c r="K701" i="1"/>
  <c r="K676" i="1"/>
  <c r="K661" i="1"/>
  <c r="K677" i="1"/>
  <c r="K683" i="1"/>
  <c r="K703" i="1"/>
  <c r="Z703" i="1" s="1"/>
  <c r="K682" i="1"/>
  <c r="K684" i="1"/>
  <c r="X684" i="1" s="1"/>
  <c r="Y684" i="1" s="1"/>
  <c r="Z684" i="1" s="1"/>
  <c r="K675" i="1"/>
  <c r="DF67" i="1"/>
  <c r="DF69" i="1"/>
  <c r="DF70" i="1"/>
  <c r="Y633" i="1" l="1"/>
  <c r="X633" i="1"/>
  <c r="T612" i="1"/>
  <c r="U612" i="1" s="1"/>
  <c r="Q677" i="1"/>
  <c r="S677" i="1" s="1"/>
  <c r="R677" i="1"/>
  <c r="U681" i="1"/>
  <c r="Q660" i="1"/>
  <c r="R660" i="1"/>
  <c r="O692" i="1"/>
  <c r="P692" i="1"/>
  <c r="Q692" i="1"/>
  <c r="R692" i="1"/>
  <c r="R644" i="1"/>
  <c r="P642" i="1"/>
  <c r="Q642" i="1"/>
  <c r="R642" i="1"/>
  <c r="S642" i="1"/>
  <c r="T642" i="1"/>
  <c r="U642" i="1" s="1"/>
  <c r="V642" i="1"/>
  <c r="S679" i="1"/>
  <c r="T679" i="1"/>
  <c r="U679" i="1"/>
  <c r="V679" i="1" s="1"/>
  <c r="W679" i="1"/>
  <c r="X679" i="1"/>
  <c r="Y679" i="1"/>
  <c r="T628" i="1"/>
  <c r="U628" i="1" s="1"/>
  <c r="S628" i="1"/>
  <c r="T734" i="1"/>
  <c r="U734" i="1"/>
  <c r="T680" i="1"/>
  <c r="U680" i="1"/>
  <c r="V680" i="1" s="1"/>
  <c r="W680" i="1" s="1"/>
  <c r="U735" i="1"/>
  <c r="S715" i="1"/>
  <c r="R715" i="1"/>
  <c r="T715" i="1"/>
  <c r="S750" i="1"/>
  <c r="U750" i="1"/>
  <c r="T750" i="1"/>
  <c r="V750" i="1" s="1"/>
  <c r="W666" i="1"/>
  <c r="X666" i="1" s="1"/>
  <c r="R661" i="1"/>
  <c r="S661" i="1" s="1"/>
  <c r="S695" i="1"/>
  <c r="T695" i="1" s="1"/>
  <c r="R695" i="1"/>
  <c r="Q625" i="1"/>
  <c r="P625" i="1"/>
  <c r="R625" i="1" s="1"/>
  <c r="V614" i="1"/>
  <c r="W614" i="1" s="1"/>
  <c r="X614" i="1" s="1"/>
  <c r="O712" i="1"/>
  <c r="O710" i="1" s="1"/>
  <c r="Q626" i="1"/>
  <c r="S626" i="1"/>
  <c r="R626" i="1"/>
  <c r="T626" i="1"/>
  <c r="S611" i="1"/>
  <c r="S716" i="1"/>
  <c r="T716" i="1" s="1"/>
  <c r="T629" i="1"/>
  <c r="U629" i="1" s="1"/>
  <c r="T751" i="1"/>
  <c r="U751" i="1"/>
  <c r="T697" i="1"/>
  <c r="U697" i="1"/>
  <c r="V697" i="1" s="1"/>
  <c r="P713" i="1"/>
  <c r="Q713" i="1" s="1"/>
  <c r="T663" i="1"/>
  <c r="U663" i="1" s="1"/>
  <c r="P676" i="1"/>
  <c r="P693" i="1"/>
  <c r="X650" i="1"/>
  <c r="R627" i="1"/>
  <c r="Q731" i="1"/>
  <c r="R731" i="1"/>
  <c r="X738" i="1"/>
  <c r="Z738" i="1" s="1"/>
  <c r="Y738" i="1"/>
  <c r="Y720" i="1"/>
  <c r="X720" i="1"/>
  <c r="W720" i="1"/>
  <c r="P747" i="1"/>
  <c r="S733" i="1"/>
  <c r="X616" i="1"/>
  <c r="X754" i="1"/>
  <c r="W754" i="1"/>
  <c r="Y754" i="1"/>
  <c r="R749" i="1"/>
  <c r="S749" i="1"/>
  <c r="V718" i="1"/>
  <c r="U718" i="1"/>
  <c r="X718" i="1" s="1"/>
  <c r="Y718" i="1" s="1"/>
  <c r="W718" i="1"/>
  <c r="O675" i="1"/>
  <c r="P675" i="1"/>
  <c r="Q675" i="1" s="1"/>
  <c r="X701" i="1"/>
  <c r="Y701" i="1" s="1"/>
  <c r="Z701" i="1"/>
  <c r="P659" i="1"/>
  <c r="Q659" i="1"/>
  <c r="T646" i="1"/>
  <c r="W649" i="1"/>
  <c r="X649" i="1" s="1"/>
  <c r="Y649" i="1"/>
  <c r="Z649" i="1" s="1"/>
  <c r="O641" i="1"/>
  <c r="Q643" i="1"/>
  <c r="O373" i="1"/>
  <c r="O193" i="1" s="1"/>
  <c r="P373" i="1"/>
  <c r="Q373" i="1"/>
  <c r="R373" i="1"/>
  <c r="S373" i="1"/>
  <c r="T373" i="1"/>
  <c r="U373" i="1"/>
  <c r="V373" i="1"/>
  <c r="W373" i="1"/>
  <c r="X373" i="1"/>
  <c r="Y373" i="1"/>
  <c r="Z373" i="1"/>
  <c r="AA338" i="1"/>
  <c r="AA192" i="1" s="1"/>
  <c r="AB192" i="1" s="1"/>
  <c r="AC192" i="1" s="1"/>
  <c r="AD192" i="1" s="1"/>
  <c r="AE192" i="1" s="1"/>
  <c r="AF192" i="1" s="1"/>
  <c r="AG192" i="1" s="1"/>
  <c r="AH192" i="1" s="1"/>
  <c r="AI192" i="1" s="1"/>
  <c r="AJ192" i="1" s="1"/>
  <c r="AK192" i="1" s="1"/>
  <c r="AL192" i="1" s="1"/>
  <c r="AB338" i="1"/>
  <c r="AC338" i="1"/>
  <c r="AD338" i="1"/>
  <c r="AE338" i="1"/>
  <c r="AF338" i="1"/>
  <c r="AG338" i="1"/>
  <c r="AH338" i="1"/>
  <c r="AI338" i="1"/>
  <c r="AJ338" i="1"/>
  <c r="AK338" i="1"/>
  <c r="AL338" i="1"/>
  <c r="O746" i="1"/>
  <c r="Q609" i="1"/>
  <c r="R609" i="1"/>
  <c r="O624" i="1"/>
  <c r="P624" i="1"/>
  <c r="P730" i="1"/>
  <c r="Y755" i="1"/>
  <c r="Z755" i="1" s="1"/>
  <c r="X755" i="1"/>
  <c r="V682" i="1"/>
  <c r="W682" i="1"/>
  <c r="X682" i="1"/>
  <c r="Y682" i="1" s="1"/>
  <c r="Z682" i="1" s="1"/>
  <c r="V699" i="1"/>
  <c r="W699" i="1" s="1"/>
  <c r="O658" i="1"/>
  <c r="P658" i="1"/>
  <c r="Q658" i="1"/>
  <c r="Y702" i="1"/>
  <c r="Z702" i="1" s="1"/>
  <c r="V647" i="1"/>
  <c r="W647" i="1" s="1"/>
  <c r="U647" i="1"/>
  <c r="X647" i="1"/>
  <c r="Y647" i="1" s="1"/>
  <c r="Z647" i="1" s="1"/>
  <c r="U664" i="1"/>
  <c r="Q714" i="1"/>
  <c r="R714" i="1"/>
  <c r="O729" i="1"/>
  <c r="U630" i="1"/>
  <c r="W615" i="1"/>
  <c r="X615" i="1" s="1"/>
  <c r="Y615" i="1" s="1"/>
  <c r="Z615" i="1" s="1"/>
  <c r="S696" i="1"/>
  <c r="T696" i="1"/>
  <c r="Q748" i="1"/>
  <c r="V736" i="1"/>
  <c r="W736" i="1" s="1"/>
  <c r="X736" i="1"/>
  <c r="Y736" i="1" s="1"/>
  <c r="Z736" i="1" s="1"/>
  <c r="V648" i="1"/>
  <c r="Y648" i="1" s="1"/>
  <c r="Z648" i="1" s="1"/>
  <c r="W648" i="1"/>
  <c r="X648" i="1" s="1"/>
  <c r="S678" i="1"/>
  <c r="T678" i="1" s="1"/>
  <c r="R678" i="1"/>
  <c r="U678" i="1" s="1"/>
  <c r="V698" i="1"/>
  <c r="U698" i="1"/>
  <c r="Y698" i="1" s="1"/>
  <c r="Z698" i="1" s="1"/>
  <c r="W698" i="1"/>
  <c r="X698" i="1" s="1"/>
  <c r="Q694" i="1"/>
  <c r="R694" i="1"/>
  <c r="S694" i="1"/>
  <c r="P608" i="1"/>
  <c r="Q608" i="1"/>
  <c r="S608" i="1"/>
  <c r="R608" i="1"/>
  <c r="T608" i="1" s="1"/>
  <c r="S645" i="1"/>
  <c r="T645" i="1"/>
  <c r="U645" i="1" s="1"/>
  <c r="S662" i="1"/>
  <c r="T662" i="1" s="1"/>
  <c r="V719" i="1"/>
  <c r="W719" i="1" s="1"/>
  <c r="X737" i="1"/>
  <c r="W737" i="1"/>
  <c r="V753" i="1"/>
  <c r="W753" i="1" s="1"/>
  <c r="X753" i="1" s="1"/>
  <c r="Y753" i="1" s="1"/>
  <c r="Z753" i="1" s="1"/>
  <c r="W683" i="1"/>
  <c r="X683" i="1" s="1"/>
  <c r="W700" i="1"/>
  <c r="X700" i="1" s="1"/>
  <c r="Z700" i="1"/>
  <c r="Y700" i="1"/>
  <c r="T717" i="1"/>
  <c r="U613" i="1"/>
  <c r="W613" i="1"/>
  <c r="V613" i="1"/>
  <c r="V665" i="1"/>
  <c r="W665" i="1" s="1"/>
  <c r="X665" i="1" s="1"/>
  <c r="O607" i="1"/>
  <c r="P607" i="1"/>
  <c r="Q607" i="1" s="1"/>
  <c r="V631" i="1"/>
  <c r="W631" i="1" s="1"/>
  <c r="X631" i="1" s="1"/>
  <c r="Z631" i="1"/>
  <c r="Y631" i="1"/>
  <c r="X632" i="1"/>
  <c r="W632" i="1"/>
  <c r="Y632" i="1"/>
  <c r="Z632" i="1" s="1"/>
  <c r="X721" i="1"/>
  <c r="U752" i="1"/>
  <c r="V752" i="1" s="1"/>
  <c r="S732" i="1"/>
  <c r="R732" i="1"/>
  <c r="T732" i="1"/>
  <c r="U732" i="1" s="1"/>
  <c r="V732" i="1" s="1"/>
  <c r="R610" i="1"/>
  <c r="M61" i="1"/>
  <c r="N59" i="1"/>
  <c r="O61" i="1"/>
  <c r="M59" i="1"/>
  <c r="P61" i="1"/>
  <c r="Q61" i="1"/>
  <c r="N61" i="1"/>
  <c r="Q59" i="1"/>
  <c r="O59" i="1"/>
  <c r="S61" i="1"/>
  <c r="R59" i="1"/>
  <c r="P59" i="1"/>
  <c r="R61" i="1"/>
  <c r="S59" i="1"/>
  <c r="T59" i="1"/>
  <c r="T61" i="1"/>
  <c r="K673" i="1"/>
  <c r="P673" i="1"/>
  <c r="O673" i="1"/>
  <c r="K639" i="1"/>
  <c r="K605" i="1"/>
  <c r="P590" i="1"/>
  <c r="Q590" i="1" s="1"/>
  <c r="K588" i="1"/>
  <c r="K744" i="1"/>
  <c r="O622" i="1"/>
  <c r="K622" i="1"/>
  <c r="Y599" i="1"/>
  <c r="Z599" i="1" s="1"/>
  <c r="Z600" i="1"/>
  <c r="DF282" i="1"/>
  <c r="O656" i="1"/>
  <c r="K656" i="1"/>
  <c r="K690" i="1"/>
  <c r="P690" i="1"/>
  <c r="O690" i="1"/>
  <c r="K727" i="1"/>
  <c r="O727" i="1"/>
  <c r="DF360" i="1"/>
  <c r="K476" i="1"/>
  <c r="Z476" i="1" s="1"/>
  <c r="K564" i="1"/>
  <c r="Z564" i="1" s="1"/>
  <c r="K579" i="1"/>
  <c r="K431" i="1"/>
  <c r="K580" i="1"/>
  <c r="K442" i="1"/>
  <c r="Z442" i="1" s="1"/>
  <c r="K578" i="1"/>
  <c r="K581" i="1"/>
  <c r="Z581" i="1" s="1"/>
  <c r="K441" i="1"/>
  <c r="K475" i="1"/>
  <c r="K473" i="1"/>
  <c r="K422" i="1"/>
  <c r="K440" i="1"/>
  <c r="K474" i="1"/>
  <c r="K425" i="1"/>
  <c r="Z425" i="1" s="1"/>
  <c r="K457" i="1"/>
  <c r="K423" i="1"/>
  <c r="K546" i="1"/>
  <c r="K544" i="1"/>
  <c r="K563" i="1"/>
  <c r="K459" i="1"/>
  <c r="Z459" i="1" s="1"/>
  <c r="K491" i="1"/>
  <c r="K561" i="1"/>
  <c r="K562" i="1"/>
  <c r="K439" i="1"/>
  <c r="K458" i="1"/>
  <c r="K424" i="1"/>
  <c r="K509" i="1"/>
  <c r="K527" i="1"/>
  <c r="Z527" i="1" s="1"/>
  <c r="K456" i="1"/>
  <c r="K547" i="1"/>
  <c r="Z547" i="1" s="1"/>
  <c r="K545" i="1"/>
  <c r="K490" i="1"/>
  <c r="K524" i="1"/>
  <c r="K526" i="1"/>
  <c r="K508" i="1"/>
  <c r="K493" i="1"/>
  <c r="Z493" i="1" s="1"/>
  <c r="K492" i="1"/>
  <c r="K507" i="1"/>
  <c r="K525" i="1"/>
  <c r="K510" i="1"/>
  <c r="Z510" i="1" s="1"/>
  <c r="K710" i="1"/>
  <c r="Y598" i="1"/>
  <c r="Z598" i="1" s="1"/>
  <c r="X598" i="1"/>
  <c r="U608" i="1" l="1"/>
  <c r="T661" i="1"/>
  <c r="V661" i="1" s="1"/>
  <c r="U661" i="1"/>
  <c r="X680" i="1"/>
  <c r="Y680" i="1"/>
  <c r="Z680" i="1" s="1"/>
  <c r="U694" i="1"/>
  <c r="U716" i="1"/>
  <c r="V716" i="1" s="1"/>
  <c r="X734" i="1"/>
  <c r="Y734" i="1" s="1"/>
  <c r="W750" i="1"/>
  <c r="T675" i="1"/>
  <c r="R675" i="1"/>
  <c r="T625" i="1"/>
  <c r="V612" i="1"/>
  <c r="W612" i="1" s="1"/>
  <c r="X612" i="1"/>
  <c r="W752" i="1"/>
  <c r="Y752" i="1" s="1"/>
  <c r="Z752" i="1" s="1"/>
  <c r="W645" i="1"/>
  <c r="U675" i="1"/>
  <c r="V675" i="1" s="1"/>
  <c r="V628" i="1"/>
  <c r="X628" i="1" s="1"/>
  <c r="Y628" i="1" s="1"/>
  <c r="Z628" i="1" s="1"/>
  <c r="W628" i="1"/>
  <c r="Z721" i="1"/>
  <c r="X697" i="1"/>
  <c r="U695" i="1"/>
  <c r="V695" i="1" s="1"/>
  <c r="W695" i="1"/>
  <c r="W734" i="1"/>
  <c r="Z734" i="1" s="1"/>
  <c r="X752" i="1"/>
  <c r="U717" i="1"/>
  <c r="T694" i="1"/>
  <c r="U696" i="1"/>
  <c r="V696" i="1" s="1"/>
  <c r="V630" i="1"/>
  <c r="V664" i="1"/>
  <c r="W664" i="1" s="1"/>
  <c r="Q730" i="1"/>
  <c r="T730" i="1" s="1"/>
  <c r="Q624" i="1"/>
  <c r="R624" i="1" s="1"/>
  <c r="R622" i="1" s="1"/>
  <c r="S609" i="1"/>
  <c r="T609" i="1" s="1"/>
  <c r="R643" i="1"/>
  <c r="U646" i="1"/>
  <c r="R659" i="1"/>
  <c r="S659" i="1" s="1"/>
  <c r="T659" i="1" s="1"/>
  <c r="S675" i="1"/>
  <c r="S731" i="1"/>
  <c r="T731" i="1" s="1"/>
  <c r="Q693" i="1"/>
  <c r="R693" i="1" s="1"/>
  <c r="Q676" i="1"/>
  <c r="W697" i="1"/>
  <c r="V751" i="1"/>
  <c r="W751" i="1" s="1"/>
  <c r="X751" i="1" s="1"/>
  <c r="Y751" i="1" s="1"/>
  <c r="Z751" i="1" s="1"/>
  <c r="U626" i="1"/>
  <c r="V626" i="1" s="1"/>
  <c r="U715" i="1"/>
  <c r="V735" i="1"/>
  <c r="W735" i="1" s="1"/>
  <c r="V734" i="1"/>
  <c r="Z679" i="1"/>
  <c r="W642" i="1"/>
  <c r="X642" i="1" s="1"/>
  <c r="Y642" i="1" s="1"/>
  <c r="S692" i="1"/>
  <c r="T692" i="1" s="1"/>
  <c r="V681" i="1"/>
  <c r="W681" i="1" s="1"/>
  <c r="X699" i="1"/>
  <c r="Z699" i="1" s="1"/>
  <c r="R730" i="1"/>
  <c r="V715" i="1"/>
  <c r="W732" i="1"/>
  <c r="X732" i="1" s="1"/>
  <c r="R607" i="1"/>
  <c r="Z737" i="1"/>
  <c r="V645" i="1"/>
  <c r="X645" i="1" s="1"/>
  <c r="Y645" i="1" s="1"/>
  <c r="Z645" i="1" s="1"/>
  <c r="R748" i="1"/>
  <c r="P729" i="1"/>
  <c r="S714" i="1"/>
  <c r="T714" i="1" s="1"/>
  <c r="R658" i="1"/>
  <c r="P746" i="1"/>
  <c r="P641" i="1"/>
  <c r="V646" i="1"/>
  <c r="Z754" i="1"/>
  <c r="T733" i="1"/>
  <c r="Q747" i="1"/>
  <c r="Y650" i="1"/>
  <c r="Z650" i="1" s="1"/>
  <c r="U713" i="1"/>
  <c r="T611" i="1"/>
  <c r="P193" i="1"/>
  <c r="O191" i="1"/>
  <c r="V663" i="1"/>
  <c r="X750" i="1"/>
  <c r="Y750" i="1" s="1"/>
  <c r="Z750" i="1" s="1"/>
  <c r="S644" i="1"/>
  <c r="S660" i="1"/>
  <c r="X613" i="1"/>
  <c r="Y613" i="1" s="1"/>
  <c r="Y737" i="1"/>
  <c r="V662" i="1"/>
  <c r="V678" i="1"/>
  <c r="W678" i="1" s="1"/>
  <c r="T749" i="1"/>
  <c r="Z616" i="1"/>
  <c r="Z720" i="1"/>
  <c r="S713" i="1"/>
  <c r="T713" i="1" s="1"/>
  <c r="P712" i="1"/>
  <c r="P710" i="1" s="1"/>
  <c r="S625" i="1"/>
  <c r="U625" i="1" s="1"/>
  <c r="V625" i="1" s="1"/>
  <c r="S610" i="1"/>
  <c r="T610" i="1" s="1"/>
  <c r="Y721" i="1"/>
  <c r="Y665" i="1"/>
  <c r="Z665" i="1" s="1"/>
  <c r="Y683" i="1"/>
  <c r="Z683" i="1" s="1"/>
  <c r="U662" i="1"/>
  <c r="W696" i="1"/>
  <c r="S730" i="1"/>
  <c r="Z718" i="1"/>
  <c r="U749" i="1"/>
  <c r="Y616" i="1"/>
  <c r="S627" i="1"/>
  <c r="W663" i="1"/>
  <c r="X663" i="1" s="1"/>
  <c r="Y663" i="1" s="1"/>
  <c r="Z663" i="1" s="1"/>
  <c r="R713" i="1"/>
  <c r="V629" i="1"/>
  <c r="W629" i="1" s="1"/>
  <c r="O397" i="1"/>
  <c r="O228" i="1" s="1"/>
  <c r="P397" i="1"/>
  <c r="Q397" i="1"/>
  <c r="R397" i="1"/>
  <c r="S397" i="1"/>
  <c r="T397" i="1"/>
  <c r="U397" i="1"/>
  <c r="V397" i="1"/>
  <c r="W397" i="1"/>
  <c r="X397" i="1"/>
  <c r="Y397" i="1"/>
  <c r="Z397" i="1"/>
  <c r="T677" i="1"/>
  <c r="Z633" i="1"/>
  <c r="X719" i="1"/>
  <c r="Y719" i="1" s="1"/>
  <c r="Z719" i="1" s="1"/>
  <c r="Y699" i="1"/>
  <c r="Y614" i="1"/>
  <c r="Z614" i="1" s="1"/>
  <c r="Y666" i="1"/>
  <c r="Z666" i="1" s="1"/>
  <c r="W422" i="1"/>
  <c r="X422" i="1" s="1"/>
  <c r="X423" i="1"/>
  <c r="Y423" i="1" s="1"/>
  <c r="Z423" i="1" s="1"/>
  <c r="Y424" i="1"/>
  <c r="Z424" i="1" s="1"/>
  <c r="Y441" i="1"/>
  <c r="Z441" i="1" s="1"/>
  <c r="O431" i="1"/>
  <c r="P431" i="1" s="1"/>
  <c r="W439" i="1"/>
  <c r="X440" i="1"/>
  <c r="X457" i="1"/>
  <c r="Y457" i="1" s="1"/>
  <c r="W456" i="1"/>
  <c r="X456" i="1" s="1"/>
  <c r="Y456" i="1" s="1"/>
  <c r="Z458" i="1"/>
  <c r="Y458" i="1"/>
  <c r="X474" i="1"/>
  <c r="W473" i="1"/>
  <c r="Y475" i="1"/>
  <c r="Z475" i="1" s="1"/>
  <c r="Y492" i="1"/>
  <c r="Z492" i="1" s="1"/>
  <c r="W490" i="1"/>
  <c r="X491" i="1"/>
  <c r="X508" i="1"/>
  <c r="Y508" i="1" s="1"/>
  <c r="Z509" i="1"/>
  <c r="Y509" i="1"/>
  <c r="W507" i="1"/>
  <c r="X525" i="1"/>
  <c r="Y525" i="1" s="1"/>
  <c r="Z526" i="1"/>
  <c r="Y526" i="1"/>
  <c r="W524" i="1"/>
  <c r="X524" i="1" s="1"/>
  <c r="X545" i="1"/>
  <c r="Y545" i="1" s="1"/>
  <c r="Z545" i="1" s="1"/>
  <c r="X544" i="1"/>
  <c r="W544" i="1"/>
  <c r="Y546" i="1"/>
  <c r="Z546" i="1" s="1"/>
  <c r="X579" i="1"/>
  <c r="Y579" i="1" s="1"/>
  <c r="Y580" i="1"/>
  <c r="Z580" i="1" s="1"/>
  <c r="W578" i="1"/>
  <c r="Y563" i="1"/>
  <c r="Z563" i="1" s="1"/>
  <c r="O429" i="1"/>
  <c r="AA379" i="1"/>
  <c r="AB379" i="1"/>
  <c r="AC379" i="1"/>
  <c r="AD379" i="1"/>
  <c r="AE379" i="1"/>
  <c r="AF379" i="1"/>
  <c r="AG379" i="1"/>
  <c r="AH379" i="1"/>
  <c r="AI379" i="1"/>
  <c r="AJ379" i="1"/>
  <c r="AK379" i="1"/>
  <c r="AL379" i="1"/>
  <c r="AM348" i="1"/>
  <c r="AM350" i="1"/>
  <c r="AM344" i="1"/>
  <c r="AM349" i="1"/>
  <c r="AN349" i="1"/>
  <c r="AN344" i="1"/>
  <c r="AN348" i="1"/>
  <c r="AN350" i="1"/>
  <c r="AO348" i="1"/>
  <c r="AO350" i="1"/>
  <c r="AO344" i="1"/>
  <c r="AO349" i="1"/>
  <c r="AP348" i="1"/>
  <c r="AP349" i="1"/>
  <c r="AP350" i="1"/>
  <c r="AP344" i="1"/>
  <c r="AQ344" i="1"/>
  <c r="AQ349" i="1"/>
  <c r="AQ348" i="1"/>
  <c r="AQ350" i="1"/>
  <c r="AR344" i="1"/>
  <c r="AR350" i="1"/>
  <c r="AR348" i="1"/>
  <c r="AR349" i="1"/>
  <c r="AS349" i="1"/>
  <c r="AS344" i="1"/>
  <c r="AS350" i="1"/>
  <c r="AS348" i="1"/>
  <c r="AT349" i="1"/>
  <c r="AT344" i="1"/>
  <c r="AT350" i="1"/>
  <c r="AT348" i="1"/>
  <c r="AU348" i="1"/>
  <c r="AU350" i="1"/>
  <c r="AU349" i="1"/>
  <c r="AU344" i="1"/>
  <c r="AV349" i="1"/>
  <c r="AV344" i="1"/>
  <c r="AV348" i="1"/>
  <c r="AV350" i="1"/>
  <c r="AW344" i="1"/>
  <c r="AW350" i="1"/>
  <c r="AW348" i="1"/>
  <c r="AW349" i="1"/>
  <c r="AX344" i="1"/>
  <c r="AX348" i="1"/>
  <c r="AX350" i="1"/>
  <c r="AX349" i="1"/>
  <c r="O744" i="1"/>
  <c r="O639" i="1"/>
  <c r="U595" i="1"/>
  <c r="V595" i="1" s="1"/>
  <c r="W595" i="1" s="1"/>
  <c r="S593" i="1"/>
  <c r="W597" i="1"/>
  <c r="X597" i="1" s="1"/>
  <c r="Y597" i="1" s="1"/>
  <c r="Q591" i="1"/>
  <c r="R591" i="1" s="1"/>
  <c r="X562" i="1"/>
  <c r="O379" i="1"/>
  <c r="O211" i="1" s="1"/>
  <c r="P379" i="1"/>
  <c r="Q379" i="1"/>
  <c r="R379" i="1"/>
  <c r="S379" i="1"/>
  <c r="T379" i="1"/>
  <c r="U379" i="1"/>
  <c r="V379" i="1"/>
  <c r="W379" i="1"/>
  <c r="X379" i="1"/>
  <c r="Y379" i="1"/>
  <c r="Z379" i="1"/>
  <c r="AA344" i="1"/>
  <c r="AA210" i="1" s="1"/>
  <c r="AA349" i="1"/>
  <c r="AA348" i="1"/>
  <c r="AA350" i="1"/>
  <c r="AA233" i="1" s="1"/>
  <c r="AB349" i="1"/>
  <c r="AB350" i="1"/>
  <c r="AB348" i="1"/>
  <c r="AB344" i="1"/>
  <c r="AC349" i="1"/>
  <c r="AC348" i="1"/>
  <c r="AC350" i="1"/>
  <c r="AC344" i="1"/>
  <c r="AD344" i="1"/>
  <c r="AD350" i="1"/>
  <c r="AD349" i="1"/>
  <c r="AD348" i="1"/>
  <c r="AE348" i="1"/>
  <c r="AE349" i="1"/>
  <c r="AE350" i="1"/>
  <c r="AE344" i="1"/>
  <c r="AF349" i="1"/>
  <c r="AF344" i="1"/>
  <c r="AF348" i="1"/>
  <c r="AF350" i="1"/>
  <c r="AG349" i="1"/>
  <c r="AG344" i="1"/>
  <c r="AG350" i="1"/>
  <c r="AG348" i="1"/>
  <c r="AH348" i="1"/>
  <c r="AH349" i="1"/>
  <c r="AH350" i="1"/>
  <c r="AH344" i="1"/>
  <c r="AI349" i="1"/>
  <c r="AI344" i="1"/>
  <c r="AI350" i="1"/>
  <c r="AI348" i="1"/>
  <c r="AJ349" i="1"/>
  <c r="AJ344" i="1"/>
  <c r="AJ348" i="1"/>
  <c r="AJ350" i="1"/>
  <c r="AK350" i="1"/>
  <c r="AK349" i="1"/>
  <c r="AK344" i="1"/>
  <c r="AK348" i="1"/>
  <c r="AL348" i="1"/>
  <c r="AL350" i="1"/>
  <c r="AL344" i="1"/>
  <c r="AL349" i="1"/>
  <c r="P377" i="1"/>
  <c r="O377" i="1"/>
  <c r="O205" i="1" s="1"/>
  <c r="Q377" i="1"/>
  <c r="R377" i="1"/>
  <c r="S377" i="1"/>
  <c r="T377" i="1"/>
  <c r="U377" i="1"/>
  <c r="V377" i="1"/>
  <c r="W377" i="1"/>
  <c r="X377" i="1"/>
  <c r="Y377" i="1"/>
  <c r="AA342" i="1"/>
  <c r="AA204" i="1" s="1"/>
  <c r="Z377" i="1"/>
  <c r="AB342" i="1"/>
  <c r="AC342" i="1"/>
  <c r="AD342" i="1"/>
  <c r="AE342" i="1"/>
  <c r="AF342" i="1"/>
  <c r="AG342" i="1"/>
  <c r="AH342" i="1"/>
  <c r="AI342" i="1"/>
  <c r="AJ342" i="1"/>
  <c r="AK342" i="1"/>
  <c r="AL342" i="1"/>
  <c r="P622" i="1"/>
  <c r="T594" i="1"/>
  <c r="U594" i="1" s="1"/>
  <c r="P744" i="1"/>
  <c r="Q588" i="1"/>
  <c r="P588" i="1"/>
  <c r="P639" i="1"/>
  <c r="AA378" i="1"/>
  <c r="AB378" i="1"/>
  <c r="AC378" i="1"/>
  <c r="AD378" i="1"/>
  <c r="AE378" i="1"/>
  <c r="AF378" i="1"/>
  <c r="AG378" i="1"/>
  <c r="AH378" i="1"/>
  <c r="AI378" i="1"/>
  <c r="AJ378" i="1"/>
  <c r="AK378" i="1"/>
  <c r="AL378" i="1"/>
  <c r="AM343" i="1"/>
  <c r="AN343" i="1"/>
  <c r="AO343" i="1"/>
  <c r="AP343" i="1"/>
  <c r="AQ343" i="1"/>
  <c r="AR343" i="1"/>
  <c r="AS343" i="1"/>
  <c r="AT343" i="1"/>
  <c r="AU343" i="1"/>
  <c r="AV343" i="1"/>
  <c r="AW343" i="1"/>
  <c r="AX343" i="1"/>
  <c r="W561" i="1"/>
  <c r="O398" i="1"/>
  <c r="P398" i="1"/>
  <c r="Q398" i="1"/>
  <c r="Q396" i="1" s="1"/>
  <c r="Q405" i="1" s="1"/>
  <c r="Q404" i="1" s="1"/>
  <c r="R398" i="1"/>
  <c r="R396" i="1" s="1"/>
  <c r="R405" i="1" s="1"/>
  <c r="R404" i="1" s="1"/>
  <c r="S398" i="1"/>
  <c r="S396" i="1" s="1"/>
  <c r="S405" i="1" s="1"/>
  <c r="S404" i="1" s="1"/>
  <c r="T398" i="1"/>
  <c r="T396" i="1" s="1"/>
  <c r="T405" i="1" s="1"/>
  <c r="T404" i="1" s="1"/>
  <c r="U398" i="1"/>
  <c r="U396" i="1" s="1"/>
  <c r="U405" i="1" s="1"/>
  <c r="U404" i="1" s="1"/>
  <c r="V398" i="1"/>
  <c r="V396" i="1" s="1"/>
  <c r="V405" i="1" s="1"/>
  <c r="V404" i="1" s="1"/>
  <c r="W398" i="1"/>
  <c r="X398" i="1"/>
  <c r="Y398" i="1"/>
  <c r="Y396" i="1" s="1"/>
  <c r="Y405" i="1" s="1"/>
  <c r="Y404" i="1" s="1"/>
  <c r="Z398" i="1"/>
  <c r="Z396" i="1" s="1"/>
  <c r="Z405" i="1" s="1"/>
  <c r="Z404" i="1" s="1"/>
  <c r="Q656" i="1"/>
  <c r="R590" i="1"/>
  <c r="O605" i="1"/>
  <c r="P375" i="1"/>
  <c r="O375" i="1"/>
  <c r="O199" i="1" s="1"/>
  <c r="Q375" i="1"/>
  <c r="R375" i="1"/>
  <c r="S375" i="1"/>
  <c r="T375" i="1"/>
  <c r="U375" i="1"/>
  <c r="V375" i="1"/>
  <c r="W375" i="1"/>
  <c r="X375" i="1"/>
  <c r="Y375" i="1"/>
  <c r="AA340" i="1"/>
  <c r="AA198" i="1" s="1"/>
  <c r="Z375" i="1"/>
  <c r="AB340" i="1"/>
  <c r="AC340" i="1"/>
  <c r="AD340" i="1"/>
  <c r="AE340" i="1"/>
  <c r="AF340" i="1"/>
  <c r="AG340" i="1"/>
  <c r="AH340" i="1"/>
  <c r="AI340" i="1"/>
  <c r="AJ340" i="1"/>
  <c r="AK340" i="1"/>
  <c r="AL340" i="1"/>
  <c r="V596" i="1"/>
  <c r="W596" i="1" s="1"/>
  <c r="P378" i="1"/>
  <c r="O378" i="1"/>
  <c r="O208" i="1" s="1"/>
  <c r="Q378" i="1"/>
  <c r="R378" i="1"/>
  <c r="S378" i="1"/>
  <c r="T378" i="1"/>
  <c r="U378" i="1"/>
  <c r="V378" i="1"/>
  <c r="W378" i="1"/>
  <c r="X378" i="1"/>
  <c r="Y378" i="1"/>
  <c r="Z378" i="1"/>
  <c r="AA343" i="1"/>
  <c r="AA207" i="1" s="1"/>
  <c r="AB343" i="1"/>
  <c r="AC343" i="1"/>
  <c r="AD343" i="1"/>
  <c r="AE343" i="1"/>
  <c r="AF343" i="1"/>
  <c r="AG343" i="1"/>
  <c r="AH343" i="1"/>
  <c r="AI343" i="1"/>
  <c r="AJ343" i="1"/>
  <c r="AK343" i="1"/>
  <c r="AL343" i="1"/>
  <c r="R592" i="1"/>
  <c r="X664" i="1" l="1"/>
  <c r="Y664" i="1"/>
  <c r="Z664" i="1" s="1"/>
  <c r="X735" i="1"/>
  <c r="Y735" i="1" s="1"/>
  <c r="Z735" i="1" s="1"/>
  <c r="X629" i="1"/>
  <c r="X662" i="1"/>
  <c r="Y662" i="1" s="1"/>
  <c r="Y681" i="1"/>
  <c r="X681" i="1"/>
  <c r="U609" i="1"/>
  <c r="V609" i="1" s="1"/>
  <c r="U610" i="1"/>
  <c r="P727" i="1"/>
  <c r="Q729" i="1"/>
  <c r="X608" i="1"/>
  <c r="Q622" i="1"/>
  <c r="X396" i="1"/>
  <c r="X405" i="1" s="1"/>
  <c r="X404" i="1" s="1"/>
  <c r="P396" i="1"/>
  <c r="P405" i="1" s="1"/>
  <c r="P404" i="1" s="1"/>
  <c r="U730" i="1"/>
  <c r="T644" i="1"/>
  <c r="X644" i="1" s="1"/>
  <c r="U644" i="1"/>
  <c r="U611" i="1"/>
  <c r="V611" i="1" s="1"/>
  <c r="W611" i="1" s="1"/>
  <c r="X611" i="1" s="1"/>
  <c r="W733" i="1"/>
  <c r="U733" i="1"/>
  <c r="W646" i="1"/>
  <c r="X646" i="1" s="1"/>
  <c r="S693" i="1"/>
  <c r="T693" i="1" s="1"/>
  <c r="U693" i="1" s="1"/>
  <c r="W661" i="1"/>
  <c r="Y661" i="1" s="1"/>
  <c r="Z661" i="1" s="1"/>
  <c r="Q712" i="1"/>
  <c r="R712" i="1" s="1"/>
  <c r="W396" i="1"/>
  <c r="W405" i="1" s="1"/>
  <c r="W404" i="1" s="1"/>
  <c r="W675" i="1"/>
  <c r="X675" i="1" s="1"/>
  <c r="Y675" i="1" s="1"/>
  <c r="Z675" i="1" s="1"/>
  <c r="W662" i="1"/>
  <c r="W625" i="1"/>
  <c r="X625" i="1" s="1"/>
  <c r="Y625" i="1" s="1"/>
  <c r="Q641" i="1"/>
  <c r="W717" i="1"/>
  <c r="V717" i="1"/>
  <c r="X695" i="1"/>
  <c r="Y695" i="1" s="1"/>
  <c r="Z695" i="1" s="1"/>
  <c r="U659" i="1"/>
  <c r="W713" i="1"/>
  <c r="P228" i="1"/>
  <c r="O226" i="1"/>
  <c r="T627" i="1"/>
  <c r="V713" i="1"/>
  <c r="X678" i="1"/>
  <c r="Y678" i="1" s="1"/>
  <c r="X630" i="1"/>
  <c r="Y630" i="1" s="1"/>
  <c r="Z630" i="1" s="1"/>
  <c r="W630" i="1"/>
  <c r="Y612" i="1"/>
  <c r="Z612" i="1" s="1"/>
  <c r="U731" i="1"/>
  <c r="V731" i="1" s="1"/>
  <c r="V608" i="1"/>
  <c r="W608" i="1" s="1"/>
  <c r="R641" i="1"/>
  <c r="U714" i="1"/>
  <c r="S607" i="1"/>
  <c r="V644" i="1"/>
  <c r="W644" i="1" s="1"/>
  <c r="Z732" i="1"/>
  <c r="W626" i="1"/>
  <c r="Y732" i="1"/>
  <c r="W716" i="1"/>
  <c r="W677" i="1"/>
  <c r="X677" i="1" s="1"/>
  <c r="Z642" i="1"/>
  <c r="V733" i="1"/>
  <c r="Z613" i="1"/>
  <c r="U677" i="1"/>
  <c r="V677" i="1" s="1"/>
  <c r="V610" i="1"/>
  <c r="Y610" i="1" s="1"/>
  <c r="Z610" i="1" s="1"/>
  <c r="S748" i="1"/>
  <c r="W610" i="1"/>
  <c r="X610" i="1" s="1"/>
  <c r="X694" i="1"/>
  <c r="Y694" i="1" s="1"/>
  <c r="Z694" i="1" s="1"/>
  <c r="V694" i="1"/>
  <c r="W694" i="1" s="1"/>
  <c r="W715" i="1"/>
  <c r="X715" i="1" s="1"/>
  <c r="Y611" i="1"/>
  <c r="V749" i="1"/>
  <c r="W749" i="1" s="1"/>
  <c r="X661" i="1"/>
  <c r="S624" i="1"/>
  <c r="T624" i="1" s="1"/>
  <c r="X696" i="1"/>
  <c r="Y696" i="1" s="1"/>
  <c r="Z696" i="1" s="1"/>
  <c r="Y524" i="1"/>
  <c r="Z524" i="1" s="1"/>
  <c r="S643" i="1"/>
  <c r="Y544" i="1"/>
  <c r="U624" i="1"/>
  <c r="V624" i="1" s="1"/>
  <c r="T660" i="1"/>
  <c r="P191" i="1"/>
  <c r="Q193" i="1"/>
  <c r="R747" i="1"/>
  <c r="Q746" i="1"/>
  <c r="R746" i="1" s="1"/>
  <c r="Y697" i="1"/>
  <c r="Z697" i="1" s="1"/>
  <c r="S658" i="1"/>
  <c r="U692" i="1"/>
  <c r="V692" i="1" s="1"/>
  <c r="R676" i="1"/>
  <c r="Y422" i="1"/>
  <c r="Z422" i="1" s="1"/>
  <c r="Y440" i="1"/>
  <c r="Z440" i="1" s="1"/>
  <c r="X439" i="1"/>
  <c r="Y439" i="1"/>
  <c r="Q431" i="1"/>
  <c r="Z456" i="1"/>
  <c r="Z457" i="1"/>
  <c r="Z474" i="1"/>
  <c r="X473" i="1"/>
  <c r="Y473" i="1" s="1"/>
  <c r="Y474" i="1"/>
  <c r="Y491" i="1"/>
  <c r="Z491" i="1" s="1"/>
  <c r="X490" i="1"/>
  <c r="Y490" i="1" s="1"/>
  <c r="Z508" i="1"/>
  <c r="X507" i="1"/>
  <c r="Z525" i="1"/>
  <c r="Z544" i="1"/>
  <c r="Z579" i="1"/>
  <c r="X578" i="1"/>
  <c r="AU347" i="1"/>
  <c r="AP347" i="1"/>
  <c r="AO347" i="1"/>
  <c r="AM347" i="1"/>
  <c r="AK347" i="1"/>
  <c r="AI347" i="1"/>
  <c r="AG347" i="1"/>
  <c r="AD347" i="1"/>
  <c r="AW347" i="1"/>
  <c r="AR347" i="1"/>
  <c r="AQ347" i="1"/>
  <c r="AC347" i="1"/>
  <c r="Y562" i="1"/>
  <c r="Z562" i="1" s="1"/>
  <c r="X561" i="1"/>
  <c r="Y561" i="1" s="1"/>
  <c r="Z561" i="1" s="1"/>
  <c r="S591" i="1"/>
  <c r="V594" i="1"/>
  <c r="AJ347" i="1"/>
  <c r="AF347" i="1"/>
  <c r="AB347" i="1"/>
  <c r="AA347" i="1"/>
  <c r="AA227" i="1"/>
  <c r="AT347" i="1"/>
  <c r="AS347" i="1"/>
  <c r="P366" i="1"/>
  <c r="O366" i="1"/>
  <c r="Q366" i="1"/>
  <c r="R366" i="1"/>
  <c r="S366" i="1"/>
  <c r="T366" i="1"/>
  <c r="U366" i="1"/>
  <c r="V366" i="1"/>
  <c r="W366" i="1"/>
  <c r="X366" i="1"/>
  <c r="Y366" i="1"/>
  <c r="Z366" i="1"/>
  <c r="AA323" i="1"/>
  <c r="AB323" i="1"/>
  <c r="AC323" i="1"/>
  <c r="AD323" i="1"/>
  <c r="AE323" i="1"/>
  <c r="AF323" i="1"/>
  <c r="AG323" i="1"/>
  <c r="AH323" i="1"/>
  <c r="AI323" i="1"/>
  <c r="AJ323" i="1"/>
  <c r="AK323" i="1"/>
  <c r="AL323" i="1"/>
  <c r="T591" i="1"/>
  <c r="U591" i="1" s="1"/>
  <c r="Q710" i="1"/>
  <c r="X595" i="1"/>
  <c r="Y595" i="1"/>
  <c r="R673" i="1"/>
  <c r="AB198" i="1"/>
  <c r="R605" i="1"/>
  <c r="R588" i="1"/>
  <c r="S590" i="1"/>
  <c r="AM377" i="1"/>
  <c r="AN377" i="1"/>
  <c r="AO377" i="1"/>
  <c r="AP377" i="1"/>
  <c r="AQ377" i="1"/>
  <c r="AR377" i="1"/>
  <c r="AS377" i="1"/>
  <c r="AT377" i="1"/>
  <c r="AU377" i="1"/>
  <c r="AV377" i="1"/>
  <c r="AW377" i="1"/>
  <c r="AX377" i="1"/>
  <c r="AY342" i="1"/>
  <c r="AZ342" i="1"/>
  <c r="BA342" i="1"/>
  <c r="BB342" i="1"/>
  <c r="BC342" i="1"/>
  <c r="BD342" i="1"/>
  <c r="BE342" i="1"/>
  <c r="BF342" i="1"/>
  <c r="BG342" i="1"/>
  <c r="BH342" i="1"/>
  <c r="BI342" i="1"/>
  <c r="BJ342" i="1"/>
  <c r="Q727" i="1"/>
  <c r="O231" i="1"/>
  <c r="O396" i="1"/>
  <c r="O405" i="1" s="1"/>
  <c r="O404" i="1" s="1"/>
  <c r="AA373" i="1"/>
  <c r="AB373" i="1"/>
  <c r="AC373" i="1"/>
  <c r="AD373" i="1"/>
  <c r="AE373" i="1"/>
  <c r="AF373" i="1"/>
  <c r="AG373" i="1"/>
  <c r="AH373" i="1"/>
  <c r="AI373" i="1"/>
  <c r="AJ373" i="1"/>
  <c r="AK373" i="1"/>
  <c r="AM338" i="1"/>
  <c r="AL373" i="1"/>
  <c r="AN338" i="1"/>
  <c r="AO338" i="1"/>
  <c r="AP338" i="1"/>
  <c r="AQ338" i="1"/>
  <c r="AR338" i="1"/>
  <c r="AS338" i="1"/>
  <c r="AT338" i="1"/>
  <c r="AU338" i="1"/>
  <c r="AV338" i="1"/>
  <c r="AW338" i="1"/>
  <c r="AX338" i="1"/>
  <c r="AM375" i="1"/>
  <c r="AN375" i="1"/>
  <c r="AO375" i="1"/>
  <c r="AP375" i="1"/>
  <c r="AQ375" i="1"/>
  <c r="AR375" i="1"/>
  <c r="AS375" i="1"/>
  <c r="AT375" i="1"/>
  <c r="AU375" i="1"/>
  <c r="AV375" i="1"/>
  <c r="AW375" i="1"/>
  <c r="AX375" i="1"/>
  <c r="AY340" i="1"/>
  <c r="AZ340" i="1"/>
  <c r="BA340" i="1"/>
  <c r="BB340" i="1"/>
  <c r="BC340" i="1"/>
  <c r="BD340" i="1"/>
  <c r="BE340" i="1"/>
  <c r="BF340" i="1"/>
  <c r="BG340" i="1"/>
  <c r="BH340" i="1"/>
  <c r="BI340" i="1"/>
  <c r="BJ340" i="1"/>
  <c r="Q605" i="1"/>
  <c r="P205" i="1"/>
  <c r="O203" i="1"/>
  <c r="P376" i="1"/>
  <c r="O376" i="1"/>
  <c r="O202" i="1" s="1"/>
  <c r="Q376" i="1"/>
  <c r="R376" i="1"/>
  <c r="S376" i="1"/>
  <c r="T376" i="1"/>
  <c r="U376" i="1"/>
  <c r="V376" i="1"/>
  <c r="W376" i="1"/>
  <c r="X376" i="1"/>
  <c r="Y376" i="1"/>
  <c r="AA341" i="1"/>
  <c r="AA201" i="1" s="1"/>
  <c r="Z376" i="1"/>
  <c r="AB341" i="1"/>
  <c r="AC341" i="1"/>
  <c r="AD341" i="1"/>
  <c r="AE341" i="1"/>
  <c r="AF341" i="1"/>
  <c r="AG341" i="1"/>
  <c r="AH341" i="1"/>
  <c r="AI341" i="1"/>
  <c r="AJ341" i="1"/>
  <c r="AK341" i="1"/>
  <c r="AL341" i="1"/>
  <c r="AV347" i="1"/>
  <c r="AN347" i="1"/>
  <c r="AA397" i="1"/>
  <c r="AB397" i="1"/>
  <c r="AC397" i="1"/>
  <c r="AD397" i="1"/>
  <c r="AE397" i="1"/>
  <c r="AF397" i="1"/>
  <c r="AG397" i="1"/>
  <c r="AH397" i="1"/>
  <c r="AI397" i="1"/>
  <c r="AJ397" i="1"/>
  <c r="AK397" i="1"/>
  <c r="AL397" i="1"/>
  <c r="Z595" i="1"/>
  <c r="S592" i="1"/>
  <c r="AB207" i="1"/>
  <c r="P199" i="1"/>
  <c r="O197" i="1"/>
  <c r="P208" i="1"/>
  <c r="O206" i="1"/>
  <c r="X596" i="1"/>
  <c r="Y596" i="1" s="1"/>
  <c r="P374" i="1"/>
  <c r="O374" i="1"/>
  <c r="Q374" i="1"/>
  <c r="Q372" i="1" s="1"/>
  <c r="R374" i="1"/>
  <c r="R372" i="1" s="1"/>
  <c r="S374" i="1"/>
  <c r="T374" i="1"/>
  <c r="U374" i="1"/>
  <c r="U372" i="1" s="1"/>
  <c r="V374" i="1"/>
  <c r="V372" i="1" s="1"/>
  <c r="W374" i="1"/>
  <c r="X374" i="1"/>
  <c r="Y374" i="1"/>
  <c r="Y372" i="1" s="1"/>
  <c r="AA339" i="1"/>
  <c r="Z374" i="1"/>
  <c r="AB339" i="1"/>
  <c r="AC339" i="1"/>
  <c r="AC336" i="1" s="1"/>
  <c r="AD339" i="1"/>
  <c r="AD336" i="1" s="1"/>
  <c r="AE339" i="1"/>
  <c r="AF339" i="1"/>
  <c r="AG339" i="1"/>
  <c r="AG336" i="1" s="1"/>
  <c r="AH339" i="1"/>
  <c r="AH336" i="1" s="1"/>
  <c r="AI339" i="1"/>
  <c r="AJ339" i="1"/>
  <c r="AK339" i="1"/>
  <c r="AK336" i="1" s="1"/>
  <c r="AL339" i="1"/>
  <c r="AL336" i="1" s="1"/>
  <c r="P656" i="1"/>
  <c r="AM373" i="1"/>
  <c r="AN373" i="1"/>
  <c r="AO373" i="1"/>
  <c r="AP373" i="1"/>
  <c r="AQ373" i="1"/>
  <c r="AR373" i="1"/>
  <c r="AS373" i="1"/>
  <c r="AT373" i="1"/>
  <c r="AU373" i="1"/>
  <c r="AV373" i="1"/>
  <c r="AW373" i="1"/>
  <c r="AY338" i="1"/>
  <c r="AX373" i="1"/>
  <c r="AZ338" i="1"/>
  <c r="BA338" i="1"/>
  <c r="BB338" i="1"/>
  <c r="BC338" i="1"/>
  <c r="BD338" i="1"/>
  <c r="BE338" i="1"/>
  <c r="BF338" i="1"/>
  <c r="BG338" i="1"/>
  <c r="BH338" i="1"/>
  <c r="BI338" i="1"/>
  <c r="BJ338" i="1"/>
  <c r="AY375" i="1"/>
  <c r="AZ375" i="1"/>
  <c r="BA375" i="1"/>
  <c r="BB375" i="1"/>
  <c r="BC375" i="1"/>
  <c r="BD375" i="1"/>
  <c r="BE375" i="1"/>
  <c r="BF375" i="1"/>
  <c r="BG375" i="1"/>
  <c r="BH375" i="1"/>
  <c r="BI375" i="1"/>
  <c r="BJ375" i="1"/>
  <c r="BK340" i="1"/>
  <c r="BL340" i="1"/>
  <c r="BM340" i="1"/>
  <c r="BN340" i="1"/>
  <c r="BO340" i="1"/>
  <c r="BP340" i="1"/>
  <c r="BQ340" i="1"/>
  <c r="BR340" i="1"/>
  <c r="BS340" i="1"/>
  <c r="BT340" i="1"/>
  <c r="BU340" i="1"/>
  <c r="BV340" i="1"/>
  <c r="P605" i="1"/>
  <c r="AL347" i="1"/>
  <c r="AH347" i="1"/>
  <c r="AE347" i="1"/>
  <c r="AB210" i="1"/>
  <c r="P211" i="1"/>
  <c r="O209" i="1"/>
  <c r="Q673" i="1"/>
  <c r="AX347" i="1"/>
  <c r="Z597" i="1"/>
  <c r="T593" i="1"/>
  <c r="AA376" i="1"/>
  <c r="AB376" i="1"/>
  <c r="AC376" i="1"/>
  <c r="AD376" i="1"/>
  <c r="AE376" i="1"/>
  <c r="AF376" i="1"/>
  <c r="AG376" i="1"/>
  <c r="AH376" i="1"/>
  <c r="AI376" i="1"/>
  <c r="AJ376" i="1"/>
  <c r="AK376" i="1"/>
  <c r="AL376" i="1"/>
  <c r="AM341" i="1"/>
  <c r="AN341" i="1"/>
  <c r="AO341" i="1"/>
  <c r="AP341" i="1"/>
  <c r="AQ341" i="1"/>
  <c r="AR341" i="1"/>
  <c r="AS341" i="1"/>
  <c r="AT341" i="1"/>
  <c r="AU341" i="1"/>
  <c r="AV341" i="1"/>
  <c r="AW341" i="1"/>
  <c r="AX341" i="1"/>
  <c r="AA375" i="1"/>
  <c r="AB375" i="1"/>
  <c r="AC375" i="1"/>
  <c r="AD375" i="1"/>
  <c r="AE375" i="1"/>
  <c r="AF375" i="1"/>
  <c r="AG375" i="1"/>
  <c r="AH375" i="1"/>
  <c r="AI375" i="1"/>
  <c r="AJ375" i="1"/>
  <c r="AK375" i="1"/>
  <c r="AM340" i="1"/>
  <c r="AL375" i="1"/>
  <c r="AN340" i="1"/>
  <c r="AO340" i="1"/>
  <c r="AP340" i="1"/>
  <c r="AQ340" i="1"/>
  <c r="AR340" i="1"/>
  <c r="AS340" i="1"/>
  <c r="AT340" i="1"/>
  <c r="AU340" i="1"/>
  <c r="AV340" i="1"/>
  <c r="AW340" i="1"/>
  <c r="AX340" i="1"/>
  <c r="AB204" i="1"/>
  <c r="AB233" i="1"/>
  <c r="AA232" i="1"/>
  <c r="W594" i="1"/>
  <c r="Q690" i="1"/>
  <c r="W692" i="1" l="1"/>
  <c r="X692" i="1" s="1"/>
  <c r="Y692" i="1" s="1"/>
  <c r="Z692" i="1" s="1"/>
  <c r="W609" i="1"/>
  <c r="X609" i="1"/>
  <c r="Y609" i="1" s="1"/>
  <c r="Z609" i="1" s="1"/>
  <c r="S712" i="1"/>
  <c r="Y646" i="1"/>
  <c r="Z646" i="1" s="1"/>
  <c r="Z662" i="1"/>
  <c r="W624" i="1"/>
  <c r="T607" i="1"/>
  <c r="U607" i="1" s="1"/>
  <c r="T658" i="1"/>
  <c r="U658" i="1" s="1"/>
  <c r="V658" i="1" s="1"/>
  <c r="W658" i="1" s="1"/>
  <c r="X658" i="1" s="1"/>
  <c r="Y658" i="1" s="1"/>
  <c r="Z658" i="1" s="1"/>
  <c r="P226" i="1"/>
  <c r="Q228" i="1"/>
  <c r="W731" i="1"/>
  <c r="T643" i="1"/>
  <c r="U643" i="1" s="1"/>
  <c r="Y731" i="1"/>
  <c r="Z731" i="1" s="1"/>
  <c r="X733" i="1"/>
  <c r="Y733" i="1" s="1"/>
  <c r="Z733" i="1" s="1"/>
  <c r="V693" i="1"/>
  <c r="W693" i="1" s="1"/>
  <c r="X693" i="1" s="1"/>
  <c r="Y693" i="1" s="1"/>
  <c r="Z693" i="1" s="1"/>
  <c r="R729" i="1"/>
  <c r="U627" i="1"/>
  <c r="S747" i="1"/>
  <c r="Y629" i="1"/>
  <c r="Z629" i="1" s="1"/>
  <c r="Y677" i="1"/>
  <c r="Z677" i="1" s="1"/>
  <c r="Z439" i="1"/>
  <c r="Y715" i="1"/>
  <c r="Z715" i="1" s="1"/>
  <c r="X716" i="1"/>
  <c r="Y716" i="1" s="1"/>
  <c r="Z716" i="1"/>
  <c r="V659" i="1"/>
  <c r="W659" i="1" s="1"/>
  <c r="X659" i="1" s="1"/>
  <c r="Y659" i="1" s="1"/>
  <c r="X713" i="1"/>
  <c r="Y713" i="1" s="1"/>
  <c r="R193" i="1"/>
  <c r="Q191" i="1"/>
  <c r="X731" i="1"/>
  <c r="W643" i="1"/>
  <c r="AD398" i="1"/>
  <c r="AL398" i="1"/>
  <c r="AL396" i="1" s="1"/>
  <c r="AL405" i="1" s="1"/>
  <c r="AL404" i="1" s="1"/>
  <c r="AE398" i="1"/>
  <c r="AA398" i="1"/>
  <c r="AG398" i="1"/>
  <c r="AG396" i="1" s="1"/>
  <c r="AG405" i="1" s="1"/>
  <c r="AG404" i="1" s="1"/>
  <c r="AH398" i="1"/>
  <c r="AI398" i="1"/>
  <c r="AI396" i="1" s="1"/>
  <c r="AI405" i="1" s="1"/>
  <c r="AI404" i="1" s="1"/>
  <c r="AB398" i="1"/>
  <c r="AB396" i="1" s="1"/>
  <c r="AB405" i="1" s="1"/>
  <c r="AB404" i="1" s="1"/>
  <c r="AJ398" i="1"/>
  <c r="AJ396" i="1" s="1"/>
  <c r="AJ405" i="1" s="1"/>
  <c r="AJ404" i="1" s="1"/>
  <c r="AC398" i="1"/>
  <c r="AC396" i="1" s="1"/>
  <c r="AC405" i="1" s="1"/>
  <c r="AC404" i="1" s="1"/>
  <c r="AK398" i="1"/>
  <c r="AF398" i="1"/>
  <c r="AF396" i="1" s="1"/>
  <c r="AF405" i="1" s="1"/>
  <c r="AF404" i="1" s="1"/>
  <c r="V730" i="1"/>
  <c r="Z730" i="1" s="1"/>
  <c r="Z678" i="1"/>
  <c r="S641" i="1"/>
  <c r="T641" i="1" s="1"/>
  <c r="X624" i="1"/>
  <c r="Y624" i="1" s="1"/>
  <c r="Z624" i="1" s="1"/>
  <c r="Z611" i="1"/>
  <c r="V643" i="1"/>
  <c r="Z625" i="1"/>
  <c r="W730" i="1"/>
  <c r="X730" i="1" s="1"/>
  <c r="Y730" i="1" s="1"/>
  <c r="AE396" i="1"/>
  <c r="AE405" i="1" s="1"/>
  <c r="AE404" i="1" s="1"/>
  <c r="V660" i="1"/>
  <c r="U660" i="1"/>
  <c r="W660" i="1" s="1"/>
  <c r="X626" i="1"/>
  <c r="Y626" i="1" s="1"/>
  <c r="X717" i="1"/>
  <c r="Y717" i="1"/>
  <c r="Z717" i="1" s="1"/>
  <c r="Y608" i="1"/>
  <c r="Z608" i="1" s="1"/>
  <c r="Z681" i="1"/>
  <c r="AD396" i="1"/>
  <c r="AD405" i="1" s="1"/>
  <c r="AD404" i="1" s="1"/>
  <c r="S746" i="1"/>
  <c r="U746" i="1"/>
  <c r="X746" i="1" s="1"/>
  <c r="T746" i="1"/>
  <c r="V746" i="1"/>
  <c r="W746" i="1" s="1"/>
  <c r="V714" i="1"/>
  <c r="W714" i="1" s="1"/>
  <c r="AH396" i="1"/>
  <c r="AH405" i="1" s="1"/>
  <c r="AH404" i="1" s="1"/>
  <c r="AK396" i="1"/>
  <c r="AK405" i="1" s="1"/>
  <c r="AK404" i="1" s="1"/>
  <c r="S676" i="1"/>
  <c r="S673" i="1" s="1"/>
  <c r="X749" i="1"/>
  <c r="Z749" i="1" s="1"/>
  <c r="Y749" i="1"/>
  <c r="T748" i="1"/>
  <c r="Y644" i="1"/>
  <c r="Z644" i="1" s="1"/>
  <c r="R431" i="1"/>
  <c r="S431" i="1" s="1"/>
  <c r="Z473" i="1"/>
  <c r="Z490" i="1"/>
  <c r="Y507" i="1"/>
  <c r="Z507" i="1" s="1"/>
  <c r="Y578" i="1"/>
  <c r="Z578" i="1" s="1"/>
  <c r="AJ336" i="1"/>
  <c r="AF336" i="1"/>
  <c r="AB336" i="1"/>
  <c r="X372" i="1"/>
  <c r="X388" i="1" s="1"/>
  <c r="T372" i="1"/>
  <c r="T387" i="1" s="1"/>
  <c r="T592" i="1"/>
  <c r="U592" i="1" s="1"/>
  <c r="AI336" i="1"/>
  <c r="AE336" i="1"/>
  <c r="Z372" i="1"/>
  <c r="Z389" i="1" s="1"/>
  <c r="W372" i="1"/>
  <c r="W389" i="1" s="1"/>
  <c r="S372" i="1"/>
  <c r="S389" i="1" s="1"/>
  <c r="P372" i="1"/>
  <c r="P389" i="1" s="1"/>
  <c r="V591" i="1"/>
  <c r="W591" i="1" s="1"/>
  <c r="R690" i="1"/>
  <c r="S690" i="1"/>
  <c r="AC233" i="1"/>
  <c r="AB232" i="1"/>
  <c r="AA374" i="1"/>
  <c r="AB374" i="1"/>
  <c r="AC374" i="1"/>
  <c r="AD374" i="1"/>
  <c r="AE374" i="1"/>
  <c r="AF374" i="1"/>
  <c r="AG374" i="1"/>
  <c r="AH374" i="1"/>
  <c r="AH372" i="1" s="1"/>
  <c r="AI374" i="1"/>
  <c r="AJ374" i="1"/>
  <c r="AK374" i="1"/>
  <c r="AL374" i="1"/>
  <c r="AM339" i="1"/>
  <c r="AN339" i="1"/>
  <c r="AO339" i="1"/>
  <c r="AP339" i="1"/>
  <c r="AQ339" i="1"/>
  <c r="AR339" i="1"/>
  <c r="AS339" i="1"/>
  <c r="AT339" i="1"/>
  <c r="AU339" i="1"/>
  <c r="AV339" i="1"/>
  <c r="AW339" i="1"/>
  <c r="AX339" i="1"/>
  <c r="R656" i="1"/>
  <c r="O196" i="1"/>
  <c r="O372" i="1"/>
  <c r="Q208" i="1"/>
  <c r="P206" i="1"/>
  <c r="AB201" i="1"/>
  <c r="S588" i="1"/>
  <c r="AY374" i="1"/>
  <c r="AZ374" i="1"/>
  <c r="BA374" i="1"/>
  <c r="BB374" i="1"/>
  <c r="BC374" i="1"/>
  <c r="BD374" i="1"/>
  <c r="BE374" i="1"/>
  <c r="BF374" i="1"/>
  <c r="BG374" i="1"/>
  <c r="BH374" i="1"/>
  <c r="BI374" i="1"/>
  <c r="BK339" i="1"/>
  <c r="BJ374" i="1"/>
  <c r="BL339" i="1"/>
  <c r="BM339" i="1"/>
  <c r="BN339" i="1"/>
  <c r="BO339" i="1"/>
  <c r="BP339" i="1"/>
  <c r="BQ339" i="1"/>
  <c r="BR339" i="1"/>
  <c r="BS339" i="1"/>
  <c r="BT339" i="1"/>
  <c r="BU339" i="1"/>
  <c r="BV339" i="1"/>
  <c r="AI246" i="1"/>
  <c r="AE246" i="1"/>
  <c r="AA246" i="1"/>
  <c r="AA170" i="1"/>
  <c r="K432" i="1"/>
  <c r="W145" i="1"/>
  <c r="S145" i="1"/>
  <c r="P145" i="1"/>
  <c r="AM379" i="1"/>
  <c r="AN379" i="1"/>
  <c r="AO379" i="1"/>
  <c r="AP379" i="1"/>
  <c r="AQ379" i="1"/>
  <c r="AR379" i="1"/>
  <c r="AS379" i="1"/>
  <c r="AT379" i="1"/>
  <c r="AU379" i="1"/>
  <c r="AV379" i="1"/>
  <c r="AW379" i="1"/>
  <c r="AY348" i="1"/>
  <c r="AY350" i="1"/>
  <c r="AY349" i="1"/>
  <c r="AY344" i="1"/>
  <c r="AX379" i="1"/>
  <c r="AZ344" i="1"/>
  <c r="AZ350" i="1"/>
  <c r="AZ348" i="1"/>
  <c r="AZ349" i="1"/>
  <c r="BA349" i="1"/>
  <c r="BA344" i="1"/>
  <c r="BA350" i="1"/>
  <c r="BA348" i="1"/>
  <c r="BB348" i="1"/>
  <c r="BB349" i="1"/>
  <c r="BB344" i="1"/>
  <c r="BB350" i="1"/>
  <c r="BC349" i="1"/>
  <c r="BC350" i="1"/>
  <c r="BC344" i="1"/>
  <c r="BC348" i="1"/>
  <c r="BD350" i="1"/>
  <c r="BD349" i="1"/>
  <c r="BD344" i="1"/>
  <c r="BD348" i="1"/>
  <c r="BE349" i="1"/>
  <c r="BE344" i="1"/>
  <c r="BE350" i="1"/>
  <c r="BE348" i="1"/>
  <c r="BF344" i="1"/>
  <c r="BF350" i="1"/>
  <c r="BF348" i="1"/>
  <c r="BF349" i="1"/>
  <c r="BG344" i="1"/>
  <c r="BG349" i="1"/>
  <c r="BG348" i="1"/>
  <c r="BG350" i="1"/>
  <c r="BH344" i="1"/>
  <c r="BH350" i="1"/>
  <c r="BH348" i="1"/>
  <c r="BH349" i="1"/>
  <c r="BI350" i="1"/>
  <c r="BI348" i="1"/>
  <c r="BI344" i="1"/>
  <c r="BI349" i="1"/>
  <c r="BJ348" i="1"/>
  <c r="BJ350" i="1"/>
  <c r="BJ349" i="1"/>
  <c r="BJ344" i="1"/>
  <c r="AC204" i="1"/>
  <c r="AC210" i="1"/>
  <c r="Q744" i="1"/>
  <c r="Q639" i="1"/>
  <c r="S388" i="1"/>
  <c r="Q199" i="1"/>
  <c r="P197" i="1"/>
  <c r="Q205" i="1"/>
  <c r="P203" i="1"/>
  <c r="P231" i="1"/>
  <c r="O229" i="1"/>
  <c r="O225" i="1" s="1"/>
  <c r="R710" i="1"/>
  <c r="AL246" i="1"/>
  <c r="AH246" i="1"/>
  <c r="AD246" i="1"/>
  <c r="Z145" i="1"/>
  <c r="V145" i="1"/>
  <c r="R145" i="1"/>
  <c r="X594" i="1"/>
  <c r="Y594" i="1" s="1"/>
  <c r="Z594" i="1" s="1"/>
  <c r="S622" i="1"/>
  <c r="T590" i="1"/>
  <c r="AA377" i="1"/>
  <c r="AB377" i="1"/>
  <c r="AC377" i="1"/>
  <c r="AC372" i="1" s="1"/>
  <c r="AD377" i="1"/>
  <c r="AE377" i="1"/>
  <c r="AF377" i="1"/>
  <c r="AG377" i="1"/>
  <c r="AG372" i="1" s="1"/>
  <c r="AH377" i="1"/>
  <c r="AI377" i="1"/>
  <c r="AJ377" i="1"/>
  <c r="AK377" i="1"/>
  <c r="AK372" i="1" s="1"/>
  <c r="AL377" i="1"/>
  <c r="AM342" i="1"/>
  <c r="AN342" i="1"/>
  <c r="AO342" i="1"/>
  <c r="AO336" i="1" s="1"/>
  <c r="AP342" i="1"/>
  <c r="AQ342" i="1"/>
  <c r="AR342" i="1"/>
  <c r="AS342" i="1"/>
  <c r="AS336" i="1" s="1"/>
  <c r="AT342" i="1"/>
  <c r="AU342" i="1"/>
  <c r="AV342" i="1"/>
  <c r="AW342" i="1"/>
  <c r="AW336" i="1" s="1"/>
  <c r="AX342" i="1"/>
  <c r="AA195" i="1"/>
  <c r="AA336" i="1"/>
  <c r="V389" i="1"/>
  <c r="V387" i="1"/>
  <c r="V388" i="1"/>
  <c r="R389" i="1"/>
  <c r="R387" i="1"/>
  <c r="R388" i="1"/>
  <c r="Z596" i="1"/>
  <c r="P202" i="1"/>
  <c r="O200" i="1"/>
  <c r="AM374" i="1"/>
  <c r="AN374" i="1"/>
  <c r="AO374" i="1"/>
  <c r="AP374" i="1"/>
  <c r="AQ374" i="1"/>
  <c r="AR374" i="1"/>
  <c r="AS374" i="1"/>
  <c r="AT374" i="1"/>
  <c r="AU374" i="1"/>
  <c r="AV374" i="1"/>
  <c r="AW374" i="1"/>
  <c r="AX374" i="1"/>
  <c r="AY339" i="1"/>
  <c r="AZ339" i="1"/>
  <c r="BA339" i="1"/>
  <c r="BB339" i="1"/>
  <c r="BC339" i="1"/>
  <c r="BD339" i="1"/>
  <c r="BE339" i="1"/>
  <c r="BF339" i="1"/>
  <c r="BG339" i="1"/>
  <c r="BH339" i="1"/>
  <c r="BI339" i="1"/>
  <c r="BJ339" i="1"/>
  <c r="AU336" i="1"/>
  <c r="AQ336" i="1"/>
  <c r="AE372" i="1"/>
  <c r="AA372" i="1"/>
  <c r="T622" i="1"/>
  <c r="AM397" i="1"/>
  <c r="AN397" i="1"/>
  <c r="AO397" i="1"/>
  <c r="AP397" i="1"/>
  <c r="AQ397" i="1"/>
  <c r="AR397" i="1"/>
  <c r="AS397" i="1"/>
  <c r="AT397" i="1"/>
  <c r="AU397" i="1"/>
  <c r="AV397" i="1"/>
  <c r="AW397" i="1"/>
  <c r="AX397" i="1"/>
  <c r="AK246" i="1"/>
  <c r="AG246" i="1"/>
  <c r="AC246" i="1"/>
  <c r="Y145" i="1"/>
  <c r="U145" i="1"/>
  <c r="Q145" i="1"/>
  <c r="U593" i="1"/>
  <c r="V593" i="1" s="1"/>
  <c r="S605" i="1"/>
  <c r="BK378" i="1"/>
  <c r="BL378" i="1"/>
  <c r="BM378" i="1"/>
  <c r="BN378" i="1"/>
  <c r="BO378" i="1"/>
  <c r="BP378" i="1"/>
  <c r="BQ378" i="1"/>
  <c r="BR378" i="1"/>
  <c r="BS378" i="1"/>
  <c r="BT378" i="1"/>
  <c r="BU378" i="1"/>
  <c r="BW343" i="1"/>
  <c r="BV378" i="1"/>
  <c r="BX343" i="1"/>
  <c r="BY343" i="1"/>
  <c r="BZ343" i="1"/>
  <c r="CA343" i="1"/>
  <c r="CB343" i="1"/>
  <c r="CC343" i="1"/>
  <c r="CD343" i="1"/>
  <c r="CE343" i="1"/>
  <c r="CF343" i="1"/>
  <c r="CG343" i="1"/>
  <c r="CH343" i="1"/>
  <c r="AM378" i="1"/>
  <c r="AN378" i="1"/>
  <c r="AO378" i="1"/>
  <c r="AP378" i="1"/>
  <c r="AQ378" i="1"/>
  <c r="AR378" i="1"/>
  <c r="AS378" i="1"/>
  <c r="AT378" i="1"/>
  <c r="AU378" i="1"/>
  <c r="AV378" i="1"/>
  <c r="AW378" i="1"/>
  <c r="AX378" i="1"/>
  <c r="AY343" i="1"/>
  <c r="AZ343" i="1"/>
  <c r="BA343" i="1"/>
  <c r="BB343" i="1"/>
  <c r="BC343" i="1"/>
  <c r="BD343" i="1"/>
  <c r="BE343" i="1"/>
  <c r="BF343" i="1"/>
  <c r="BG343" i="1"/>
  <c r="BH343" i="1"/>
  <c r="BI343" i="1"/>
  <c r="BJ343" i="1"/>
  <c r="Q211" i="1"/>
  <c r="P209" i="1"/>
  <c r="T656" i="1"/>
  <c r="Y388" i="1"/>
  <c r="Y389" i="1"/>
  <c r="Y387" i="1"/>
  <c r="U388" i="1"/>
  <c r="U389" i="1"/>
  <c r="U387" i="1"/>
  <c r="Q388" i="1"/>
  <c r="Q389" i="1"/>
  <c r="Q387" i="1"/>
  <c r="AC207" i="1"/>
  <c r="AA396" i="1"/>
  <c r="AA405" i="1" s="1"/>
  <c r="AA404" i="1" s="1"/>
  <c r="AM192" i="1"/>
  <c r="AM398" i="1"/>
  <c r="AN398" i="1"/>
  <c r="AO398" i="1"/>
  <c r="AP398" i="1"/>
  <c r="AQ398" i="1"/>
  <c r="AR398" i="1"/>
  <c r="AS398" i="1"/>
  <c r="AT398" i="1"/>
  <c r="AU398" i="1"/>
  <c r="AV398" i="1"/>
  <c r="AW398" i="1"/>
  <c r="AX398" i="1"/>
  <c r="AY373" i="1"/>
  <c r="AZ373" i="1"/>
  <c r="BA373" i="1"/>
  <c r="BB373" i="1"/>
  <c r="BC373" i="1"/>
  <c r="BD373" i="1"/>
  <c r="BE373" i="1"/>
  <c r="BF373" i="1"/>
  <c r="BG373" i="1"/>
  <c r="BH373" i="1"/>
  <c r="BI373" i="1"/>
  <c r="BJ373" i="1"/>
  <c r="BK338" i="1"/>
  <c r="BL338" i="1"/>
  <c r="BM338" i="1"/>
  <c r="BN338" i="1"/>
  <c r="BO338" i="1"/>
  <c r="BP338" i="1"/>
  <c r="BQ338" i="1"/>
  <c r="BR338" i="1"/>
  <c r="BS338" i="1"/>
  <c r="BT338" i="1"/>
  <c r="BU338" i="1"/>
  <c r="BV338" i="1"/>
  <c r="AC198" i="1"/>
  <c r="AY378" i="1"/>
  <c r="AZ378" i="1"/>
  <c r="BA378" i="1"/>
  <c r="BB378" i="1"/>
  <c r="BC378" i="1"/>
  <c r="BD378" i="1"/>
  <c r="BE378" i="1"/>
  <c r="BF378" i="1"/>
  <c r="BG378" i="1"/>
  <c r="BH378" i="1"/>
  <c r="BI378" i="1"/>
  <c r="BK343" i="1"/>
  <c r="BJ378" i="1"/>
  <c r="BL343" i="1"/>
  <c r="BM343" i="1"/>
  <c r="BN343" i="1"/>
  <c r="BO343" i="1"/>
  <c r="BP343" i="1"/>
  <c r="BQ343" i="1"/>
  <c r="BR343" i="1"/>
  <c r="BS343" i="1"/>
  <c r="BT343" i="1"/>
  <c r="BU343" i="1"/>
  <c r="BV343" i="1"/>
  <c r="AJ246" i="1"/>
  <c r="AF246" i="1"/>
  <c r="AB246" i="1"/>
  <c r="X145" i="1"/>
  <c r="T145" i="1"/>
  <c r="O145" i="1"/>
  <c r="O171" i="1"/>
  <c r="AB227" i="1"/>
  <c r="Y746" i="1" l="1"/>
  <c r="Z746" i="1" s="1"/>
  <c r="T388" i="1"/>
  <c r="U641" i="1"/>
  <c r="X660" i="1"/>
  <c r="U748" i="1"/>
  <c r="Z659" i="1"/>
  <c r="V607" i="1"/>
  <c r="W641" i="1"/>
  <c r="X641" i="1" s="1"/>
  <c r="R727" i="1"/>
  <c r="S729" i="1"/>
  <c r="S727" i="1" s="1"/>
  <c r="T676" i="1"/>
  <c r="Z626" i="1"/>
  <c r="T747" i="1"/>
  <c r="U747" i="1" s="1"/>
  <c r="S193" i="1"/>
  <c r="R191" i="1"/>
  <c r="W627" i="1"/>
  <c r="X627" i="1" s="1"/>
  <c r="Y627" i="1" s="1"/>
  <c r="Z627" i="1" s="1"/>
  <c r="V627" i="1"/>
  <c r="T389" i="1"/>
  <c r="T386" i="1" s="1"/>
  <c r="V641" i="1"/>
  <c r="X714" i="1"/>
  <c r="Y714" i="1" s="1"/>
  <c r="Z714" i="1" s="1"/>
  <c r="X643" i="1"/>
  <c r="Y643" i="1" s="1"/>
  <c r="Z643" i="1" s="1"/>
  <c r="Z713" i="1"/>
  <c r="R228" i="1"/>
  <c r="Q226" i="1"/>
  <c r="T712" i="1"/>
  <c r="S710" i="1"/>
  <c r="P432" i="1"/>
  <c r="T431" i="1"/>
  <c r="U431" i="1" s="1"/>
  <c r="V431" i="1" s="1"/>
  <c r="BC347" i="1"/>
  <c r="AY347" i="1"/>
  <c r="BD347" i="1"/>
  <c r="BH347" i="1"/>
  <c r="BG347" i="1"/>
  <c r="BF347" i="1"/>
  <c r="AZ347" i="1"/>
  <c r="X389" i="1"/>
  <c r="AX336" i="1"/>
  <c r="AL372" i="1"/>
  <c r="X387" i="1"/>
  <c r="AT336" i="1"/>
  <c r="AP336" i="1"/>
  <c r="AD372" i="1"/>
  <c r="AD389" i="1" s="1"/>
  <c r="Z388" i="1"/>
  <c r="V592" i="1"/>
  <c r="W592" i="1" s="1"/>
  <c r="X592" i="1" s="1"/>
  <c r="Y592" i="1" s="1"/>
  <c r="Z592" i="1" s="1"/>
  <c r="P388" i="1"/>
  <c r="P387" i="1"/>
  <c r="S387" i="1"/>
  <c r="S386" i="1" s="1"/>
  <c r="Z387" i="1"/>
  <c r="AX396" i="1"/>
  <c r="AX405" i="1" s="1"/>
  <c r="AX404" i="1" s="1"/>
  <c r="AM336" i="1"/>
  <c r="AI372" i="1"/>
  <c r="AI388" i="1" s="1"/>
  <c r="W388" i="1"/>
  <c r="W387" i="1"/>
  <c r="Q386" i="1"/>
  <c r="AV336" i="1"/>
  <c r="AJ372" i="1"/>
  <c r="AJ387" i="1" s="1"/>
  <c r="AB372" i="1"/>
  <c r="AB388" i="1" s="1"/>
  <c r="AR336" i="1"/>
  <c r="AN336" i="1"/>
  <c r="AF372" i="1"/>
  <c r="AF388" i="1" s="1"/>
  <c r="BK374" i="1"/>
  <c r="BL374" i="1"/>
  <c r="BM374" i="1"/>
  <c r="BN374" i="1"/>
  <c r="BO374" i="1"/>
  <c r="BP374" i="1"/>
  <c r="BQ374" i="1"/>
  <c r="BR374" i="1"/>
  <c r="BS374" i="1"/>
  <c r="BT374" i="1"/>
  <c r="BU374" i="1"/>
  <c r="BV374" i="1"/>
  <c r="BW339" i="1"/>
  <c r="BX339" i="1"/>
  <c r="BY339" i="1"/>
  <c r="BZ339" i="1"/>
  <c r="CA339" i="1"/>
  <c r="CB339" i="1"/>
  <c r="CC339" i="1"/>
  <c r="CD339" i="1"/>
  <c r="CE339" i="1"/>
  <c r="CF339" i="1"/>
  <c r="CG339" i="1"/>
  <c r="CH339" i="1"/>
  <c r="BW375" i="1"/>
  <c r="BX375" i="1"/>
  <c r="BY375" i="1"/>
  <c r="BZ375" i="1"/>
  <c r="CA375" i="1"/>
  <c r="CB375" i="1"/>
  <c r="CC375" i="1"/>
  <c r="CD375" i="1"/>
  <c r="CE375" i="1"/>
  <c r="CF375" i="1"/>
  <c r="CG375" i="1"/>
  <c r="CH375" i="1"/>
  <c r="CI340" i="1"/>
  <c r="CJ340" i="1"/>
  <c r="CK340" i="1"/>
  <c r="CL340" i="1"/>
  <c r="CM340" i="1"/>
  <c r="CN340" i="1"/>
  <c r="CO340" i="1"/>
  <c r="CP340" i="1"/>
  <c r="CQ340" i="1"/>
  <c r="CR340" i="1"/>
  <c r="CS340" i="1"/>
  <c r="CT340" i="1"/>
  <c r="X591" i="1"/>
  <c r="Y591" i="1" s="1"/>
  <c r="Z591" i="1" s="1"/>
  <c r="AK388" i="1"/>
  <c r="AK389" i="1"/>
  <c r="AK387" i="1"/>
  <c r="AG388" i="1"/>
  <c r="AG389" i="1"/>
  <c r="AG387" i="1"/>
  <c r="AC388" i="1"/>
  <c r="AC389" i="1"/>
  <c r="AC387" i="1"/>
  <c r="AJ388" i="1"/>
  <c r="AF387" i="1"/>
  <c r="P171" i="1"/>
  <c r="O89" i="1"/>
  <c r="O169" i="1"/>
  <c r="R211" i="1"/>
  <c r="Q209" i="1"/>
  <c r="AU396" i="1"/>
  <c r="AU405" i="1" s="1"/>
  <c r="AU404" i="1" s="1"/>
  <c r="AQ396" i="1"/>
  <c r="AQ405" i="1" s="1"/>
  <c r="AQ404" i="1" s="1"/>
  <c r="AM396" i="1"/>
  <c r="AM405" i="1" s="1"/>
  <c r="AM404" i="1" s="1"/>
  <c r="AL389" i="1"/>
  <c r="AL387" i="1"/>
  <c r="AL388" i="1"/>
  <c r="R386" i="1"/>
  <c r="W593" i="1"/>
  <c r="X593" i="1" s="1"/>
  <c r="Y593" i="1" s="1"/>
  <c r="Z593" i="1" s="1"/>
  <c r="AD210" i="1"/>
  <c r="BE347" i="1"/>
  <c r="BA347" i="1"/>
  <c r="AC201" i="1"/>
  <c r="O389" i="1"/>
  <c r="O387" i="1"/>
  <c r="O388" i="1"/>
  <c r="AD233" i="1"/>
  <c r="AC232" i="1"/>
  <c r="AN192" i="1"/>
  <c r="AD207" i="1"/>
  <c r="AC227" i="1"/>
  <c r="AD198" i="1"/>
  <c r="Y386" i="1"/>
  <c r="T605" i="1"/>
  <c r="AT396" i="1"/>
  <c r="AT405" i="1" s="1"/>
  <c r="AT404" i="1" s="1"/>
  <c r="AP396" i="1"/>
  <c r="AP405" i="1" s="1"/>
  <c r="AP404" i="1" s="1"/>
  <c r="AA389" i="1"/>
  <c r="AA387" i="1"/>
  <c r="AA388" i="1"/>
  <c r="T588" i="1"/>
  <c r="U590" i="1"/>
  <c r="R199" i="1"/>
  <c r="Q197" i="1"/>
  <c r="S656" i="1"/>
  <c r="R744" i="1"/>
  <c r="U622" i="1"/>
  <c r="P429" i="1"/>
  <c r="P196" i="1"/>
  <c r="O194" i="1"/>
  <c r="O189" i="1" s="1"/>
  <c r="AY379" i="1"/>
  <c r="AZ379" i="1"/>
  <c r="BA379" i="1"/>
  <c r="BB379" i="1"/>
  <c r="BC379" i="1"/>
  <c r="BD379" i="1"/>
  <c r="BE379" i="1"/>
  <c r="BF379" i="1"/>
  <c r="BG379" i="1"/>
  <c r="BH379" i="1"/>
  <c r="BI379" i="1"/>
  <c r="BK348" i="1"/>
  <c r="BK350" i="1"/>
  <c r="BK349" i="1"/>
  <c r="BK344" i="1"/>
  <c r="BJ379" i="1"/>
  <c r="BL349" i="1"/>
  <c r="BL344" i="1"/>
  <c r="BL350" i="1"/>
  <c r="BL348" i="1"/>
  <c r="BM349" i="1"/>
  <c r="BM344" i="1"/>
  <c r="BM350" i="1"/>
  <c r="BM348" i="1"/>
  <c r="BN344" i="1"/>
  <c r="BN348" i="1"/>
  <c r="BN350" i="1"/>
  <c r="BN349" i="1"/>
  <c r="BO348" i="1"/>
  <c r="BO350" i="1"/>
  <c r="BO349" i="1"/>
  <c r="BO344" i="1"/>
  <c r="BP350" i="1"/>
  <c r="BP348" i="1"/>
  <c r="BP349" i="1"/>
  <c r="BP344" i="1"/>
  <c r="BQ350" i="1"/>
  <c r="BQ348" i="1"/>
  <c r="BQ349" i="1"/>
  <c r="BQ344" i="1"/>
  <c r="BR344" i="1"/>
  <c r="BR348" i="1"/>
  <c r="BR349" i="1"/>
  <c r="BR350" i="1"/>
  <c r="BS344" i="1"/>
  <c r="BS349" i="1"/>
  <c r="BS348" i="1"/>
  <c r="BS350" i="1"/>
  <c r="BT349" i="1"/>
  <c r="BT348" i="1"/>
  <c r="BT344" i="1"/>
  <c r="BT350" i="1"/>
  <c r="BU349" i="1"/>
  <c r="BU344" i="1"/>
  <c r="BU350" i="1"/>
  <c r="BU348" i="1"/>
  <c r="BV344" i="1"/>
  <c r="BV350" i="1"/>
  <c r="BV348" i="1"/>
  <c r="BV349" i="1"/>
  <c r="AH389" i="1"/>
  <c r="AH387" i="1"/>
  <c r="AH388" i="1"/>
  <c r="U386" i="1"/>
  <c r="BW377" i="1"/>
  <c r="BX377" i="1"/>
  <c r="BY377" i="1"/>
  <c r="BZ377" i="1"/>
  <c r="CA377" i="1"/>
  <c r="CB377" i="1"/>
  <c r="CC377" i="1"/>
  <c r="CD377" i="1"/>
  <c r="CE377" i="1"/>
  <c r="CF377" i="1"/>
  <c r="CG377" i="1"/>
  <c r="CH377" i="1"/>
  <c r="CI342" i="1"/>
  <c r="CJ342" i="1"/>
  <c r="CK342" i="1"/>
  <c r="CL342" i="1"/>
  <c r="CM342" i="1"/>
  <c r="CN342" i="1"/>
  <c r="CO342" i="1"/>
  <c r="CP342" i="1"/>
  <c r="CQ342" i="1"/>
  <c r="CR342" i="1"/>
  <c r="CS342" i="1"/>
  <c r="CT342" i="1"/>
  <c r="AW396" i="1"/>
  <c r="AW405" i="1" s="1"/>
  <c r="AW404" i="1" s="1"/>
  <c r="AS396" i="1"/>
  <c r="AS405" i="1" s="1"/>
  <c r="AS404" i="1" s="1"/>
  <c r="AO396" i="1"/>
  <c r="AO405" i="1" s="1"/>
  <c r="AO404" i="1" s="1"/>
  <c r="AE389" i="1"/>
  <c r="AE387" i="1"/>
  <c r="AE388" i="1"/>
  <c r="Q202" i="1"/>
  <c r="P200" i="1"/>
  <c r="AB195" i="1"/>
  <c r="BK375" i="1"/>
  <c r="BL375" i="1"/>
  <c r="BM375" i="1"/>
  <c r="BN375" i="1"/>
  <c r="BO375" i="1"/>
  <c r="BP375" i="1"/>
  <c r="BQ375" i="1"/>
  <c r="BR375" i="1"/>
  <c r="BS375" i="1"/>
  <c r="BT375" i="1"/>
  <c r="BU375" i="1"/>
  <c r="BV375" i="1"/>
  <c r="BW340" i="1"/>
  <c r="BX340" i="1"/>
  <c r="BY340" i="1"/>
  <c r="BZ340" i="1"/>
  <c r="CA340" i="1"/>
  <c r="CB340" i="1"/>
  <c r="CC340" i="1"/>
  <c r="CD340" i="1"/>
  <c r="CE340" i="1"/>
  <c r="CF340" i="1"/>
  <c r="CG340" i="1"/>
  <c r="CH340" i="1"/>
  <c r="AY397" i="1"/>
  <c r="AZ397" i="1"/>
  <c r="BA397" i="1"/>
  <c r="BB397" i="1"/>
  <c r="BC397" i="1"/>
  <c r="BD397" i="1"/>
  <c r="BE397" i="1"/>
  <c r="BF397" i="1"/>
  <c r="BG397" i="1"/>
  <c r="BH397" i="1"/>
  <c r="BI397" i="1"/>
  <c r="BJ397" i="1"/>
  <c r="AM376" i="1"/>
  <c r="AM372" i="1" s="1"/>
  <c r="AN376" i="1"/>
  <c r="AN372" i="1" s="1"/>
  <c r="AO376" i="1"/>
  <c r="AO372" i="1" s="1"/>
  <c r="AP376" i="1"/>
  <c r="AP372" i="1" s="1"/>
  <c r="AQ376" i="1"/>
  <c r="AQ372" i="1" s="1"/>
  <c r="AR376" i="1"/>
  <c r="AR372" i="1" s="1"/>
  <c r="AS376" i="1"/>
  <c r="AS372" i="1" s="1"/>
  <c r="AT376" i="1"/>
  <c r="AT372" i="1" s="1"/>
  <c r="AU376" i="1"/>
  <c r="AU372" i="1" s="1"/>
  <c r="AV376" i="1"/>
  <c r="AV372" i="1" s="1"/>
  <c r="AW376" i="1"/>
  <c r="AW372" i="1" s="1"/>
  <c r="AX376" i="1"/>
  <c r="AX372" i="1" s="1"/>
  <c r="AY341" i="1"/>
  <c r="AY336" i="1" s="1"/>
  <c r="AZ341" i="1"/>
  <c r="AZ336" i="1" s="1"/>
  <c r="BA341" i="1"/>
  <c r="BA336" i="1" s="1"/>
  <c r="BB341" i="1"/>
  <c r="BB336" i="1" s="1"/>
  <c r="BC341" i="1"/>
  <c r="BC336" i="1" s="1"/>
  <c r="BD341" i="1"/>
  <c r="BD336" i="1" s="1"/>
  <c r="BE341" i="1"/>
  <c r="BE336" i="1" s="1"/>
  <c r="BF341" i="1"/>
  <c r="BF336" i="1" s="1"/>
  <c r="BG341" i="1"/>
  <c r="BG336" i="1" s="1"/>
  <c r="BH341" i="1"/>
  <c r="BH336" i="1" s="1"/>
  <c r="BI341" i="1"/>
  <c r="BI336" i="1" s="1"/>
  <c r="BJ341" i="1"/>
  <c r="BJ336" i="1" s="1"/>
  <c r="BI347" i="1"/>
  <c r="AB170" i="1"/>
  <c r="AA88" i="1"/>
  <c r="AY377" i="1"/>
  <c r="AZ377" i="1"/>
  <c r="BA377" i="1"/>
  <c r="BB377" i="1"/>
  <c r="BC377" i="1"/>
  <c r="BD377" i="1"/>
  <c r="BE377" i="1"/>
  <c r="BF377" i="1"/>
  <c r="BG377" i="1"/>
  <c r="BH377" i="1"/>
  <c r="BI377" i="1"/>
  <c r="BK342" i="1"/>
  <c r="BJ377" i="1"/>
  <c r="BL342" i="1"/>
  <c r="BM342" i="1"/>
  <c r="BN342" i="1"/>
  <c r="BO342" i="1"/>
  <c r="BP342" i="1"/>
  <c r="BQ342" i="1"/>
  <c r="BR342" i="1"/>
  <c r="BS342" i="1"/>
  <c r="BT342" i="1"/>
  <c r="BU342" i="1"/>
  <c r="BV342" i="1"/>
  <c r="BK379" i="1"/>
  <c r="BL379" i="1"/>
  <c r="BM379" i="1"/>
  <c r="BN379" i="1"/>
  <c r="BO379" i="1"/>
  <c r="BP379" i="1"/>
  <c r="BQ379" i="1"/>
  <c r="BR379" i="1"/>
  <c r="BS379" i="1"/>
  <c r="BT379" i="1"/>
  <c r="BU379" i="1"/>
  <c r="BV379" i="1"/>
  <c r="BW348" i="1"/>
  <c r="BW350" i="1"/>
  <c r="BW344" i="1"/>
  <c r="BW349" i="1"/>
  <c r="BX350" i="1"/>
  <c r="BX348" i="1"/>
  <c r="BX349" i="1"/>
  <c r="BX344" i="1"/>
  <c r="BY349" i="1"/>
  <c r="BY344" i="1"/>
  <c r="BY350" i="1"/>
  <c r="BY348" i="1"/>
  <c r="BZ348" i="1"/>
  <c r="BZ350" i="1"/>
  <c r="BZ349" i="1"/>
  <c r="BZ344" i="1"/>
  <c r="CA348" i="1"/>
  <c r="CA350" i="1"/>
  <c r="CA349" i="1"/>
  <c r="CA344" i="1"/>
  <c r="CB349" i="1"/>
  <c r="CB344" i="1"/>
  <c r="CB350" i="1"/>
  <c r="CB348" i="1"/>
  <c r="CC350" i="1"/>
  <c r="CC348" i="1"/>
  <c r="CC349" i="1"/>
  <c r="CC344" i="1"/>
  <c r="CD349" i="1"/>
  <c r="CD344" i="1"/>
  <c r="CD348" i="1"/>
  <c r="CD350" i="1"/>
  <c r="CE349" i="1"/>
  <c r="CE344" i="1"/>
  <c r="CE348" i="1"/>
  <c r="CE350" i="1"/>
  <c r="CF349" i="1"/>
  <c r="CF344" i="1"/>
  <c r="CF350" i="1"/>
  <c r="CF348" i="1"/>
  <c r="CG344" i="1"/>
  <c r="CG350" i="1"/>
  <c r="CG348" i="1"/>
  <c r="CG349" i="1"/>
  <c r="CH348" i="1"/>
  <c r="CH349" i="1"/>
  <c r="CH350" i="1"/>
  <c r="CH344" i="1"/>
  <c r="R639" i="1"/>
  <c r="AV396" i="1"/>
  <c r="AV405" i="1" s="1"/>
  <c r="AV404" i="1" s="1"/>
  <c r="AR396" i="1"/>
  <c r="AR405" i="1" s="1"/>
  <c r="AR404" i="1" s="1"/>
  <c r="AN396" i="1"/>
  <c r="AN405" i="1" s="1"/>
  <c r="AN404" i="1" s="1"/>
  <c r="V386" i="1"/>
  <c r="Q231" i="1"/>
  <c r="P229" i="1"/>
  <c r="P225" i="1" s="1"/>
  <c r="R205" i="1"/>
  <c r="Q203" i="1"/>
  <c r="T639" i="1"/>
  <c r="T744" i="1"/>
  <c r="AD204" i="1"/>
  <c r="BJ347" i="1"/>
  <c r="BB347" i="1"/>
  <c r="W622" i="1"/>
  <c r="BK373" i="1"/>
  <c r="BL373" i="1"/>
  <c r="BM373" i="1"/>
  <c r="BN373" i="1"/>
  <c r="BO373" i="1"/>
  <c r="BP373" i="1"/>
  <c r="BQ373" i="1"/>
  <c r="BR373" i="1"/>
  <c r="BS373" i="1"/>
  <c r="BT373" i="1"/>
  <c r="BU373" i="1"/>
  <c r="BV373" i="1"/>
  <c r="BW338" i="1"/>
  <c r="BX338" i="1"/>
  <c r="BY338" i="1"/>
  <c r="BZ338" i="1"/>
  <c r="CA338" i="1"/>
  <c r="CB338" i="1"/>
  <c r="CC338" i="1"/>
  <c r="CD338" i="1"/>
  <c r="CE338" i="1"/>
  <c r="CF338" i="1"/>
  <c r="CG338" i="1"/>
  <c r="CH338" i="1"/>
  <c r="R208" i="1"/>
  <c r="Q206" i="1"/>
  <c r="BA398" i="1" l="1"/>
  <c r="BI398" i="1"/>
  <c r="BI396" i="1" s="1"/>
  <c r="BI405" i="1" s="1"/>
  <c r="BI404" i="1" s="1"/>
  <c r="BB398" i="1"/>
  <c r="BB396" i="1" s="1"/>
  <c r="BB405" i="1" s="1"/>
  <c r="BB404" i="1" s="1"/>
  <c r="BJ398" i="1"/>
  <c r="BJ396" i="1" s="1"/>
  <c r="BJ405" i="1" s="1"/>
  <c r="BJ404" i="1" s="1"/>
  <c r="BC398" i="1"/>
  <c r="BD398" i="1"/>
  <c r="BE398" i="1"/>
  <c r="BE396" i="1" s="1"/>
  <c r="BE405" i="1" s="1"/>
  <c r="BE404" i="1" s="1"/>
  <c r="BF398" i="1"/>
  <c r="AY398" i="1"/>
  <c r="BG398" i="1"/>
  <c r="AZ398" i="1"/>
  <c r="AZ396" i="1" s="1"/>
  <c r="AZ405" i="1" s="1"/>
  <c r="AZ404" i="1" s="1"/>
  <c r="BH398" i="1"/>
  <c r="BC396" i="1"/>
  <c r="BC405" i="1" s="1"/>
  <c r="BC404" i="1" s="1"/>
  <c r="BD396" i="1"/>
  <c r="BD405" i="1" s="1"/>
  <c r="BD404" i="1" s="1"/>
  <c r="BN397" i="1"/>
  <c r="BV397" i="1"/>
  <c r="BO397" i="1"/>
  <c r="BP397" i="1"/>
  <c r="BP396" i="1" s="1"/>
  <c r="BP405" i="1" s="1"/>
  <c r="BP404" i="1" s="1"/>
  <c r="BK397" i="1"/>
  <c r="BQ397" i="1"/>
  <c r="BQ396" i="1" s="1"/>
  <c r="BQ405" i="1" s="1"/>
  <c r="BQ404" i="1" s="1"/>
  <c r="BR397" i="1"/>
  <c r="BS397" i="1"/>
  <c r="BL397" i="1"/>
  <c r="BT397" i="1"/>
  <c r="BM397" i="1"/>
  <c r="BU397" i="1"/>
  <c r="BU396" i="1" s="1"/>
  <c r="BU405" i="1" s="1"/>
  <c r="BU404" i="1" s="1"/>
  <c r="Y641" i="1"/>
  <c r="Z641" i="1" s="1"/>
  <c r="T710" i="1"/>
  <c r="CA347" i="1"/>
  <c r="T673" i="1"/>
  <c r="U676" i="1"/>
  <c r="U673" i="1" s="1"/>
  <c r="CJ378" i="1" s="1"/>
  <c r="W607" i="1"/>
  <c r="X607" i="1" s="1"/>
  <c r="BA396" i="1"/>
  <c r="BA405" i="1" s="1"/>
  <c r="BA404" i="1" s="1"/>
  <c r="S228" i="1"/>
  <c r="R226" i="1"/>
  <c r="BH396" i="1"/>
  <c r="BH405" i="1" s="1"/>
  <c r="BH404" i="1" s="1"/>
  <c r="V747" i="1"/>
  <c r="W747" i="1" s="1"/>
  <c r="X747" i="1" s="1"/>
  <c r="Y747" i="1" s="1"/>
  <c r="Z747" i="1" s="1"/>
  <c r="BO398" i="1"/>
  <c r="BP398" i="1"/>
  <c r="BT398" i="1"/>
  <c r="BQ398" i="1"/>
  <c r="BR398" i="1"/>
  <c r="BS398" i="1"/>
  <c r="BL398" i="1"/>
  <c r="BK398" i="1"/>
  <c r="BM398" i="1"/>
  <c r="BU398" i="1"/>
  <c r="BN398" i="1"/>
  <c r="BV398" i="1"/>
  <c r="V748" i="1"/>
  <c r="W748" i="1" s="1"/>
  <c r="X748" i="1" s="1"/>
  <c r="Y748" i="1"/>
  <c r="Z748" i="1" s="1"/>
  <c r="U712" i="1"/>
  <c r="U710" i="1" s="1"/>
  <c r="BG396" i="1"/>
  <c r="BG405" i="1" s="1"/>
  <c r="BG404" i="1" s="1"/>
  <c r="AY396" i="1"/>
  <c r="AY405" i="1" s="1"/>
  <c r="AY404" i="1" s="1"/>
  <c r="T729" i="1"/>
  <c r="Y660" i="1"/>
  <c r="Z660" i="1" s="1"/>
  <c r="BF396" i="1"/>
  <c r="BF405" i="1" s="1"/>
  <c r="BF404" i="1" s="1"/>
  <c r="S191" i="1"/>
  <c r="T193" i="1"/>
  <c r="Q432" i="1"/>
  <c r="W431" i="1"/>
  <c r="X431" i="1" s="1"/>
  <c r="Y431" i="1" s="1"/>
  <c r="Z431" i="1" s="1"/>
  <c r="CP397" i="1"/>
  <c r="CL397" i="1"/>
  <c r="BO347" i="1"/>
  <c r="X386" i="1"/>
  <c r="AD388" i="1"/>
  <c r="AD387" i="1"/>
  <c r="P386" i="1"/>
  <c r="Z386" i="1"/>
  <c r="AI389" i="1"/>
  <c r="AI387" i="1"/>
  <c r="W386" i="1"/>
  <c r="CF347" i="1"/>
  <c r="CB347" i="1"/>
  <c r="BY347" i="1"/>
  <c r="BV347" i="1"/>
  <c r="BS347" i="1"/>
  <c r="AJ389" i="1"/>
  <c r="AJ386" i="1" s="1"/>
  <c r="AL386" i="1"/>
  <c r="AB389" i="1"/>
  <c r="AF389" i="1"/>
  <c r="AF386" i="1" s="1"/>
  <c r="AB387" i="1"/>
  <c r="AK386" i="1"/>
  <c r="AE386" i="1"/>
  <c r="AC386" i="1"/>
  <c r="AV388" i="1"/>
  <c r="AV389" i="1"/>
  <c r="AV387" i="1"/>
  <c r="AR388" i="1"/>
  <c r="AR387" i="1"/>
  <c r="AR389" i="1"/>
  <c r="AN388" i="1"/>
  <c r="AN387" i="1"/>
  <c r="AN389" i="1"/>
  <c r="V656" i="1"/>
  <c r="W656" i="1"/>
  <c r="AT389" i="1"/>
  <c r="AT387" i="1"/>
  <c r="AT388" i="1"/>
  <c r="AP389" i="1"/>
  <c r="AP387" i="1"/>
  <c r="AP388" i="1"/>
  <c r="AW388" i="1"/>
  <c r="AW389" i="1"/>
  <c r="AW387" i="1"/>
  <c r="AS388" i="1"/>
  <c r="AS389" i="1"/>
  <c r="AS387" i="1"/>
  <c r="AO388" i="1"/>
  <c r="AO389" i="1"/>
  <c r="AO387" i="1"/>
  <c r="BW374" i="1"/>
  <c r="BX374" i="1"/>
  <c r="BY374" i="1"/>
  <c r="BZ374" i="1"/>
  <c r="CA374" i="1"/>
  <c r="CB374" i="1"/>
  <c r="CC374" i="1"/>
  <c r="CD374" i="1"/>
  <c r="CE374" i="1"/>
  <c r="CF374" i="1"/>
  <c r="CG374" i="1"/>
  <c r="CH374" i="1"/>
  <c r="CI339" i="1"/>
  <c r="CJ339" i="1"/>
  <c r="CK339" i="1"/>
  <c r="CL339" i="1"/>
  <c r="CM339" i="1"/>
  <c r="CN339" i="1"/>
  <c r="CO339" i="1"/>
  <c r="CP339" i="1"/>
  <c r="CQ339" i="1"/>
  <c r="CR339" i="1"/>
  <c r="CS339" i="1"/>
  <c r="CT339" i="1"/>
  <c r="AC170" i="1"/>
  <c r="AB88" i="1"/>
  <c r="AX389" i="1"/>
  <c r="AX387" i="1"/>
  <c r="AX388" i="1"/>
  <c r="AC195" i="1"/>
  <c r="AH386" i="1"/>
  <c r="BT347" i="1"/>
  <c r="BR347" i="1"/>
  <c r="BQ347" i="1"/>
  <c r="BP347" i="1"/>
  <c r="BN347" i="1"/>
  <c r="Q196" i="1"/>
  <c r="P194" i="1"/>
  <c r="P189" i="1" s="1"/>
  <c r="CI375" i="1"/>
  <c r="CJ375" i="1"/>
  <c r="CK375" i="1"/>
  <c r="CL375" i="1"/>
  <c r="CM375" i="1"/>
  <c r="CN375" i="1"/>
  <c r="CO375" i="1"/>
  <c r="CP375" i="1"/>
  <c r="CQ375" i="1"/>
  <c r="CR375" i="1"/>
  <c r="CS375" i="1"/>
  <c r="CT375" i="1"/>
  <c r="CU340" i="1"/>
  <c r="CV340" i="1"/>
  <c r="CW340" i="1"/>
  <c r="CX340" i="1"/>
  <c r="CY340" i="1"/>
  <c r="CZ340" i="1"/>
  <c r="DA340" i="1"/>
  <c r="DB340" i="1"/>
  <c r="DC340" i="1"/>
  <c r="DD340" i="1"/>
  <c r="DE340" i="1"/>
  <c r="DF340" i="1"/>
  <c r="BK377" i="1"/>
  <c r="BL377" i="1"/>
  <c r="BM377" i="1"/>
  <c r="BN377" i="1"/>
  <c r="BO377" i="1"/>
  <c r="BP377" i="1"/>
  <c r="BQ377" i="1"/>
  <c r="BR377" i="1"/>
  <c r="BS377" i="1"/>
  <c r="BT377" i="1"/>
  <c r="BU377" i="1"/>
  <c r="BV377" i="1"/>
  <c r="BW342" i="1"/>
  <c r="BX342" i="1"/>
  <c r="BY342" i="1"/>
  <c r="BZ342" i="1"/>
  <c r="CA342" i="1"/>
  <c r="CB342" i="1"/>
  <c r="CC342" i="1"/>
  <c r="CD342" i="1"/>
  <c r="CE342" i="1"/>
  <c r="CF342" i="1"/>
  <c r="CG342" i="1"/>
  <c r="CH342" i="1"/>
  <c r="U588" i="1"/>
  <c r="V590" i="1"/>
  <c r="AA386" i="1"/>
  <c r="AE207" i="1"/>
  <c r="AD232" i="1"/>
  <c r="AE233" i="1"/>
  <c r="U639" i="1"/>
  <c r="T690" i="1"/>
  <c r="U690" i="1"/>
  <c r="S208" i="1"/>
  <c r="R206" i="1"/>
  <c r="BW376" i="1"/>
  <c r="BX376" i="1"/>
  <c r="BY376" i="1"/>
  <c r="BZ376" i="1"/>
  <c r="CA376" i="1"/>
  <c r="CB376" i="1"/>
  <c r="CC376" i="1"/>
  <c r="CD376" i="1"/>
  <c r="CE376" i="1"/>
  <c r="CF376" i="1"/>
  <c r="CG376" i="1"/>
  <c r="CH376" i="1"/>
  <c r="CI341" i="1"/>
  <c r="CJ341" i="1"/>
  <c r="CK341" i="1"/>
  <c r="CL341" i="1"/>
  <c r="CM341" i="1"/>
  <c r="CN341" i="1"/>
  <c r="CO341" i="1"/>
  <c r="CP341" i="1"/>
  <c r="CQ341" i="1"/>
  <c r="CR341" i="1"/>
  <c r="CS341" i="1"/>
  <c r="CT341" i="1"/>
  <c r="S205" i="1"/>
  <c r="R203" i="1"/>
  <c r="CG347" i="1"/>
  <c r="CE347" i="1"/>
  <c r="CD347" i="1"/>
  <c r="V622" i="1"/>
  <c r="AA366" i="1"/>
  <c r="AA145" i="1" s="1"/>
  <c r="AB366" i="1"/>
  <c r="AB145" i="1" s="1"/>
  <c r="AC366" i="1"/>
  <c r="AC145" i="1" s="1"/>
  <c r="AD366" i="1"/>
  <c r="AD145" i="1" s="1"/>
  <c r="AE366" i="1"/>
  <c r="AE145" i="1" s="1"/>
  <c r="AF366" i="1"/>
  <c r="AF145" i="1" s="1"/>
  <c r="AG366" i="1"/>
  <c r="AG145" i="1" s="1"/>
  <c r="AH366" i="1"/>
  <c r="AH145" i="1" s="1"/>
  <c r="AI366" i="1"/>
  <c r="AI145" i="1" s="1"/>
  <c r="AJ366" i="1"/>
  <c r="AJ145" i="1" s="1"/>
  <c r="AK366" i="1"/>
  <c r="AK145" i="1" s="1"/>
  <c r="AL366" i="1"/>
  <c r="AL145" i="1" s="1"/>
  <c r="AM323" i="1"/>
  <c r="AN323" i="1"/>
  <c r="AN246" i="1" s="1"/>
  <c r="AO323" i="1"/>
  <c r="AO246" i="1" s="1"/>
  <c r="AP323" i="1"/>
  <c r="AP246" i="1" s="1"/>
  <c r="AQ323" i="1"/>
  <c r="AQ246" i="1" s="1"/>
  <c r="AR323" i="1"/>
  <c r="AR246" i="1" s="1"/>
  <c r="AS323" i="1"/>
  <c r="AS246" i="1" s="1"/>
  <c r="AT323" i="1"/>
  <c r="AT246" i="1" s="1"/>
  <c r="AU323" i="1"/>
  <c r="AU246" i="1" s="1"/>
  <c r="AV323" i="1"/>
  <c r="AV246" i="1" s="1"/>
  <c r="AW323" i="1"/>
  <c r="AW246" i="1" s="1"/>
  <c r="AX323" i="1"/>
  <c r="AX246" i="1" s="1"/>
  <c r="S744" i="1"/>
  <c r="CK378" i="1"/>
  <c r="CO378" i="1"/>
  <c r="CQ378" i="1"/>
  <c r="CS378" i="1"/>
  <c r="CW343" i="1"/>
  <c r="CY343" i="1"/>
  <c r="DA343" i="1"/>
  <c r="DE343" i="1"/>
  <c r="AO192" i="1"/>
  <c r="AD201" i="1"/>
  <c r="S211" i="1"/>
  <c r="R209" i="1"/>
  <c r="U605" i="1"/>
  <c r="O87" i="1"/>
  <c r="U744" i="1"/>
  <c r="AY376" i="1"/>
  <c r="AY372" i="1" s="1"/>
  <c r="AZ376" i="1"/>
  <c r="AZ372" i="1" s="1"/>
  <c r="BA376" i="1"/>
  <c r="BA372" i="1" s="1"/>
  <c r="BB376" i="1"/>
  <c r="BB372" i="1" s="1"/>
  <c r="BC376" i="1"/>
  <c r="BC372" i="1" s="1"/>
  <c r="BD376" i="1"/>
  <c r="BD372" i="1" s="1"/>
  <c r="BE376" i="1"/>
  <c r="BE372" i="1" s="1"/>
  <c r="BF376" i="1"/>
  <c r="BF372" i="1" s="1"/>
  <c r="BG376" i="1"/>
  <c r="BG372" i="1" s="1"/>
  <c r="BH376" i="1"/>
  <c r="BH372" i="1" s="1"/>
  <c r="BI376" i="1"/>
  <c r="BI372" i="1" s="1"/>
  <c r="BK341" i="1"/>
  <c r="BK336" i="1" s="1"/>
  <c r="BJ376" i="1"/>
  <c r="BJ372" i="1" s="1"/>
  <c r="BL341" i="1"/>
  <c r="BL336" i="1" s="1"/>
  <c r="BM341" i="1"/>
  <c r="BM336" i="1" s="1"/>
  <c r="BN341" i="1"/>
  <c r="BN336" i="1" s="1"/>
  <c r="BO341" i="1"/>
  <c r="BO336" i="1" s="1"/>
  <c r="BP341" i="1"/>
  <c r="BP336" i="1" s="1"/>
  <c r="BQ341" i="1"/>
  <c r="BQ336" i="1" s="1"/>
  <c r="BR341" i="1"/>
  <c r="BR336" i="1" s="1"/>
  <c r="BS341" i="1"/>
  <c r="BS336" i="1" s="1"/>
  <c r="BT341" i="1"/>
  <c r="BT336" i="1" s="1"/>
  <c r="BU341" i="1"/>
  <c r="BU336" i="1" s="1"/>
  <c r="BV341" i="1"/>
  <c r="BV336" i="1" s="1"/>
  <c r="CC347" i="1"/>
  <c r="BX347" i="1"/>
  <c r="BU347" i="1"/>
  <c r="BM347" i="1"/>
  <c r="BL347" i="1"/>
  <c r="BK347" i="1"/>
  <c r="BW373" i="1"/>
  <c r="BX373" i="1"/>
  <c r="BY373" i="1"/>
  <c r="BZ373" i="1"/>
  <c r="CA373" i="1"/>
  <c r="CB373" i="1"/>
  <c r="CC373" i="1"/>
  <c r="CD373" i="1"/>
  <c r="CE373" i="1"/>
  <c r="CF373" i="1"/>
  <c r="CG373" i="1"/>
  <c r="CH373" i="1"/>
  <c r="CI338" i="1"/>
  <c r="CJ338" i="1"/>
  <c r="CK338" i="1"/>
  <c r="CL338" i="1"/>
  <c r="CM338" i="1"/>
  <c r="CN338" i="1"/>
  <c r="CO338" i="1"/>
  <c r="CP338" i="1"/>
  <c r="CQ338" i="1"/>
  <c r="CR338" i="1"/>
  <c r="CS338" i="1"/>
  <c r="CT338" i="1"/>
  <c r="AD227" i="1"/>
  <c r="V690" i="1"/>
  <c r="O386" i="1"/>
  <c r="AE210" i="1"/>
  <c r="AG386" i="1"/>
  <c r="AE204" i="1"/>
  <c r="R231" i="1"/>
  <c r="Q229" i="1"/>
  <c r="Q225" i="1" s="1"/>
  <c r="S639" i="1"/>
  <c r="CH347" i="1"/>
  <c r="BZ347" i="1"/>
  <c r="BW347" i="1"/>
  <c r="AU389" i="1"/>
  <c r="AU387" i="1"/>
  <c r="AU388" i="1"/>
  <c r="AQ389" i="1"/>
  <c r="AQ387" i="1"/>
  <c r="AQ388" i="1"/>
  <c r="AM389" i="1"/>
  <c r="AM387" i="1"/>
  <c r="AM388" i="1"/>
  <c r="R202" i="1"/>
  <c r="Q200" i="1"/>
  <c r="U656" i="1"/>
  <c r="S199" i="1"/>
  <c r="R197" i="1"/>
  <c r="AE198" i="1"/>
  <c r="Q171" i="1"/>
  <c r="P89" i="1"/>
  <c r="P169" i="1"/>
  <c r="P87" i="1" s="1"/>
  <c r="CI378" i="1" l="1"/>
  <c r="BS396" i="1"/>
  <c r="BS405" i="1" s="1"/>
  <c r="BS404" i="1" s="1"/>
  <c r="DF343" i="1"/>
  <c r="CX343" i="1"/>
  <c r="CP378" i="1"/>
  <c r="AD386" i="1"/>
  <c r="T191" i="1"/>
  <c r="U193" i="1"/>
  <c r="CK397" i="1"/>
  <c r="CR397" i="1"/>
  <c r="CS397" i="1"/>
  <c r="CM397" i="1"/>
  <c r="CT397" i="1"/>
  <c r="CI397" i="1"/>
  <c r="CJ397" i="1"/>
  <c r="CN397" i="1"/>
  <c r="CQ397" i="1"/>
  <c r="BR396" i="1"/>
  <c r="BR405" i="1" s="1"/>
  <c r="BR404" i="1" s="1"/>
  <c r="DD343" i="1"/>
  <c r="CV343" i="1"/>
  <c r="CN378" i="1"/>
  <c r="BW378" i="1"/>
  <c r="CE378" i="1"/>
  <c r="CM343" i="1"/>
  <c r="BX378" i="1"/>
  <c r="CF378" i="1"/>
  <c r="CN343" i="1"/>
  <c r="CN336" i="1" s="1"/>
  <c r="BY378" i="1"/>
  <c r="BY372" i="1" s="1"/>
  <c r="CG378" i="1"/>
  <c r="CO343" i="1"/>
  <c r="BZ378" i="1"/>
  <c r="CI343" i="1"/>
  <c r="CP343" i="1"/>
  <c r="CB378" i="1"/>
  <c r="CA378" i="1"/>
  <c r="CH378" i="1"/>
  <c r="CH372" i="1" s="1"/>
  <c r="CQ343" i="1"/>
  <c r="CJ343" i="1"/>
  <c r="CC378" i="1"/>
  <c r="CK343" i="1"/>
  <c r="CS343" i="1"/>
  <c r="CD378" i="1"/>
  <c r="CL343" i="1"/>
  <c r="CT343" i="1"/>
  <c r="CT336" i="1" s="1"/>
  <c r="CR343" i="1"/>
  <c r="BK396" i="1"/>
  <c r="BK405" i="1" s="1"/>
  <c r="BK404" i="1" s="1"/>
  <c r="CT378" i="1"/>
  <c r="T228" i="1"/>
  <c r="S226" i="1"/>
  <c r="V676" i="1"/>
  <c r="V673" i="1" s="1"/>
  <c r="BX397" i="1"/>
  <c r="CF397" i="1"/>
  <c r="BY397" i="1"/>
  <c r="CG397" i="1"/>
  <c r="BZ397" i="1"/>
  <c r="CH397" i="1"/>
  <c r="CC397" i="1"/>
  <c r="CA397" i="1"/>
  <c r="CB397" i="1"/>
  <c r="CD397" i="1"/>
  <c r="BW397" i="1"/>
  <c r="CE397" i="1"/>
  <c r="DC343" i="1"/>
  <c r="CM378" i="1"/>
  <c r="DB343" i="1"/>
  <c r="CU343" i="1"/>
  <c r="CL378" i="1"/>
  <c r="AI386" i="1"/>
  <c r="CO397" i="1"/>
  <c r="BM396" i="1"/>
  <c r="BM405" i="1" s="1"/>
  <c r="BM404" i="1" s="1"/>
  <c r="BO396" i="1"/>
  <c r="BO405" i="1" s="1"/>
  <c r="BO404" i="1" s="1"/>
  <c r="T727" i="1"/>
  <c r="U729" i="1"/>
  <c r="BT396" i="1"/>
  <c r="BT405" i="1" s="1"/>
  <c r="BT404" i="1" s="1"/>
  <c r="BV396" i="1"/>
  <c r="BV405" i="1" s="1"/>
  <c r="BV404" i="1" s="1"/>
  <c r="CZ343" i="1"/>
  <c r="CR378" i="1"/>
  <c r="Y607" i="1"/>
  <c r="Z607" i="1" s="1"/>
  <c r="BL396" i="1"/>
  <c r="BL405" i="1" s="1"/>
  <c r="BL404" i="1" s="1"/>
  <c r="BN396" i="1"/>
  <c r="BN405" i="1" s="1"/>
  <c r="BN404" i="1" s="1"/>
  <c r="V712" i="1"/>
  <c r="R432" i="1"/>
  <c r="AT386" i="1"/>
  <c r="AB386" i="1"/>
  <c r="AQ386" i="1"/>
  <c r="AW386" i="1"/>
  <c r="AN386" i="1"/>
  <c r="AO386" i="1"/>
  <c r="AE227" i="1"/>
  <c r="BI388" i="1"/>
  <c r="BI389" i="1"/>
  <c r="BI387" i="1"/>
  <c r="BW379" i="1"/>
  <c r="BW372" i="1" s="1"/>
  <c r="BX379" i="1"/>
  <c r="BX372" i="1" s="1"/>
  <c r="BY379" i="1"/>
  <c r="BZ379" i="1"/>
  <c r="CA379" i="1"/>
  <c r="CA372" i="1" s="1"/>
  <c r="CB379" i="1"/>
  <c r="CC379" i="1"/>
  <c r="CD379" i="1"/>
  <c r="CD372" i="1" s="1"/>
  <c r="CE379" i="1"/>
  <c r="CE372" i="1" s="1"/>
  <c r="CF379" i="1"/>
  <c r="CG379" i="1"/>
  <c r="CG372" i="1" s="1"/>
  <c r="CH379" i="1"/>
  <c r="CI348" i="1"/>
  <c r="CI350" i="1"/>
  <c r="CI344" i="1"/>
  <c r="CI349" i="1"/>
  <c r="CJ344" i="1"/>
  <c r="CJ336" i="1" s="1"/>
  <c r="CJ350" i="1"/>
  <c r="CJ348" i="1"/>
  <c r="CJ349" i="1"/>
  <c r="CK344" i="1"/>
  <c r="CK336" i="1" s="1"/>
  <c r="CK350" i="1"/>
  <c r="CK348" i="1"/>
  <c r="CK349" i="1"/>
  <c r="CL348" i="1"/>
  <c r="CL349" i="1"/>
  <c r="CL344" i="1"/>
  <c r="CL350" i="1"/>
  <c r="CM344" i="1"/>
  <c r="CM336" i="1" s="1"/>
  <c r="CM349" i="1"/>
  <c r="CM348" i="1"/>
  <c r="CM350" i="1"/>
  <c r="CN349" i="1"/>
  <c r="CN344" i="1"/>
  <c r="CN350" i="1"/>
  <c r="CN348" i="1"/>
  <c r="CO344" i="1"/>
  <c r="CO336" i="1" s="1"/>
  <c r="CO350" i="1"/>
  <c r="CO348" i="1"/>
  <c r="CO349" i="1"/>
  <c r="CP344" i="1"/>
  <c r="CP336" i="1" s="1"/>
  <c r="CP348" i="1"/>
  <c r="CP350" i="1"/>
  <c r="CP349" i="1"/>
  <c r="CQ348" i="1"/>
  <c r="CQ350" i="1"/>
  <c r="CQ344" i="1"/>
  <c r="CQ349" i="1"/>
  <c r="CR349" i="1"/>
  <c r="CR344" i="1"/>
  <c r="CR336" i="1" s="1"/>
  <c r="CR350" i="1"/>
  <c r="CR348" i="1"/>
  <c r="CS349" i="1"/>
  <c r="CS344" i="1"/>
  <c r="CS350" i="1"/>
  <c r="CS348" i="1"/>
  <c r="CT344" i="1"/>
  <c r="CT348" i="1"/>
  <c r="CT350" i="1"/>
  <c r="CT349" i="1"/>
  <c r="AF207" i="1"/>
  <c r="T199" i="1"/>
  <c r="S197" i="1"/>
  <c r="AM386" i="1"/>
  <c r="S231" i="1"/>
  <c r="R229" i="1"/>
  <c r="R225" i="1" s="1"/>
  <c r="V605" i="1"/>
  <c r="W605" i="1"/>
  <c r="CF372" i="1"/>
  <c r="CB372" i="1"/>
  <c r="BH388" i="1"/>
  <c r="BH387" i="1"/>
  <c r="BH389" i="1"/>
  <c r="BD388" i="1"/>
  <c r="BD387" i="1"/>
  <c r="BD389" i="1"/>
  <c r="AZ388" i="1"/>
  <c r="AZ387" i="1"/>
  <c r="AZ389" i="1"/>
  <c r="T211" i="1"/>
  <c r="S209" i="1"/>
  <c r="T208" i="1"/>
  <c r="S206" i="1"/>
  <c r="CI376" i="1"/>
  <c r="CJ376" i="1"/>
  <c r="CK376" i="1"/>
  <c r="CL376" i="1"/>
  <c r="CM376" i="1"/>
  <c r="CN376" i="1"/>
  <c r="CO376" i="1"/>
  <c r="CP376" i="1"/>
  <c r="CQ376" i="1"/>
  <c r="CR376" i="1"/>
  <c r="CS376" i="1"/>
  <c r="CU341" i="1"/>
  <c r="CT376" i="1"/>
  <c r="CV341" i="1"/>
  <c r="CW341" i="1"/>
  <c r="CX341" i="1"/>
  <c r="CY341" i="1"/>
  <c r="CZ341" i="1"/>
  <c r="DA341" i="1"/>
  <c r="DB341" i="1"/>
  <c r="DC341" i="1"/>
  <c r="DD341" i="1"/>
  <c r="DE341" i="1"/>
  <c r="DF341" i="1"/>
  <c r="CI373" i="1"/>
  <c r="CJ373" i="1"/>
  <c r="CK373" i="1"/>
  <c r="CL373" i="1"/>
  <c r="CM373" i="1"/>
  <c r="CN373" i="1"/>
  <c r="CO373" i="1"/>
  <c r="CP373" i="1"/>
  <c r="CQ373" i="1"/>
  <c r="CR373" i="1"/>
  <c r="CS373" i="1"/>
  <c r="CT373" i="1"/>
  <c r="CU338" i="1"/>
  <c r="CV338" i="1"/>
  <c r="CW338" i="1"/>
  <c r="CX338" i="1"/>
  <c r="CY338" i="1"/>
  <c r="CZ338" i="1"/>
  <c r="DA338" i="1"/>
  <c r="DB338" i="1"/>
  <c r="DC338" i="1"/>
  <c r="DD338" i="1"/>
  <c r="DE338" i="1"/>
  <c r="DF338" i="1"/>
  <c r="AD195" i="1"/>
  <c r="AS386" i="1"/>
  <c r="AP386" i="1"/>
  <c r="AV386" i="1"/>
  <c r="CS336" i="1"/>
  <c r="CQ336" i="1"/>
  <c r="BJ389" i="1"/>
  <c r="BJ387" i="1"/>
  <c r="BJ388" i="1"/>
  <c r="BG389" i="1"/>
  <c r="BG387" i="1"/>
  <c r="BG388" i="1"/>
  <c r="BC389" i="1"/>
  <c r="BC387" i="1"/>
  <c r="BC388" i="1"/>
  <c r="AY389" i="1"/>
  <c r="AY387" i="1"/>
  <c r="AY388" i="1"/>
  <c r="CU375" i="1"/>
  <c r="CV375" i="1"/>
  <c r="CW375" i="1"/>
  <c r="CX375" i="1"/>
  <c r="CY375" i="1"/>
  <c r="CZ375" i="1"/>
  <c r="DA375" i="1"/>
  <c r="DB375" i="1"/>
  <c r="DC375" i="1"/>
  <c r="DD375" i="1"/>
  <c r="DE375" i="1"/>
  <c r="DF375" i="1"/>
  <c r="T205" i="1"/>
  <c r="S203" i="1"/>
  <c r="AF233" i="1"/>
  <c r="AE232" i="1"/>
  <c r="R196" i="1"/>
  <c r="Q194" i="1"/>
  <c r="Q189" i="1" s="1"/>
  <c r="CU377" i="1"/>
  <c r="CV377" i="1"/>
  <c r="CW377" i="1"/>
  <c r="CX377" i="1"/>
  <c r="CY377" i="1"/>
  <c r="CZ377" i="1"/>
  <c r="DA377" i="1"/>
  <c r="DB377" i="1"/>
  <c r="DC377" i="1"/>
  <c r="DD377" i="1"/>
  <c r="DE377" i="1"/>
  <c r="DF377" i="1"/>
  <c r="CC372" i="1"/>
  <c r="BA388" i="1"/>
  <c r="BA389" i="1"/>
  <c r="BA387" i="1"/>
  <c r="AM246" i="1"/>
  <c r="K433" i="1"/>
  <c r="R171" i="1"/>
  <c r="Q89" i="1"/>
  <c r="Q169" i="1"/>
  <c r="CU379" i="1"/>
  <c r="CV379" i="1"/>
  <c r="CW379" i="1"/>
  <c r="CX379" i="1"/>
  <c r="CY379" i="1"/>
  <c r="CZ379" i="1"/>
  <c r="DA379" i="1"/>
  <c r="DB379" i="1"/>
  <c r="DC379" i="1"/>
  <c r="DD379" i="1"/>
  <c r="DE379" i="1"/>
  <c r="DF379" i="1"/>
  <c r="CI336" i="1"/>
  <c r="AF198" i="1"/>
  <c r="CI377" i="1"/>
  <c r="CJ377" i="1"/>
  <c r="CK377" i="1"/>
  <c r="CL377" i="1"/>
  <c r="CM377" i="1"/>
  <c r="CN377" i="1"/>
  <c r="CO377" i="1"/>
  <c r="CP377" i="1"/>
  <c r="CQ377" i="1"/>
  <c r="CR377" i="1"/>
  <c r="CS377" i="1"/>
  <c r="CT377" i="1"/>
  <c r="CU342" i="1"/>
  <c r="CV342" i="1"/>
  <c r="CW342" i="1"/>
  <c r="CX342" i="1"/>
  <c r="CY342" i="1"/>
  <c r="CZ342" i="1"/>
  <c r="DA342" i="1"/>
  <c r="DB342" i="1"/>
  <c r="DC342" i="1"/>
  <c r="DD342" i="1"/>
  <c r="DE342" i="1"/>
  <c r="DF342" i="1"/>
  <c r="S202" i="1"/>
  <c r="R200" i="1"/>
  <c r="AU386" i="1"/>
  <c r="BK376" i="1"/>
  <c r="BK372" i="1" s="1"/>
  <c r="BL376" i="1"/>
  <c r="BL372" i="1" s="1"/>
  <c r="BM376" i="1"/>
  <c r="BM372" i="1" s="1"/>
  <c r="BN376" i="1"/>
  <c r="BN372" i="1" s="1"/>
  <c r="BO376" i="1"/>
  <c r="BO372" i="1" s="1"/>
  <c r="BP376" i="1"/>
  <c r="BP372" i="1" s="1"/>
  <c r="BQ376" i="1"/>
  <c r="BQ372" i="1" s="1"/>
  <c r="BR376" i="1"/>
  <c r="BR372" i="1" s="1"/>
  <c r="BS376" i="1"/>
  <c r="BS372" i="1" s="1"/>
  <c r="BT376" i="1"/>
  <c r="BT372" i="1" s="1"/>
  <c r="BU376" i="1"/>
  <c r="BU372" i="1" s="1"/>
  <c r="BV376" i="1"/>
  <c r="BV372" i="1" s="1"/>
  <c r="BW341" i="1"/>
  <c r="BW336" i="1" s="1"/>
  <c r="BX341" i="1"/>
  <c r="BX336" i="1" s="1"/>
  <c r="BY341" i="1"/>
  <c r="BY336" i="1" s="1"/>
  <c r="BZ341" i="1"/>
  <c r="BZ336" i="1" s="1"/>
  <c r="CA341" i="1"/>
  <c r="CA336" i="1" s="1"/>
  <c r="CB341" i="1"/>
  <c r="CB336" i="1" s="1"/>
  <c r="CC341" i="1"/>
  <c r="CC336" i="1" s="1"/>
  <c r="CD341" i="1"/>
  <c r="CD336" i="1" s="1"/>
  <c r="CE341" i="1"/>
  <c r="CE336" i="1" s="1"/>
  <c r="CF341" i="1"/>
  <c r="CF336" i="1" s="1"/>
  <c r="CG341" i="1"/>
  <c r="CG336" i="1" s="1"/>
  <c r="CH341" i="1"/>
  <c r="CH336" i="1" s="1"/>
  <c r="AF204" i="1"/>
  <c r="CL336" i="1"/>
  <c r="BZ372" i="1"/>
  <c r="X622" i="1"/>
  <c r="BF389" i="1"/>
  <c r="BF387" i="1"/>
  <c r="BF388" i="1"/>
  <c r="BB389" i="1"/>
  <c r="BB387" i="1"/>
  <c r="BB388" i="1"/>
  <c r="CI374" i="1"/>
  <c r="CJ374" i="1"/>
  <c r="CK374" i="1"/>
  <c r="CL374" i="1"/>
  <c r="CM374" i="1"/>
  <c r="CN374" i="1"/>
  <c r="CO374" i="1"/>
  <c r="CP374" i="1"/>
  <c r="CQ374" i="1"/>
  <c r="CR374" i="1"/>
  <c r="CS374" i="1"/>
  <c r="CT374" i="1"/>
  <c r="CU339" i="1"/>
  <c r="CV339" i="1"/>
  <c r="CW339" i="1"/>
  <c r="CX339" i="1"/>
  <c r="CY339" i="1"/>
  <c r="CZ339" i="1"/>
  <c r="DA339" i="1"/>
  <c r="DB339" i="1"/>
  <c r="DC339" i="1"/>
  <c r="DD339" i="1"/>
  <c r="DE339" i="1"/>
  <c r="DF339" i="1"/>
  <c r="AP192" i="1"/>
  <c r="CI379" i="1"/>
  <c r="CJ379" i="1"/>
  <c r="CK379" i="1"/>
  <c r="CL379" i="1"/>
  <c r="CM379" i="1"/>
  <c r="CN379" i="1"/>
  <c r="CO379" i="1"/>
  <c r="CP379" i="1"/>
  <c r="CQ379" i="1"/>
  <c r="CR379" i="1"/>
  <c r="CS379" i="1"/>
  <c r="CU348" i="1"/>
  <c r="CU350" i="1"/>
  <c r="CT379" i="1"/>
  <c r="CU349" i="1"/>
  <c r="CU344" i="1"/>
  <c r="CV349" i="1"/>
  <c r="CV344" i="1"/>
  <c r="CV350" i="1"/>
  <c r="CV348" i="1"/>
  <c r="CW344" i="1"/>
  <c r="CW350" i="1"/>
  <c r="CW348" i="1"/>
  <c r="CW349" i="1"/>
  <c r="CX349" i="1"/>
  <c r="CX350" i="1"/>
  <c r="CX344" i="1"/>
  <c r="CX348" i="1"/>
  <c r="CY344" i="1"/>
  <c r="CY349" i="1"/>
  <c r="CY348" i="1"/>
  <c r="CY350" i="1"/>
  <c r="CZ349" i="1"/>
  <c r="CZ344" i="1"/>
  <c r="CZ348" i="1"/>
  <c r="CZ350" i="1"/>
  <c r="DA350" i="1"/>
  <c r="DA348" i="1"/>
  <c r="DA349" i="1"/>
  <c r="DA344" i="1"/>
  <c r="DB349" i="1"/>
  <c r="DB344" i="1"/>
  <c r="DB350" i="1"/>
  <c r="DB348" i="1"/>
  <c r="DC344" i="1"/>
  <c r="DC349" i="1"/>
  <c r="DC348" i="1"/>
  <c r="DC350" i="1"/>
  <c r="DD349" i="1"/>
  <c r="DD344" i="1"/>
  <c r="DD350" i="1"/>
  <c r="DD348" i="1"/>
  <c r="DE350" i="1"/>
  <c r="DE348" i="1"/>
  <c r="DE349" i="1"/>
  <c r="DE344" i="1"/>
  <c r="DF348" i="1"/>
  <c r="DF350" i="1"/>
  <c r="DF349" i="1"/>
  <c r="DF344" i="1"/>
  <c r="AX386" i="1"/>
  <c r="AD170" i="1"/>
  <c r="AC88" i="1"/>
  <c r="AR386" i="1"/>
  <c r="AF210" i="1"/>
  <c r="BE388" i="1"/>
  <c r="BE389" i="1"/>
  <c r="BE387" i="1"/>
  <c r="AE201" i="1"/>
  <c r="V588" i="1"/>
  <c r="W590" i="1"/>
  <c r="U191" i="1" l="1"/>
  <c r="V193" i="1"/>
  <c r="CB396" i="1"/>
  <c r="CB405" i="1" s="1"/>
  <c r="CB404" i="1" s="1"/>
  <c r="W712" i="1"/>
  <c r="W710" i="1" s="1"/>
  <c r="X712" i="1"/>
  <c r="V710" i="1"/>
  <c r="U727" i="1"/>
  <c r="CZ378" i="1"/>
  <c r="DB378" i="1"/>
  <c r="CU378" i="1"/>
  <c r="DC378" i="1"/>
  <c r="DD378" i="1"/>
  <c r="CW378" i="1"/>
  <c r="DA378" i="1"/>
  <c r="CV378" i="1"/>
  <c r="DE378" i="1"/>
  <c r="CX378" i="1"/>
  <c r="DF378" i="1"/>
  <c r="CY378" i="1"/>
  <c r="V729" i="1"/>
  <c r="CC396" i="1"/>
  <c r="CC405" i="1" s="1"/>
  <c r="CC404" i="1" s="1"/>
  <c r="CA398" i="1"/>
  <c r="CA396" i="1" s="1"/>
  <c r="CA405" i="1" s="1"/>
  <c r="CA404" i="1" s="1"/>
  <c r="CB398" i="1"/>
  <c r="CC398" i="1"/>
  <c r="CD398" i="1"/>
  <c r="CD396" i="1" s="1"/>
  <c r="CD405" i="1" s="1"/>
  <c r="CD404" i="1" s="1"/>
  <c r="CF398" i="1"/>
  <c r="BW398" i="1"/>
  <c r="BW396" i="1" s="1"/>
  <c r="BW405" i="1" s="1"/>
  <c r="BW404" i="1" s="1"/>
  <c r="CE398" i="1"/>
  <c r="CE396" i="1" s="1"/>
  <c r="CE405" i="1" s="1"/>
  <c r="CE404" i="1" s="1"/>
  <c r="BY398" i="1"/>
  <c r="BY396" i="1" s="1"/>
  <c r="BY405" i="1" s="1"/>
  <c r="BY404" i="1" s="1"/>
  <c r="CG398" i="1"/>
  <c r="CG396" i="1" s="1"/>
  <c r="CG405" i="1" s="1"/>
  <c r="CG404" i="1" s="1"/>
  <c r="BZ398" i="1"/>
  <c r="CH398" i="1"/>
  <c r="BX398" i="1"/>
  <c r="BX396" i="1" s="1"/>
  <c r="BX405" i="1" s="1"/>
  <c r="BX404" i="1" s="1"/>
  <c r="CH396" i="1"/>
  <c r="CH405" i="1" s="1"/>
  <c r="CH404" i="1" s="1"/>
  <c r="U228" i="1"/>
  <c r="T226" i="1"/>
  <c r="W676" i="1"/>
  <c r="CF396" i="1"/>
  <c r="CF405" i="1" s="1"/>
  <c r="CF404" i="1" s="1"/>
  <c r="BZ396" i="1"/>
  <c r="BZ405" i="1" s="1"/>
  <c r="BZ404" i="1" s="1"/>
  <c r="Q433" i="1"/>
  <c r="S432" i="1"/>
  <c r="DF347" i="1"/>
  <c r="CS347" i="1"/>
  <c r="CR347" i="1"/>
  <c r="CN347" i="1"/>
  <c r="DD347" i="1"/>
  <c r="DB347" i="1"/>
  <c r="CX347" i="1"/>
  <c r="CV347" i="1"/>
  <c r="CU347" i="1"/>
  <c r="BJ386" i="1"/>
  <c r="BI386" i="1"/>
  <c r="BE386" i="1"/>
  <c r="BD386" i="1"/>
  <c r="BB386" i="1"/>
  <c r="CG388" i="1"/>
  <c r="CG389" i="1"/>
  <c r="CG387" i="1"/>
  <c r="CU373" i="1"/>
  <c r="CV373" i="1"/>
  <c r="CW373" i="1"/>
  <c r="CX373" i="1"/>
  <c r="CY373" i="1"/>
  <c r="CZ373" i="1"/>
  <c r="DA373" i="1"/>
  <c r="DB373" i="1"/>
  <c r="DC373" i="1"/>
  <c r="DD373" i="1"/>
  <c r="DE373" i="1"/>
  <c r="DF373" i="1"/>
  <c r="AF201" i="1"/>
  <c r="V744" i="1"/>
  <c r="AE170" i="1"/>
  <c r="AD88" i="1"/>
  <c r="BF386" i="1"/>
  <c r="BZ389" i="1"/>
  <c r="BZ387" i="1"/>
  <c r="BZ388" i="1"/>
  <c r="BS389" i="1"/>
  <c r="BS387" i="1"/>
  <c r="BS388" i="1"/>
  <c r="BO389" i="1"/>
  <c r="BO387" i="1"/>
  <c r="BO388" i="1"/>
  <c r="BK389" i="1"/>
  <c r="BK387" i="1"/>
  <c r="BK388" i="1"/>
  <c r="BW389" i="1"/>
  <c r="BW387" i="1"/>
  <c r="BW388" i="1"/>
  <c r="R89" i="1"/>
  <c r="S171" i="1"/>
  <c r="R169" i="1"/>
  <c r="V639" i="1"/>
  <c r="BY388" i="1"/>
  <c r="BY389" i="1"/>
  <c r="BY387" i="1"/>
  <c r="DF336" i="1"/>
  <c r="DB336" i="1"/>
  <c r="CX336" i="1"/>
  <c r="CT372" i="1"/>
  <c r="CP372" i="1"/>
  <c r="CL372" i="1"/>
  <c r="CF388" i="1"/>
  <c r="CF387" i="1"/>
  <c r="CF389" i="1"/>
  <c r="X605" i="1"/>
  <c r="T231" i="1"/>
  <c r="S229" i="1"/>
  <c r="S225" i="1" s="1"/>
  <c r="AG207" i="1"/>
  <c r="CQ347" i="1"/>
  <c r="CL347" i="1"/>
  <c r="CI347" i="1"/>
  <c r="CD389" i="1"/>
  <c r="CD387" i="1"/>
  <c r="CD388" i="1"/>
  <c r="BV389" i="1"/>
  <c r="BV387" i="1"/>
  <c r="BV388" i="1"/>
  <c r="BR389" i="1"/>
  <c r="BR387" i="1"/>
  <c r="BR388" i="1"/>
  <c r="BN389" i="1"/>
  <c r="BN387" i="1"/>
  <c r="BN388" i="1"/>
  <c r="CA389" i="1"/>
  <c r="CA387" i="1"/>
  <c r="CA388" i="1"/>
  <c r="Q429" i="1"/>
  <c r="AG233" i="1"/>
  <c r="AF232" i="1"/>
  <c r="U205" i="1"/>
  <c r="T203" i="1"/>
  <c r="BG386" i="1"/>
  <c r="DE336" i="1"/>
  <c r="DA336" i="1"/>
  <c r="CW336" i="1"/>
  <c r="CS372" i="1"/>
  <c r="CO372" i="1"/>
  <c r="CK372" i="1"/>
  <c r="U208" i="1"/>
  <c r="T206" i="1"/>
  <c r="AZ386" i="1"/>
  <c r="AF227" i="1"/>
  <c r="X656" i="1"/>
  <c r="W588" i="1"/>
  <c r="X590" i="1"/>
  <c r="AG210" i="1"/>
  <c r="DC347" i="1"/>
  <c r="CZ347" i="1"/>
  <c r="CY347" i="1"/>
  <c r="CW347" i="1"/>
  <c r="Y622" i="1"/>
  <c r="Z622" i="1"/>
  <c r="CH389" i="1"/>
  <c r="CH387" i="1"/>
  <c r="CH388" i="1"/>
  <c r="BU388" i="1"/>
  <c r="BU389" i="1"/>
  <c r="BU387" i="1"/>
  <c r="BQ388" i="1"/>
  <c r="BQ389" i="1"/>
  <c r="BQ387" i="1"/>
  <c r="BM388" i="1"/>
  <c r="BM389" i="1"/>
  <c r="BM387" i="1"/>
  <c r="AG198" i="1"/>
  <c r="Q87" i="1"/>
  <c r="CC388" i="1"/>
  <c r="CC389" i="1"/>
  <c r="CC387" i="1"/>
  <c r="S196" i="1"/>
  <c r="R194" i="1"/>
  <c r="R189" i="1" s="1"/>
  <c r="BC386" i="1"/>
  <c r="CE389" i="1"/>
  <c r="CE387" i="1"/>
  <c r="CE388" i="1"/>
  <c r="DD336" i="1"/>
  <c r="CZ336" i="1"/>
  <c r="CV336" i="1"/>
  <c r="CR372" i="1"/>
  <c r="CN372" i="1"/>
  <c r="CJ372" i="1"/>
  <c r="BX388" i="1"/>
  <c r="BX387" i="1"/>
  <c r="BX389" i="1"/>
  <c r="CU374" i="1"/>
  <c r="CV374" i="1"/>
  <c r="CW374" i="1"/>
  <c r="CX374" i="1"/>
  <c r="CY374" i="1"/>
  <c r="CZ374" i="1"/>
  <c r="DA374" i="1"/>
  <c r="DB374" i="1"/>
  <c r="DC374" i="1"/>
  <c r="DD374" i="1"/>
  <c r="DE374" i="1"/>
  <c r="DF374" i="1"/>
  <c r="U199" i="1"/>
  <c r="T197" i="1"/>
  <c r="CO347" i="1"/>
  <c r="CM347" i="1"/>
  <c r="CK347" i="1"/>
  <c r="CJ347" i="1"/>
  <c r="DE347" i="1"/>
  <c r="DA347" i="1"/>
  <c r="AQ192" i="1"/>
  <c r="AG204" i="1"/>
  <c r="BT388" i="1"/>
  <c r="BT387" i="1"/>
  <c r="BT389" i="1"/>
  <c r="BP388" i="1"/>
  <c r="BP387" i="1"/>
  <c r="BP389" i="1"/>
  <c r="BL388" i="1"/>
  <c r="BL389" i="1"/>
  <c r="BL387" i="1"/>
  <c r="T202" i="1"/>
  <c r="S200" i="1"/>
  <c r="BA386" i="1"/>
  <c r="W690" i="1"/>
  <c r="AY386" i="1"/>
  <c r="AE195" i="1"/>
  <c r="DC336" i="1"/>
  <c r="CY336" i="1"/>
  <c r="CU336" i="1"/>
  <c r="CQ372" i="1"/>
  <c r="CM372" i="1"/>
  <c r="CI372" i="1"/>
  <c r="U211" i="1"/>
  <c r="T209" i="1"/>
  <c r="BH386" i="1"/>
  <c r="CB388" i="1"/>
  <c r="CB389" i="1"/>
  <c r="CB387" i="1"/>
  <c r="CT347" i="1"/>
  <c r="CP347" i="1"/>
  <c r="X676" i="1" l="1"/>
  <c r="W673" i="1"/>
  <c r="W729" i="1"/>
  <c r="V727" i="1"/>
  <c r="CU397" i="1"/>
  <c r="DC397" i="1"/>
  <c r="CV397" i="1"/>
  <c r="CW397" i="1"/>
  <c r="DE397" i="1"/>
  <c r="CY397" i="1"/>
  <c r="CX397" i="1"/>
  <c r="DF397" i="1"/>
  <c r="DA397" i="1"/>
  <c r="CZ397" i="1"/>
  <c r="DB397" i="1"/>
  <c r="DD397" i="1"/>
  <c r="CI398" i="1"/>
  <c r="CI396" i="1" s="1"/>
  <c r="CI405" i="1" s="1"/>
  <c r="CI404" i="1" s="1"/>
  <c r="CQ398" i="1"/>
  <c r="CQ396" i="1" s="1"/>
  <c r="CQ405" i="1" s="1"/>
  <c r="CQ404" i="1" s="1"/>
  <c r="CK398" i="1"/>
  <c r="CK396" i="1" s="1"/>
  <c r="CK405" i="1" s="1"/>
  <c r="CK404" i="1" s="1"/>
  <c r="CS398" i="1"/>
  <c r="CS396" i="1" s="1"/>
  <c r="CS405" i="1" s="1"/>
  <c r="CS404" i="1" s="1"/>
  <c r="CL398" i="1"/>
  <c r="CL396" i="1" s="1"/>
  <c r="CL405" i="1" s="1"/>
  <c r="CL404" i="1" s="1"/>
  <c r="CT398" i="1"/>
  <c r="CT396" i="1" s="1"/>
  <c r="CT405" i="1" s="1"/>
  <c r="CT404" i="1" s="1"/>
  <c r="CM398" i="1"/>
  <c r="CM396" i="1" s="1"/>
  <c r="CM405" i="1" s="1"/>
  <c r="CM404" i="1" s="1"/>
  <c r="CN398" i="1"/>
  <c r="CN396" i="1" s="1"/>
  <c r="CN405" i="1" s="1"/>
  <c r="CN404" i="1" s="1"/>
  <c r="CJ398" i="1"/>
  <c r="CJ396" i="1" s="1"/>
  <c r="CJ405" i="1" s="1"/>
  <c r="CJ404" i="1" s="1"/>
  <c r="CO398" i="1"/>
  <c r="CO396" i="1" s="1"/>
  <c r="CO405" i="1" s="1"/>
  <c r="CO404" i="1" s="1"/>
  <c r="CP398" i="1"/>
  <c r="CP396" i="1" s="1"/>
  <c r="CP405" i="1" s="1"/>
  <c r="CP404" i="1" s="1"/>
  <c r="CR398" i="1"/>
  <c r="CR396" i="1" s="1"/>
  <c r="CR405" i="1" s="1"/>
  <c r="CR404" i="1" s="1"/>
  <c r="U226" i="1"/>
  <c r="V228" i="1"/>
  <c r="Y712" i="1"/>
  <c r="Z712" i="1" s="1"/>
  <c r="Z710" i="1" s="1"/>
  <c r="X710" i="1"/>
  <c r="V191" i="1"/>
  <c r="W193" i="1"/>
  <c r="T432" i="1"/>
  <c r="U432" i="1" s="1"/>
  <c r="R433" i="1"/>
  <c r="CE386" i="1"/>
  <c r="CC386" i="1"/>
  <c r="BR386" i="1"/>
  <c r="BO386" i="1"/>
  <c r="BY386" i="1"/>
  <c r="BT386" i="1"/>
  <c r="CF386" i="1"/>
  <c r="CA386" i="1"/>
  <c r="CD386" i="1"/>
  <c r="BZ386" i="1"/>
  <c r="BU386" i="1"/>
  <c r="CH386" i="1"/>
  <c r="CI387" i="1"/>
  <c r="CI389" i="1"/>
  <c r="CI388" i="1"/>
  <c r="U231" i="1"/>
  <c r="T229" i="1"/>
  <c r="T225" i="1" s="1"/>
  <c r="CU376" i="1"/>
  <c r="CU372" i="1" s="1"/>
  <c r="CV376" i="1"/>
  <c r="CV372" i="1" s="1"/>
  <c r="CW376" i="1"/>
  <c r="CW372" i="1" s="1"/>
  <c r="CX376" i="1"/>
  <c r="CX372" i="1" s="1"/>
  <c r="CY376" i="1"/>
  <c r="CZ376" i="1"/>
  <c r="CZ372" i="1" s="1"/>
  <c r="DA376" i="1"/>
  <c r="DA372" i="1" s="1"/>
  <c r="DB376" i="1"/>
  <c r="DB372" i="1" s="1"/>
  <c r="DC376" i="1"/>
  <c r="DD376" i="1"/>
  <c r="DD372" i="1" s="1"/>
  <c r="DE376" i="1"/>
  <c r="DE372" i="1" s="1"/>
  <c r="DF376" i="1"/>
  <c r="DF372" i="1" s="1"/>
  <c r="CM387" i="1"/>
  <c r="CM388" i="1"/>
  <c r="CM389" i="1"/>
  <c r="X690" i="1"/>
  <c r="AH204" i="1"/>
  <c r="V199" i="1"/>
  <c r="U197" i="1"/>
  <c r="BX386" i="1"/>
  <c r="CR389" i="1"/>
  <c r="CR388" i="1"/>
  <c r="CR387" i="1"/>
  <c r="AH198" i="1"/>
  <c r="BQ386" i="1"/>
  <c r="Y656" i="1"/>
  <c r="Z656" i="1"/>
  <c r="CK389" i="1"/>
  <c r="CK388" i="1"/>
  <c r="CK387" i="1"/>
  <c r="V205" i="1"/>
  <c r="U203" i="1"/>
  <c r="AM366" i="1"/>
  <c r="AM145" i="1" s="1"/>
  <c r="AN366" i="1"/>
  <c r="AN145" i="1" s="1"/>
  <c r="AO366" i="1"/>
  <c r="AO145" i="1" s="1"/>
  <c r="AP366" i="1"/>
  <c r="AP145" i="1" s="1"/>
  <c r="AQ366" i="1"/>
  <c r="AQ145" i="1" s="1"/>
  <c r="AR366" i="1"/>
  <c r="AR145" i="1" s="1"/>
  <c r="AS366" i="1"/>
  <c r="AS145" i="1" s="1"/>
  <c r="AT366" i="1"/>
  <c r="AT145" i="1" s="1"/>
  <c r="AU366" i="1"/>
  <c r="AU145" i="1" s="1"/>
  <c r="AV366" i="1"/>
  <c r="AV145" i="1" s="1"/>
  <c r="AW366" i="1"/>
  <c r="AW145" i="1" s="1"/>
  <c r="AY323" i="1"/>
  <c r="AX366" i="1"/>
  <c r="AX145" i="1" s="1"/>
  <c r="AZ323" i="1"/>
  <c r="AZ246" i="1" s="1"/>
  <c r="BA323" i="1"/>
  <c r="BA246" i="1" s="1"/>
  <c r="BB323" i="1"/>
  <c r="BB246" i="1" s="1"/>
  <c r="BC323" i="1"/>
  <c r="BC246" i="1" s="1"/>
  <c r="BD323" i="1"/>
  <c r="BD246" i="1" s="1"/>
  <c r="BE323" i="1"/>
  <c r="BE246" i="1" s="1"/>
  <c r="BF323" i="1"/>
  <c r="BF246" i="1" s="1"/>
  <c r="BG323" i="1"/>
  <c r="BG246" i="1" s="1"/>
  <c r="BH323" i="1"/>
  <c r="BH246" i="1" s="1"/>
  <c r="BI323" i="1"/>
  <c r="BI246" i="1" s="1"/>
  <c r="BJ323" i="1"/>
  <c r="BJ246" i="1" s="1"/>
  <c r="BV386" i="1"/>
  <c r="Y605" i="1"/>
  <c r="Z605" i="1"/>
  <c r="R87" i="1"/>
  <c r="BW386" i="1"/>
  <c r="BK386" i="1"/>
  <c r="CG386" i="1"/>
  <c r="CN389" i="1"/>
  <c r="CN388" i="1"/>
  <c r="CN387" i="1"/>
  <c r="AG227" i="1"/>
  <c r="CT389" i="1"/>
  <c r="CT387" i="1"/>
  <c r="CT388" i="1"/>
  <c r="CB386" i="1"/>
  <c r="CQ387" i="1"/>
  <c r="CQ389" i="1"/>
  <c r="CQ388" i="1"/>
  <c r="AF195" i="1"/>
  <c r="U202" i="1"/>
  <c r="T200" i="1"/>
  <c r="BM386" i="1"/>
  <c r="CO388" i="1"/>
  <c r="CO389" i="1"/>
  <c r="CO387" i="1"/>
  <c r="AH207" i="1"/>
  <c r="CL389" i="1"/>
  <c r="CL387" i="1"/>
  <c r="CL388" i="1"/>
  <c r="T171" i="1"/>
  <c r="S89" i="1"/>
  <c r="S169" i="1"/>
  <c r="AH210" i="1"/>
  <c r="V208" i="1"/>
  <c r="U206" i="1"/>
  <c r="W744" i="1"/>
  <c r="V211" i="1"/>
  <c r="U209" i="1"/>
  <c r="BL386" i="1"/>
  <c r="BP386" i="1"/>
  <c r="AR192" i="1"/>
  <c r="CJ389" i="1"/>
  <c r="CJ388" i="1"/>
  <c r="CJ387" i="1"/>
  <c r="T196" i="1"/>
  <c r="S194" i="1"/>
  <c r="S189" i="1" s="1"/>
  <c r="X588" i="1"/>
  <c r="Y590" i="1"/>
  <c r="CS389" i="1"/>
  <c r="CS388" i="1"/>
  <c r="CS387" i="1"/>
  <c r="AH233" i="1"/>
  <c r="AG232" i="1"/>
  <c r="BN386" i="1"/>
  <c r="CP389" i="1"/>
  <c r="CP387" i="1"/>
  <c r="CP388" i="1"/>
  <c r="W639" i="1"/>
  <c r="BS386" i="1"/>
  <c r="AF170" i="1"/>
  <c r="AE88" i="1"/>
  <c r="AG201" i="1"/>
  <c r="DC372" i="1"/>
  <c r="CY372" i="1"/>
  <c r="W228" i="1" l="1"/>
  <c r="V226" i="1"/>
  <c r="Y710" i="1"/>
  <c r="CU396" i="1"/>
  <c r="CU405" i="1" s="1"/>
  <c r="CU404" i="1" s="1"/>
  <c r="CY398" i="1"/>
  <c r="CZ398" i="1"/>
  <c r="CZ396" i="1" s="1"/>
  <c r="CZ405" i="1" s="1"/>
  <c r="CZ404" i="1" s="1"/>
  <c r="DA398" i="1"/>
  <c r="DA396" i="1" s="1"/>
  <c r="DA405" i="1" s="1"/>
  <c r="DA404" i="1" s="1"/>
  <c r="DB398" i="1"/>
  <c r="DB396" i="1" s="1"/>
  <c r="DB405" i="1" s="1"/>
  <c r="DB404" i="1" s="1"/>
  <c r="CV398" i="1"/>
  <c r="CV396" i="1" s="1"/>
  <c r="CV405" i="1" s="1"/>
  <c r="CV404" i="1" s="1"/>
  <c r="DD398" i="1"/>
  <c r="CU398" i="1"/>
  <c r="DC398" i="1"/>
  <c r="DC396" i="1" s="1"/>
  <c r="DC405" i="1" s="1"/>
  <c r="DC404" i="1" s="1"/>
  <c r="CW398" i="1"/>
  <c r="CW396" i="1" s="1"/>
  <c r="CW405" i="1" s="1"/>
  <c r="CW404" i="1" s="1"/>
  <c r="DE398" i="1"/>
  <c r="DE396" i="1" s="1"/>
  <c r="DE405" i="1" s="1"/>
  <c r="DE404" i="1" s="1"/>
  <c r="CX398" i="1"/>
  <c r="CX396" i="1" s="1"/>
  <c r="CX405" i="1" s="1"/>
  <c r="CX404" i="1" s="1"/>
  <c r="DF398" i="1"/>
  <c r="DF396" i="1" s="1"/>
  <c r="DF405" i="1" s="1"/>
  <c r="DF404" i="1" s="1"/>
  <c r="DD396" i="1"/>
  <c r="DD405" i="1" s="1"/>
  <c r="DD404" i="1" s="1"/>
  <c r="X729" i="1"/>
  <c r="W727" i="1"/>
  <c r="W191" i="1"/>
  <c r="X193" i="1"/>
  <c r="CY396" i="1"/>
  <c r="CY405" i="1" s="1"/>
  <c r="CY404" i="1" s="1"/>
  <c r="Y676" i="1"/>
  <c r="X673" i="1"/>
  <c r="V432" i="1"/>
  <c r="W432" i="1" s="1"/>
  <c r="X432" i="1" s="1"/>
  <c r="Y432" i="1" s="1"/>
  <c r="Z432" i="1" s="1"/>
  <c r="S433" i="1"/>
  <c r="CT386" i="1"/>
  <c r="CP386" i="1"/>
  <c r="CQ386" i="1"/>
  <c r="CO386" i="1"/>
  <c r="CI386" i="1"/>
  <c r="DF389" i="1"/>
  <c r="DF387" i="1"/>
  <c r="DF388" i="1"/>
  <c r="CX389" i="1"/>
  <c r="CX387" i="1"/>
  <c r="CX388" i="1"/>
  <c r="DB389" i="1"/>
  <c r="DB387" i="1"/>
  <c r="DB388" i="1"/>
  <c r="AI207" i="1"/>
  <c r="CU387" i="1"/>
  <c r="CU388" i="1"/>
  <c r="CU389" i="1"/>
  <c r="CS386" i="1"/>
  <c r="Y588" i="1"/>
  <c r="Z590" i="1"/>
  <c r="Z588" i="1" s="1"/>
  <c r="CJ386" i="1"/>
  <c r="W211" i="1"/>
  <c r="V209" i="1"/>
  <c r="CV389" i="1"/>
  <c r="CV388" i="1"/>
  <c r="CV387" i="1"/>
  <c r="S87" i="1"/>
  <c r="CL386" i="1"/>
  <c r="AG195" i="1"/>
  <c r="CN386" i="1"/>
  <c r="CW389" i="1"/>
  <c r="CW388" i="1"/>
  <c r="CW387" i="1"/>
  <c r="AY246" i="1"/>
  <c r="K434" i="1"/>
  <c r="AI204" i="1"/>
  <c r="V231" i="1"/>
  <c r="U229" i="1"/>
  <c r="U225" i="1" s="1"/>
  <c r="AS192" i="1"/>
  <c r="CY387" i="1"/>
  <c r="CY389" i="1"/>
  <c r="CY388" i="1"/>
  <c r="W208" i="1"/>
  <c r="V206" i="1"/>
  <c r="CZ389" i="1"/>
  <c r="CZ388" i="1"/>
  <c r="CZ387" i="1"/>
  <c r="DA389" i="1"/>
  <c r="DA388" i="1"/>
  <c r="DA387" i="1"/>
  <c r="W205" i="1"/>
  <c r="V203" i="1"/>
  <c r="CR386" i="1"/>
  <c r="Y690" i="1"/>
  <c r="Z690" i="1"/>
  <c r="CM386" i="1"/>
  <c r="AH201" i="1"/>
  <c r="AH232" i="1"/>
  <c r="AI233" i="1"/>
  <c r="U196" i="1"/>
  <c r="T194" i="1"/>
  <c r="T189" i="1" s="1"/>
  <c r="AI198" i="1"/>
  <c r="DC387" i="1"/>
  <c r="DC389" i="1"/>
  <c r="DC388" i="1"/>
  <c r="AG170" i="1"/>
  <c r="AF88" i="1"/>
  <c r="X639" i="1"/>
  <c r="X744" i="1"/>
  <c r="AI210" i="1"/>
  <c r="DD389" i="1"/>
  <c r="DD388" i="1"/>
  <c r="DD387" i="1"/>
  <c r="U171" i="1"/>
  <c r="T89" i="1"/>
  <c r="T169" i="1"/>
  <c r="T87" i="1" s="1"/>
  <c r="V202" i="1"/>
  <c r="U200" i="1"/>
  <c r="AH227" i="1"/>
  <c r="DE389" i="1"/>
  <c r="DE388" i="1"/>
  <c r="DE387" i="1"/>
  <c r="CK386" i="1"/>
  <c r="W199" i="1"/>
  <c r="V197" i="1"/>
  <c r="Z676" i="1" l="1"/>
  <c r="Z673" i="1" s="1"/>
  <c r="Y673" i="1"/>
  <c r="X191" i="1"/>
  <c r="Y193" i="1"/>
  <c r="X727" i="1"/>
  <c r="Y729" i="1"/>
  <c r="W226" i="1"/>
  <c r="X228" i="1"/>
  <c r="R434" i="1"/>
  <c r="T433" i="1"/>
  <c r="CW386" i="1"/>
  <c r="DF386" i="1"/>
  <c r="CZ386" i="1"/>
  <c r="DA386" i="1"/>
  <c r="X199" i="1"/>
  <c r="W197" i="1"/>
  <c r="AI201" i="1"/>
  <c r="X205" i="1"/>
  <c r="W203" i="1"/>
  <c r="AJ207" i="1"/>
  <c r="AH195" i="1"/>
  <c r="CV386" i="1"/>
  <c r="X211" i="1"/>
  <c r="W209" i="1"/>
  <c r="CU386" i="1"/>
  <c r="Y744" i="1"/>
  <c r="Z744" i="1"/>
  <c r="V196" i="1"/>
  <c r="U194" i="1"/>
  <c r="U189" i="1" s="1"/>
  <c r="W202" i="1"/>
  <c r="V200" i="1"/>
  <c r="AH170" i="1"/>
  <c r="AG88" i="1"/>
  <c r="DC386" i="1"/>
  <c r="X208" i="1"/>
  <c r="W206" i="1"/>
  <c r="CY386" i="1"/>
  <c r="V171" i="1"/>
  <c r="U89" i="1"/>
  <c r="U169" i="1"/>
  <c r="U87" i="1" s="1"/>
  <c r="W231" i="1"/>
  <c r="V229" i="1"/>
  <c r="V225" i="1" s="1"/>
  <c r="AJ204" i="1"/>
  <c r="AJ233" i="1"/>
  <c r="AI232" i="1"/>
  <c r="Y639" i="1"/>
  <c r="Z639" i="1"/>
  <c r="DE386" i="1"/>
  <c r="AI227" i="1"/>
  <c r="DD386" i="1"/>
  <c r="AJ210" i="1"/>
  <c r="AJ198" i="1"/>
  <c r="AT192" i="1"/>
  <c r="DB386" i="1"/>
  <c r="CX386" i="1"/>
  <c r="Y228" i="1" l="1"/>
  <c r="X226" i="1"/>
  <c r="Z729" i="1"/>
  <c r="Z727" i="1" s="1"/>
  <c r="Y727" i="1"/>
  <c r="Y191" i="1"/>
  <c r="Z193" i="1"/>
  <c r="U433" i="1"/>
  <c r="V433" i="1" s="1"/>
  <c r="W433" i="1" s="1"/>
  <c r="X433" i="1" s="1"/>
  <c r="Y433" i="1" s="1"/>
  <c r="Z433" i="1" s="1"/>
  <c r="S434" i="1"/>
  <c r="T434" i="1" s="1"/>
  <c r="R429" i="1"/>
  <c r="AI170" i="1"/>
  <c r="AH88" i="1"/>
  <c r="AJ201" i="1"/>
  <c r="AK198" i="1"/>
  <c r="Y211" i="1"/>
  <c r="X209" i="1"/>
  <c r="AJ227" i="1"/>
  <c r="AK204" i="1"/>
  <c r="X231" i="1"/>
  <c r="W229" i="1"/>
  <c r="W225" i="1" s="1"/>
  <c r="V89" i="1"/>
  <c r="W171" i="1"/>
  <c r="V169" i="1"/>
  <c r="Y208" i="1"/>
  <c r="X206" i="1"/>
  <c r="X202" i="1"/>
  <c r="W200" i="1"/>
  <c r="AY366" i="1"/>
  <c r="AY145" i="1" s="1"/>
  <c r="AZ366" i="1"/>
  <c r="AZ145" i="1" s="1"/>
  <c r="BA366" i="1"/>
  <c r="BA145" i="1" s="1"/>
  <c r="BB366" i="1"/>
  <c r="BB145" i="1" s="1"/>
  <c r="BC366" i="1"/>
  <c r="BC145" i="1" s="1"/>
  <c r="BD366" i="1"/>
  <c r="BD145" i="1" s="1"/>
  <c r="BE366" i="1"/>
  <c r="BE145" i="1" s="1"/>
  <c r="BF366" i="1"/>
  <c r="BF145" i="1" s="1"/>
  <c r="BG366" i="1"/>
  <c r="BG145" i="1" s="1"/>
  <c r="BH366" i="1"/>
  <c r="BH145" i="1" s="1"/>
  <c r="BI366" i="1"/>
  <c r="BI145" i="1" s="1"/>
  <c r="BK323" i="1"/>
  <c r="BJ366" i="1"/>
  <c r="BJ145" i="1" s="1"/>
  <c r="BL323" i="1"/>
  <c r="BL246" i="1" s="1"/>
  <c r="BM323" i="1"/>
  <c r="BM246" i="1" s="1"/>
  <c r="BN323" i="1"/>
  <c r="BN246" i="1" s="1"/>
  <c r="BO323" i="1"/>
  <c r="BO246" i="1" s="1"/>
  <c r="BP323" i="1"/>
  <c r="BP246" i="1" s="1"/>
  <c r="BQ323" i="1"/>
  <c r="BQ246" i="1" s="1"/>
  <c r="BR323" i="1"/>
  <c r="BR246" i="1" s="1"/>
  <c r="BS323" i="1"/>
  <c r="BS246" i="1" s="1"/>
  <c r="BT323" i="1"/>
  <c r="BT246" i="1" s="1"/>
  <c r="BU323" i="1"/>
  <c r="BU246" i="1" s="1"/>
  <c r="BV323" i="1"/>
  <c r="BV246" i="1" s="1"/>
  <c r="Y205" i="1"/>
  <c r="X203" i="1"/>
  <c r="Y199" i="1"/>
  <c r="X197" i="1"/>
  <c r="AK233" i="1"/>
  <c r="AJ232" i="1"/>
  <c r="W196" i="1"/>
  <c r="V194" i="1"/>
  <c r="V189" i="1" s="1"/>
  <c r="AI195" i="1"/>
  <c r="AK207" i="1"/>
  <c r="AU192" i="1"/>
  <c r="AK210" i="1"/>
  <c r="V434" i="1" l="1"/>
  <c r="W434" i="1" s="1"/>
  <c r="X434" i="1" s="1"/>
  <c r="Y434" i="1" s="1"/>
  <c r="Z434" i="1" s="1"/>
  <c r="Z191" i="1"/>
  <c r="AA193" i="1"/>
  <c r="U434" i="1"/>
  <c r="Y226" i="1"/>
  <c r="Z228" i="1"/>
  <c r="AL198" i="1"/>
  <c r="AK201" i="1"/>
  <c r="AL207" i="1"/>
  <c r="X196" i="1"/>
  <c r="W194" i="1"/>
  <c r="W189" i="1" s="1"/>
  <c r="Z205" i="1"/>
  <c r="Y203" i="1"/>
  <c r="AL204" i="1"/>
  <c r="AJ195" i="1"/>
  <c r="Z208" i="1"/>
  <c r="Y206" i="1"/>
  <c r="AL210" i="1"/>
  <c r="Y202" i="1"/>
  <c r="X200" i="1"/>
  <c r="X171" i="1"/>
  <c r="W89" i="1"/>
  <c r="W169" i="1"/>
  <c r="AV192" i="1"/>
  <c r="AL233" i="1"/>
  <c r="AK232" i="1"/>
  <c r="Z199" i="1"/>
  <c r="Y197" i="1"/>
  <c r="BK246" i="1"/>
  <c r="K435" i="1"/>
  <c r="V87" i="1"/>
  <c r="Y231" i="1"/>
  <c r="X229" i="1"/>
  <c r="X225" i="1" s="1"/>
  <c r="AK227" i="1"/>
  <c r="Z211" i="1"/>
  <c r="Y209" i="1"/>
  <c r="AJ170" i="1"/>
  <c r="AI88" i="1"/>
  <c r="Z226" i="1" l="1"/>
  <c r="AA228" i="1"/>
  <c r="W87" i="1"/>
  <c r="AB193" i="1"/>
  <c r="AA191" i="1"/>
  <c r="S435" i="1"/>
  <c r="AW192" i="1"/>
  <c r="AA199" i="1"/>
  <c r="Z197" i="1"/>
  <c r="AM204" i="1"/>
  <c r="AM207" i="1"/>
  <c r="Z202" i="1"/>
  <c r="Y200" i="1"/>
  <c r="AA208" i="1"/>
  <c r="Z206" i="1"/>
  <c r="AA205" i="1"/>
  <c r="Z203" i="1"/>
  <c r="Y196" i="1"/>
  <c r="X194" i="1"/>
  <c r="X189" i="1" s="1"/>
  <c r="AL201" i="1"/>
  <c r="AK170" i="1"/>
  <c r="AJ88" i="1"/>
  <c r="Y171" i="1"/>
  <c r="X89" i="1"/>
  <c r="X169" i="1"/>
  <c r="AK195" i="1"/>
  <c r="AM198" i="1"/>
  <c r="AL227" i="1"/>
  <c r="AL232" i="1"/>
  <c r="AM233" i="1"/>
  <c r="AA211" i="1"/>
  <c r="Z209" i="1"/>
  <c r="Z231" i="1"/>
  <c r="Y229" i="1"/>
  <c r="Y225" i="1" s="1"/>
  <c r="AM210" i="1"/>
  <c r="AB191" i="1" l="1"/>
  <c r="AC193" i="1"/>
  <c r="AB228" i="1"/>
  <c r="AA226" i="1"/>
  <c r="T435" i="1"/>
  <c r="U435" i="1" s="1"/>
  <c r="S429" i="1"/>
  <c r="BK366" i="1" s="1"/>
  <c r="BK145" i="1" s="1"/>
  <c r="X87" i="1"/>
  <c r="AN233" i="1"/>
  <c r="AM232" i="1"/>
  <c r="AB208" i="1"/>
  <c r="AA206" i="1"/>
  <c r="AN207" i="1"/>
  <c r="AX192" i="1"/>
  <c r="AN210" i="1"/>
  <c r="AA231" i="1"/>
  <c r="Z229" i="1"/>
  <c r="Z225" i="1" s="1"/>
  <c r="AN198" i="1"/>
  <c r="AL195" i="1"/>
  <c r="AM201" i="1"/>
  <c r="AB205" i="1"/>
  <c r="AA203" i="1"/>
  <c r="AB199" i="1"/>
  <c r="AA197" i="1"/>
  <c r="AL170" i="1"/>
  <c r="AK88" i="1"/>
  <c r="Z171" i="1"/>
  <c r="Y89" i="1"/>
  <c r="Y169" i="1"/>
  <c r="AB211" i="1"/>
  <c r="AA209" i="1"/>
  <c r="AM227" i="1"/>
  <c r="Z196" i="1"/>
  <c r="Y194" i="1"/>
  <c r="Y189" i="1" s="1"/>
  <c r="AA202" i="1"/>
  <c r="Z200" i="1"/>
  <c r="AN204" i="1"/>
  <c r="BL366" i="1"/>
  <c r="BL145" i="1" s="1"/>
  <c r="BM366" i="1"/>
  <c r="BM145" i="1" s="1"/>
  <c r="BN366" i="1"/>
  <c r="BN145" i="1" s="1"/>
  <c r="BO366" i="1"/>
  <c r="BO145" i="1" s="1"/>
  <c r="BP366" i="1"/>
  <c r="BP145" i="1" s="1"/>
  <c r="BQ366" i="1"/>
  <c r="BQ145" i="1" s="1"/>
  <c r="BR366" i="1"/>
  <c r="BR145" i="1" s="1"/>
  <c r="BS366" i="1"/>
  <c r="BS145" i="1" s="1"/>
  <c r="BT366" i="1"/>
  <c r="BT145" i="1" s="1"/>
  <c r="BU366" i="1"/>
  <c r="BU145" i="1" s="1"/>
  <c r="BW323" i="1"/>
  <c r="BV366" i="1"/>
  <c r="BV145" i="1" s="1"/>
  <c r="BX323" i="1"/>
  <c r="BX246" i="1" s="1"/>
  <c r="BY323" i="1"/>
  <c r="BY246" i="1" s="1"/>
  <c r="BZ323" i="1"/>
  <c r="BZ246" i="1" s="1"/>
  <c r="CA323" i="1"/>
  <c r="CA246" i="1" s="1"/>
  <c r="CB323" i="1"/>
  <c r="CB246" i="1" s="1"/>
  <c r="CC323" i="1"/>
  <c r="CC246" i="1" s="1"/>
  <c r="CD323" i="1"/>
  <c r="CD246" i="1" s="1"/>
  <c r="CE323" i="1"/>
  <c r="CE246" i="1" s="1"/>
  <c r="CF323" i="1"/>
  <c r="CF246" i="1" s="1"/>
  <c r="CG323" i="1"/>
  <c r="CG246" i="1" s="1"/>
  <c r="CH323" i="1"/>
  <c r="CH246" i="1" s="1"/>
  <c r="W435" i="1" l="1"/>
  <c r="V435" i="1"/>
  <c r="AC228" i="1"/>
  <c r="AB226" i="1"/>
  <c r="AC191" i="1"/>
  <c r="AD193" i="1"/>
  <c r="BW246" i="1"/>
  <c r="K436" i="1"/>
  <c r="AO204" i="1"/>
  <c r="AN227" i="1"/>
  <c r="AA171" i="1"/>
  <c r="Z89" i="1"/>
  <c r="Z169" i="1"/>
  <c r="AM170" i="1"/>
  <c r="AL88" i="1"/>
  <c r="AC205" i="1"/>
  <c r="AB203" i="1"/>
  <c r="AM195" i="1"/>
  <c r="AB231" i="1"/>
  <c r="AA229" i="1"/>
  <c r="AA225" i="1" s="1"/>
  <c r="AY192" i="1"/>
  <c r="AC208" i="1"/>
  <c r="AB206" i="1"/>
  <c r="AA196" i="1"/>
  <c r="Z194" i="1"/>
  <c r="Z189" i="1" s="1"/>
  <c r="AB202" i="1"/>
  <c r="AA200" i="1"/>
  <c r="AC211" i="1"/>
  <c r="AB209" i="1"/>
  <c r="Y87" i="1"/>
  <c r="AC199" i="1"/>
  <c r="AB197" i="1"/>
  <c r="AN201" i="1"/>
  <c r="AO198" i="1"/>
  <c r="AO210" i="1"/>
  <c r="AO207" i="1"/>
  <c r="AO233" i="1"/>
  <c r="AN232" i="1"/>
  <c r="AE193" i="1" l="1"/>
  <c r="AD191" i="1"/>
  <c r="AD228" i="1"/>
  <c r="AC226" i="1"/>
  <c r="X435" i="1"/>
  <c r="Y435" i="1" s="1"/>
  <c r="Z435" i="1" s="1"/>
  <c r="U436" i="1"/>
  <c r="T436" i="1"/>
  <c r="T429" i="1" s="1"/>
  <c r="AP233" i="1"/>
  <c r="AO232" i="1"/>
  <c r="AP210" i="1"/>
  <c r="AO201" i="1"/>
  <c r="AB196" i="1"/>
  <c r="AA194" i="1"/>
  <c r="AA189" i="1" s="1"/>
  <c r="AD208" i="1"/>
  <c r="AC206" i="1"/>
  <c r="AC231" i="1"/>
  <c r="AB229" i="1"/>
  <c r="AB225" i="1" s="1"/>
  <c r="AD205" i="1"/>
  <c r="AC203" i="1"/>
  <c r="Z87" i="1"/>
  <c r="AO227" i="1"/>
  <c r="AP207" i="1"/>
  <c r="AP198" i="1"/>
  <c r="AD199" i="1"/>
  <c r="AC197" i="1"/>
  <c r="AZ192" i="1"/>
  <c r="AB171" i="1"/>
  <c r="AA89" i="1"/>
  <c r="AA169" i="1"/>
  <c r="AP204" i="1"/>
  <c r="AD211" i="1"/>
  <c r="AC209" i="1"/>
  <c r="AM88" i="1"/>
  <c r="AN170" i="1"/>
  <c r="AC202" i="1"/>
  <c r="AB200" i="1"/>
  <c r="AN195" i="1"/>
  <c r="AE228" i="1" l="1"/>
  <c r="AD226" i="1"/>
  <c r="AF193" i="1"/>
  <c r="AE191" i="1"/>
  <c r="V436" i="1"/>
  <c r="W436" i="1" s="1"/>
  <c r="BA192" i="1"/>
  <c r="AQ210" i="1"/>
  <c r="AO170" i="1"/>
  <c r="AN88" i="1"/>
  <c r="AQ207" i="1"/>
  <c r="AD231" i="1"/>
  <c r="AC229" i="1"/>
  <c r="AC225" i="1" s="1"/>
  <c r="AC196" i="1"/>
  <c r="AB194" i="1"/>
  <c r="AB189" i="1" s="1"/>
  <c r="AD202" i="1"/>
  <c r="AC200" i="1"/>
  <c r="AE211" i="1"/>
  <c r="AD209" i="1"/>
  <c r="AQ198" i="1"/>
  <c r="AP201" i="1"/>
  <c r="AQ204" i="1"/>
  <c r="AA87" i="1"/>
  <c r="AE199" i="1"/>
  <c r="AD197" i="1"/>
  <c r="BW366" i="1"/>
  <c r="BW145" i="1" s="1"/>
  <c r="BX366" i="1"/>
  <c r="BX145" i="1" s="1"/>
  <c r="BY366" i="1"/>
  <c r="BY145" i="1" s="1"/>
  <c r="BZ366" i="1"/>
  <c r="BZ145" i="1" s="1"/>
  <c r="CA366" i="1"/>
  <c r="CA145" i="1" s="1"/>
  <c r="CB366" i="1"/>
  <c r="CB145" i="1" s="1"/>
  <c r="CC366" i="1"/>
  <c r="CC145" i="1" s="1"/>
  <c r="CD366" i="1"/>
  <c r="CD145" i="1" s="1"/>
  <c r="CE366" i="1"/>
  <c r="CE145" i="1" s="1"/>
  <c r="CF366" i="1"/>
  <c r="CF145" i="1" s="1"/>
  <c r="CG366" i="1"/>
  <c r="CG145" i="1" s="1"/>
  <c r="CI323" i="1"/>
  <c r="CH366" i="1"/>
  <c r="CH145" i="1" s="1"/>
  <c r="CJ323" i="1"/>
  <c r="CJ246" i="1" s="1"/>
  <c r="CK323" i="1"/>
  <c r="CK246" i="1" s="1"/>
  <c r="CL323" i="1"/>
  <c r="CL246" i="1" s="1"/>
  <c r="CM323" i="1"/>
  <c r="CM246" i="1" s="1"/>
  <c r="CN323" i="1"/>
  <c r="CN246" i="1" s="1"/>
  <c r="CO323" i="1"/>
  <c r="CO246" i="1" s="1"/>
  <c r="CP323" i="1"/>
  <c r="CP246" i="1" s="1"/>
  <c r="CQ323" i="1"/>
  <c r="CQ246" i="1" s="1"/>
  <c r="CR323" i="1"/>
  <c r="CR246" i="1" s="1"/>
  <c r="CS323" i="1"/>
  <c r="CS246" i="1" s="1"/>
  <c r="CT323" i="1"/>
  <c r="CT246" i="1" s="1"/>
  <c r="AO195" i="1"/>
  <c r="AC171" i="1"/>
  <c r="AB89" i="1"/>
  <c r="AB169" i="1"/>
  <c r="AP227" i="1"/>
  <c r="AE205" i="1"/>
  <c r="AD203" i="1"/>
  <c r="AE208" i="1"/>
  <c r="AD206" i="1"/>
  <c r="AP232" i="1"/>
  <c r="AQ233" i="1"/>
  <c r="AB87" i="1" l="1"/>
  <c r="AG193" i="1"/>
  <c r="AF191" i="1"/>
  <c r="AF228" i="1"/>
  <c r="AE226" i="1"/>
  <c r="Y436" i="1"/>
  <c r="Z436" i="1" s="1"/>
  <c r="X436" i="1"/>
  <c r="AD171" i="1"/>
  <c r="AC89" i="1"/>
  <c r="AC169" i="1"/>
  <c r="AR204" i="1"/>
  <c r="AQ201" i="1"/>
  <c r="AR210" i="1"/>
  <c r="AF205" i="1"/>
  <c r="AE203" i="1"/>
  <c r="AF199" i="1"/>
  <c r="AE197" i="1"/>
  <c r="AE231" i="1"/>
  <c r="AD229" i="1"/>
  <c r="AD225" i="1" s="1"/>
  <c r="AP195" i="1"/>
  <c r="AF211" i="1"/>
  <c r="AE209" i="1"/>
  <c r="AR207" i="1"/>
  <c r="BB192" i="1"/>
  <c r="AR233" i="1"/>
  <c r="AQ232" i="1"/>
  <c r="AE202" i="1"/>
  <c r="AD200" i="1"/>
  <c r="AP170" i="1"/>
  <c r="AO88" i="1"/>
  <c r="AF208" i="1"/>
  <c r="AE206" i="1"/>
  <c r="AQ227" i="1"/>
  <c r="CI246" i="1"/>
  <c r="K437" i="1"/>
  <c r="AR198" i="1"/>
  <c r="AD196" i="1"/>
  <c r="AC194" i="1"/>
  <c r="AC189" i="1" s="1"/>
  <c r="AG228" i="1" l="1"/>
  <c r="AF226" i="1"/>
  <c r="AH193" i="1"/>
  <c r="AG191" i="1"/>
  <c r="U437" i="1"/>
  <c r="AS198" i="1"/>
  <c r="AF231" i="1"/>
  <c r="AE229" i="1"/>
  <c r="AE225" i="1" s="1"/>
  <c r="AS210" i="1"/>
  <c r="AQ170" i="1"/>
  <c r="AP88" i="1"/>
  <c r="AS207" i="1"/>
  <c r="AQ195" i="1"/>
  <c r="AC87" i="1"/>
  <c r="AE196" i="1"/>
  <c r="AD194" i="1"/>
  <c r="AD189" i="1" s="1"/>
  <c r="AG208" i="1"/>
  <c r="AF206" i="1"/>
  <c r="AG199" i="1"/>
  <c r="AF197" i="1"/>
  <c r="AG205" i="1"/>
  <c r="AF203" i="1"/>
  <c r="AR201" i="1"/>
  <c r="AS233" i="1"/>
  <c r="AR232" i="1"/>
  <c r="AR227" i="1"/>
  <c r="AF202" i="1"/>
  <c r="AE200" i="1"/>
  <c r="BC192" i="1"/>
  <c r="AG211" i="1"/>
  <c r="AF209" i="1"/>
  <c r="AS204" i="1"/>
  <c r="AE171" i="1"/>
  <c r="AD89" i="1"/>
  <c r="AD169" i="1"/>
  <c r="W437" i="1" l="1"/>
  <c r="X437" i="1" s="1"/>
  <c r="V437" i="1"/>
  <c r="U429" i="1"/>
  <c r="AI193" i="1"/>
  <c r="AH191" i="1"/>
  <c r="AH228" i="1"/>
  <c r="AG226" i="1"/>
  <c r="Y437" i="1"/>
  <c r="Z437" i="1" s="1"/>
  <c r="AG202" i="1"/>
  <c r="AF200" i="1"/>
  <c r="AD87" i="1"/>
  <c r="AH199" i="1"/>
  <c r="AG197" i="1"/>
  <c r="BD192" i="1"/>
  <c r="AS227" i="1"/>
  <c r="AT207" i="1"/>
  <c r="AT198" i="1"/>
  <c r="AH211" i="1"/>
  <c r="AG209" i="1"/>
  <c r="AT233" i="1"/>
  <c r="AS232" i="1"/>
  <c r="AT204" i="1"/>
  <c r="AS201" i="1"/>
  <c r="AF196" i="1"/>
  <c r="AE194" i="1"/>
  <c r="AE189" i="1" s="1"/>
  <c r="AR170" i="1"/>
  <c r="AQ88" i="1"/>
  <c r="AF171" i="1"/>
  <c r="AE89" i="1"/>
  <c r="AE169" i="1"/>
  <c r="CI366" i="1"/>
  <c r="CI145" i="1" s="1"/>
  <c r="CJ366" i="1"/>
  <c r="CJ145" i="1" s="1"/>
  <c r="CK366" i="1"/>
  <c r="CK145" i="1" s="1"/>
  <c r="CL366" i="1"/>
  <c r="CL145" i="1" s="1"/>
  <c r="CM366" i="1"/>
  <c r="CM145" i="1" s="1"/>
  <c r="CN366" i="1"/>
  <c r="CN145" i="1" s="1"/>
  <c r="CO366" i="1"/>
  <c r="CO145" i="1" s="1"/>
  <c r="CP366" i="1"/>
  <c r="CP145" i="1" s="1"/>
  <c r="CQ366" i="1"/>
  <c r="CQ145" i="1" s="1"/>
  <c r="CR366" i="1"/>
  <c r="CR145" i="1" s="1"/>
  <c r="CS366" i="1"/>
  <c r="CS145" i="1" s="1"/>
  <c r="CT366" i="1"/>
  <c r="CT145" i="1" s="1"/>
  <c r="CU323" i="1"/>
  <c r="CV323" i="1"/>
  <c r="CV246" i="1" s="1"/>
  <c r="CW323" i="1"/>
  <c r="CW246" i="1" s="1"/>
  <c r="CX323" i="1"/>
  <c r="CX246" i="1" s="1"/>
  <c r="CY323" i="1"/>
  <c r="CY246" i="1" s="1"/>
  <c r="CZ323" i="1"/>
  <c r="CZ246" i="1" s="1"/>
  <c r="DA323" i="1"/>
  <c r="DA246" i="1" s="1"/>
  <c r="DB323" i="1"/>
  <c r="DB246" i="1" s="1"/>
  <c r="DC323" i="1"/>
  <c r="DC246" i="1" s="1"/>
  <c r="DD323" i="1"/>
  <c r="DD246" i="1" s="1"/>
  <c r="DE323" i="1"/>
  <c r="DE246" i="1" s="1"/>
  <c r="DF323" i="1"/>
  <c r="DF246" i="1" s="1"/>
  <c r="AH205" i="1"/>
  <c r="AG203" i="1"/>
  <c r="AH208" i="1"/>
  <c r="AG206" i="1"/>
  <c r="AR195" i="1"/>
  <c r="AT210" i="1"/>
  <c r="AG231" i="1"/>
  <c r="AF229" i="1"/>
  <c r="AF225" i="1" s="1"/>
  <c r="AI228" i="1" l="1"/>
  <c r="AH226" i="1"/>
  <c r="AJ193" i="1"/>
  <c r="AI191" i="1"/>
  <c r="AE87" i="1"/>
  <c r="AH231" i="1"/>
  <c r="AG229" i="1"/>
  <c r="AG225" i="1" s="1"/>
  <c r="AG196" i="1"/>
  <c r="AF194" i="1"/>
  <c r="AF189" i="1" s="1"/>
  <c r="AI211" i="1"/>
  <c r="AH209" i="1"/>
  <c r="BE192" i="1"/>
  <c r="AS170" i="1"/>
  <c r="AR88" i="1"/>
  <c r="AT201" i="1"/>
  <c r="AU198" i="1"/>
  <c r="AI199" i="1"/>
  <c r="AH197" i="1"/>
  <c r="AI208" i="1"/>
  <c r="AH206" i="1"/>
  <c r="AT232" i="1"/>
  <c r="AU233" i="1"/>
  <c r="AH202" i="1"/>
  <c r="AG200" i="1"/>
  <c r="AS195" i="1"/>
  <c r="AI205" i="1"/>
  <c r="AH203" i="1"/>
  <c r="CU246" i="1"/>
  <c r="K438" i="1"/>
  <c r="AU204" i="1"/>
  <c r="AU207" i="1"/>
  <c r="AU210" i="1"/>
  <c r="AG171" i="1"/>
  <c r="AF89" i="1"/>
  <c r="AF169" i="1"/>
  <c r="AT227" i="1"/>
  <c r="AK193" i="1" l="1"/>
  <c r="AJ191" i="1"/>
  <c r="AJ228" i="1"/>
  <c r="AI226" i="1"/>
  <c r="V438" i="1"/>
  <c r="AF87" i="1"/>
  <c r="K429" i="1"/>
  <c r="BF192" i="1"/>
  <c r="AH196" i="1"/>
  <c r="AG194" i="1"/>
  <c r="AG189" i="1" s="1"/>
  <c r="AV204" i="1"/>
  <c r="AJ208" i="1"/>
  <c r="AI206" i="1"/>
  <c r="AV198" i="1"/>
  <c r="AT170" i="1"/>
  <c r="AS88" i="1"/>
  <c r="AV210" i="1"/>
  <c r="AJ205" i="1"/>
  <c r="AI203" i="1"/>
  <c r="AI202" i="1"/>
  <c r="AH200" i="1"/>
  <c r="AJ199" i="1"/>
  <c r="AI197" i="1"/>
  <c r="AU201" i="1"/>
  <c r="AV207" i="1"/>
  <c r="AH171" i="1"/>
  <c r="AG89" i="1"/>
  <c r="AG169" i="1"/>
  <c r="AG87" i="1" s="1"/>
  <c r="AT195" i="1"/>
  <c r="AU227" i="1"/>
  <c r="AV233" i="1"/>
  <c r="AU232" i="1"/>
  <c r="AJ211" i="1"/>
  <c r="AI209" i="1"/>
  <c r="AI231" i="1"/>
  <c r="AH229" i="1"/>
  <c r="AH225" i="1" s="1"/>
  <c r="AK228" i="1" l="1"/>
  <c r="AJ226" i="1"/>
  <c r="AL193" i="1"/>
  <c r="AK191" i="1"/>
  <c r="V429" i="1"/>
  <c r="CW366" i="1" s="1"/>
  <c r="CW145" i="1" s="1"/>
  <c r="W438" i="1"/>
  <c r="X438" i="1" s="1"/>
  <c r="X429" i="1" s="1"/>
  <c r="AJ231" i="1"/>
  <c r="AI229" i="1"/>
  <c r="AI225" i="1" s="1"/>
  <c r="AK211" i="1"/>
  <c r="AJ209" i="1"/>
  <c r="AH89" i="1"/>
  <c r="AI171" i="1"/>
  <c r="AH169" i="1"/>
  <c r="AK199" i="1"/>
  <c r="AJ197" i="1"/>
  <c r="AK205" i="1"/>
  <c r="AJ203" i="1"/>
  <c r="AW233" i="1"/>
  <c r="AV232" i="1"/>
  <c r="AU195" i="1"/>
  <c r="AU170" i="1"/>
  <c r="AT88" i="1"/>
  <c r="AK208" i="1"/>
  <c r="AJ206" i="1"/>
  <c r="BG192" i="1"/>
  <c r="AV227" i="1"/>
  <c r="AW207" i="1"/>
  <c r="AV201" i="1"/>
  <c r="AJ202" i="1"/>
  <c r="AI200" i="1"/>
  <c r="AW210" i="1"/>
  <c r="AW198" i="1"/>
  <c r="AW204" i="1"/>
  <c r="AI196" i="1"/>
  <c r="AH194" i="1"/>
  <c r="AH189" i="1" s="1"/>
  <c r="CU366" i="1"/>
  <c r="CU145" i="1" s="1"/>
  <c r="CV366" i="1"/>
  <c r="CV145" i="1" s="1"/>
  <c r="CY366" i="1"/>
  <c r="CY145" i="1" s="1"/>
  <c r="CZ366" i="1"/>
  <c r="CZ145" i="1" s="1"/>
  <c r="DA366" i="1"/>
  <c r="DA145" i="1" s="1"/>
  <c r="DB366" i="1"/>
  <c r="DB145" i="1" s="1"/>
  <c r="DC366" i="1"/>
  <c r="DC145" i="1" s="1"/>
  <c r="DD366" i="1"/>
  <c r="DD145" i="1" s="1"/>
  <c r="DE366" i="1"/>
  <c r="DE145" i="1" s="1"/>
  <c r="DF366" i="1"/>
  <c r="DF145" i="1" s="1"/>
  <c r="AM193" i="1" l="1"/>
  <c r="AL191" i="1"/>
  <c r="CX366" i="1"/>
  <c r="CX145" i="1" s="1"/>
  <c r="AL228" i="1"/>
  <c r="AK226" i="1"/>
  <c r="W429" i="1"/>
  <c r="Y438" i="1"/>
  <c r="Y429" i="1" s="1"/>
  <c r="AK202" i="1"/>
  <c r="AJ200" i="1"/>
  <c r="AX207" i="1"/>
  <c r="BH192" i="1"/>
  <c r="AL205" i="1"/>
  <c r="AK203" i="1"/>
  <c r="AJ196" i="1"/>
  <c r="AI194" i="1"/>
  <c r="AI189" i="1" s="1"/>
  <c r="AX198" i="1"/>
  <c r="AV170" i="1"/>
  <c r="AU88" i="1"/>
  <c r="AX233" i="1"/>
  <c r="AW232" i="1"/>
  <c r="AH87" i="1"/>
  <c r="AL211" i="1"/>
  <c r="AK209" i="1"/>
  <c r="AX210" i="1"/>
  <c r="AW201" i="1"/>
  <c r="AW227" i="1"/>
  <c r="AL208" i="1"/>
  <c r="AK206" i="1"/>
  <c r="AV195" i="1"/>
  <c r="AL199" i="1"/>
  <c r="AK197" i="1"/>
  <c r="AJ171" i="1"/>
  <c r="AI89" i="1"/>
  <c r="AI169" i="1"/>
  <c r="AX204" i="1"/>
  <c r="AK231" i="1"/>
  <c r="AJ229" i="1"/>
  <c r="AJ225" i="1" s="1"/>
  <c r="AM228" i="1" l="1"/>
  <c r="AL226" i="1"/>
  <c r="Z438" i="1"/>
  <c r="Z429" i="1" s="1"/>
  <c r="AM191" i="1"/>
  <c r="AN193" i="1"/>
  <c r="AI87" i="1"/>
  <c r="AY204" i="1"/>
  <c r="AW195" i="1"/>
  <c r="AX227" i="1"/>
  <c r="AM199" i="1"/>
  <c r="AL197" i="1"/>
  <c r="AX201" i="1"/>
  <c r="AX232" i="1"/>
  <c r="AY233" i="1"/>
  <c r="AK196" i="1"/>
  <c r="AJ194" i="1"/>
  <c r="AJ189" i="1" s="1"/>
  <c r="AM205" i="1"/>
  <c r="AL203" i="1"/>
  <c r="AY207" i="1"/>
  <c r="AL231" i="1"/>
  <c r="AK229" i="1"/>
  <c r="AK225" i="1" s="1"/>
  <c r="AM208" i="1"/>
  <c r="AL206" i="1"/>
  <c r="AM211" i="1"/>
  <c r="AL209" i="1"/>
  <c r="AY198" i="1"/>
  <c r="BI192" i="1"/>
  <c r="AK171" i="1"/>
  <c r="AJ89" i="1"/>
  <c r="AJ169" i="1"/>
  <c r="AY210" i="1"/>
  <c r="AW170" i="1"/>
  <c r="AV88" i="1"/>
  <c r="AL202" i="1"/>
  <c r="AK200" i="1"/>
  <c r="AN191" i="1" l="1"/>
  <c r="AO193" i="1"/>
  <c r="AN228" i="1"/>
  <c r="AM226" i="1"/>
  <c r="AJ87" i="1"/>
  <c r="BJ192" i="1"/>
  <c r="AZ233" i="1"/>
  <c r="AY232" i="1"/>
  <c r="AN211" i="1"/>
  <c r="AM209" i="1"/>
  <c r="AM231" i="1"/>
  <c r="AL229" i="1"/>
  <c r="AL225" i="1" s="1"/>
  <c r="AN205" i="1"/>
  <c r="AM203" i="1"/>
  <c r="AN199" i="1"/>
  <c r="AM197" i="1"/>
  <c r="AX195" i="1"/>
  <c r="AZ210" i="1"/>
  <c r="AL171" i="1"/>
  <c r="AK89" i="1"/>
  <c r="AK169" i="1"/>
  <c r="AZ207" i="1"/>
  <c r="AM202" i="1"/>
  <c r="AL200" i="1"/>
  <c r="AX170" i="1"/>
  <c r="AW88" i="1"/>
  <c r="AZ198" i="1"/>
  <c r="AN208" i="1"/>
  <c r="AM206" i="1"/>
  <c r="AL196" i="1"/>
  <c r="AK194" i="1"/>
  <c r="AK189" i="1" s="1"/>
  <c r="AY201" i="1"/>
  <c r="AY227" i="1"/>
  <c r="AZ204" i="1"/>
  <c r="AO228" i="1" l="1"/>
  <c r="AN226" i="1"/>
  <c r="AO191" i="1"/>
  <c r="AP193" i="1"/>
  <c r="AZ227" i="1"/>
  <c r="AY170" i="1"/>
  <c r="AX88" i="1"/>
  <c r="AL89" i="1"/>
  <c r="AM171" i="1"/>
  <c r="AL169" i="1"/>
  <c r="AY195" i="1"/>
  <c r="AO205" i="1"/>
  <c r="AN203" i="1"/>
  <c r="AO211" i="1"/>
  <c r="AN209" i="1"/>
  <c r="BA233" i="1"/>
  <c r="AZ232" i="1"/>
  <c r="BA198" i="1"/>
  <c r="BA207" i="1"/>
  <c r="BA204" i="1"/>
  <c r="AN202" i="1"/>
  <c r="AM200" i="1"/>
  <c r="AK87" i="1"/>
  <c r="BA210" i="1"/>
  <c r="AO199" i="1"/>
  <c r="AN197" i="1"/>
  <c r="AN231" i="1"/>
  <c r="AM229" i="1"/>
  <c r="AM225" i="1" s="1"/>
  <c r="BK192" i="1"/>
  <c r="AM196" i="1"/>
  <c r="AL194" i="1"/>
  <c r="AL189" i="1" s="1"/>
  <c r="AZ201" i="1"/>
  <c r="AO208" i="1"/>
  <c r="AN206" i="1"/>
  <c r="AQ193" i="1" l="1"/>
  <c r="AP191" i="1"/>
  <c r="AP228" i="1"/>
  <c r="AO226" i="1"/>
  <c r="BA201" i="1"/>
  <c r="BL192" i="1"/>
  <c r="AO231" i="1"/>
  <c r="AN229" i="1"/>
  <c r="AN225" i="1" s="1"/>
  <c r="BB210" i="1"/>
  <c r="AL87" i="1"/>
  <c r="BB204" i="1"/>
  <c r="BB207" i="1"/>
  <c r="BB233" i="1"/>
  <c r="BA232" i="1"/>
  <c r="AP205" i="1"/>
  <c r="AO203" i="1"/>
  <c r="AN171" i="1"/>
  <c r="AM89" i="1"/>
  <c r="AM169" i="1"/>
  <c r="AZ170" i="1"/>
  <c r="AY88" i="1"/>
  <c r="AP208" i="1"/>
  <c r="AO206" i="1"/>
  <c r="AN196" i="1"/>
  <c r="AM194" i="1"/>
  <c r="AM189" i="1" s="1"/>
  <c r="AP199" i="1"/>
  <c r="AO197" i="1"/>
  <c r="AZ195" i="1"/>
  <c r="AO202" i="1"/>
  <c r="AN200" i="1"/>
  <c r="BB198" i="1"/>
  <c r="AP211" i="1"/>
  <c r="AO209" i="1"/>
  <c r="BA227" i="1"/>
  <c r="AQ228" i="1" l="1"/>
  <c r="AP226" i="1"/>
  <c r="AQ191" i="1"/>
  <c r="AR193" i="1"/>
  <c r="AP202" i="1"/>
  <c r="AO200" i="1"/>
  <c r="BC210" i="1"/>
  <c r="BM192" i="1"/>
  <c r="BC198" i="1"/>
  <c r="AQ199" i="1"/>
  <c r="AP197" i="1"/>
  <c r="AO196" i="1"/>
  <c r="AN194" i="1"/>
  <c r="AN189" i="1" s="1"/>
  <c r="BA170" i="1"/>
  <c r="AZ88" i="1"/>
  <c r="AO171" i="1"/>
  <c r="AN89" i="1"/>
  <c r="AN169" i="1"/>
  <c r="BB232" i="1"/>
  <c r="BC233" i="1"/>
  <c r="BC204" i="1"/>
  <c r="BB201" i="1"/>
  <c r="AQ211" i="1"/>
  <c r="AP209" i="1"/>
  <c r="BB227" i="1"/>
  <c r="BA195" i="1"/>
  <c r="AQ208" i="1"/>
  <c r="AP206" i="1"/>
  <c r="AM87" i="1"/>
  <c r="AQ205" i="1"/>
  <c r="AP203" i="1"/>
  <c r="BC207" i="1"/>
  <c r="AP231" i="1"/>
  <c r="AO229" i="1"/>
  <c r="AO225" i="1" s="1"/>
  <c r="AS193" i="1" l="1"/>
  <c r="AR191" i="1"/>
  <c r="AR228" i="1"/>
  <c r="AQ226" i="1"/>
  <c r="AN87" i="1"/>
  <c r="BD233" i="1"/>
  <c r="BC232" i="1"/>
  <c r="AP171" i="1"/>
  <c r="AO89" i="1"/>
  <c r="AO169" i="1"/>
  <c r="AR208" i="1"/>
  <c r="AQ206" i="1"/>
  <c r="BB195" i="1"/>
  <c r="AR211" i="1"/>
  <c r="AQ209" i="1"/>
  <c r="AP196" i="1"/>
  <c r="AO194" i="1"/>
  <c r="AO189" i="1" s="1"/>
  <c r="BD198" i="1"/>
  <c r="BD210" i="1"/>
  <c r="AQ231" i="1"/>
  <c r="AP229" i="1"/>
  <c r="AP225" i="1" s="1"/>
  <c r="AR205" i="1"/>
  <c r="AQ203" i="1"/>
  <c r="BB170" i="1"/>
  <c r="BA88" i="1"/>
  <c r="BD207" i="1"/>
  <c r="BC227" i="1"/>
  <c r="BC201" i="1"/>
  <c r="BD204" i="1"/>
  <c r="AR199" i="1"/>
  <c r="AQ197" i="1"/>
  <c r="BN192" i="1"/>
  <c r="AQ202" i="1"/>
  <c r="AP200" i="1"/>
  <c r="AS228" i="1" l="1"/>
  <c r="AR226" i="1"/>
  <c r="AT193" i="1"/>
  <c r="AS191" i="1"/>
  <c r="AR202" i="1"/>
  <c r="AQ200" i="1"/>
  <c r="BE204" i="1"/>
  <c r="BD227" i="1"/>
  <c r="BC170" i="1"/>
  <c r="BB88" i="1"/>
  <c r="AS205" i="1"/>
  <c r="AR203" i="1"/>
  <c r="BE210" i="1"/>
  <c r="AQ196" i="1"/>
  <c r="AP194" i="1"/>
  <c r="AP189" i="1" s="1"/>
  <c r="BC195" i="1"/>
  <c r="BO192" i="1"/>
  <c r="BE207" i="1"/>
  <c r="AQ171" i="1"/>
  <c r="AP89" i="1"/>
  <c r="AP169" i="1"/>
  <c r="AR231" i="1"/>
  <c r="AQ229" i="1"/>
  <c r="AQ225" i="1" s="1"/>
  <c r="BE198" i="1"/>
  <c r="AS211" i="1"/>
  <c r="AR209" i="1"/>
  <c r="AS208" i="1"/>
  <c r="AR206" i="1"/>
  <c r="AS199" i="1"/>
  <c r="AR197" i="1"/>
  <c r="BD201" i="1"/>
  <c r="AO87" i="1"/>
  <c r="BE233" i="1"/>
  <c r="BD232" i="1"/>
  <c r="AU193" i="1" l="1"/>
  <c r="AT191" i="1"/>
  <c r="AT228" i="1"/>
  <c r="AS226" i="1"/>
  <c r="BF210" i="1"/>
  <c r="AT199" i="1"/>
  <c r="AS197" i="1"/>
  <c r="AT211" i="1"/>
  <c r="AS209" i="1"/>
  <c r="AS231" i="1"/>
  <c r="AR229" i="1"/>
  <c r="AR225" i="1" s="1"/>
  <c r="AR171" i="1"/>
  <c r="AQ89" i="1"/>
  <c r="AQ169" i="1"/>
  <c r="BC88" i="1"/>
  <c r="BD170" i="1"/>
  <c r="BF204" i="1"/>
  <c r="BF233" i="1"/>
  <c r="BE232" i="1"/>
  <c r="BP192" i="1"/>
  <c r="AR196" i="1"/>
  <c r="AQ194" i="1"/>
  <c r="AQ189" i="1" s="1"/>
  <c r="AT205" i="1"/>
  <c r="AS203" i="1"/>
  <c r="BE201" i="1"/>
  <c r="AT208" i="1"/>
  <c r="AS206" i="1"/>
  <c r="BF198" i="1"/>
  <c r="AP87" i="1"/>
  <c r="BF207" i="1"/>
  <c r="BD195" i="1"/>
  <c r="BE227" i="1"/>
  <c r="AS202" i="1"/>
  <c r="AR200" i="1"/>
  <c r="AU228" i="1" l="1"/>
  <c r="AT226" i="1"/>
  <c r="AU191" i="1"/>
  <c r="AV193" i="1"/>
  <c r="BF227" i="1"/>
  <c r="BG207" i="1"/>
  <c r="AS196" i="1"/>
  <c r="AR194" i="1"/>
  <c r="AR189" i="1" s="1"/>
  <c r="BF232" i="1"/>
  <c r="BG233" i="1"/>
  <c r="AS171" i="1"/>
  <c r="AR89" i="1"/>
  <c r="AR169" i="1"/>
  <c r="AR87" i="1" s="1"/>
  <c r="AU211" i="1"/>
  <c r="AT209" i="1"/>
  <c r="AU208" i="1"/>
  <c r="AT206" i="1"/>
  <c r="BQ192" i="1"/>
  <c r="BG210" i="1"/>
  <c r="AT202" i="1"/>
  <c r="AS200" i="1"/>
  <c r="BE195" i="1"/>
  <c r="BG198" i="1"/>
  <c r="BF201" i="1"/>
  <c r="AU205" i="1"/>
  <c r="AT203" i="1"/>
  <c r="BG204" i="1"/>
  <c r="AQ87" i="1"/>
  <c r="AT231" i="1"/>
  <c r="AS229" i="1"/>
  <c r="AS225" i="1" s="1"/>
  <c r="AU199" i="1"/>
  <c r="AT197" i="1"/>
  <c r="BE170" i="1"/>
  <c r="BD88" i="1"/>
  <c r="AW193" i="1" l="1"/>
  <c r="AV191" i="1"/>
  <c r="AV228" i="1"/>
  <c r="AU226" i="1"/>
  <c r="BH204" i="1"/>
  <c r="BG201" i="1"/>
  <c r="BF195" i="1"/>
  <c r="BH210" i="1"/>
  <c r="AV208" i="1"/>
  <c r="AU206" i="1"/>
  <c r="AV211" i="1"/>
  <c r="AU209" i="1"/>
  <c r="BH233" i="1"/>
  <c r="BG232" i="1"/>
  <c r="BH207" i="1"/>
  <c r="AU231" i="1"/>
  <c r="AT229" i="1"/>
  <c r="AT225" i="1" s="1"/>
  <c r="AV205" i="1"/>
  <c r="AU203" i="1"/>
  <c r="AU202" i="1"/>
  <c r="AT200" i="1"/>
  <c r="BR192" i="1"/>
  <c r="BH198" i="1"/>
  <c r="BF170" i="1"/>
  <c r="BE88" i="1"/>
  <c r="AV199" i="1"/>
  <c r="AU197" i="1"/>
  <c r="AT171" i="1"/>
  <c r="AS89" i="1"/>
  <c r="AS169" i="1"/>
  <c r="AS87" i="1" s="1"/>
  <c r="AT196" i="1"/>
  <c r="AS194" i="1"/>
  <c r="AS189" i="1" s="1"/>
  <c r="BG227" i="1"/>
  <c r="AW228" i="1" l="1"/>
  <c r="AV226" i="1"/>
  <c r="AX193" i="1"/>
  <c r="AW191" i="1"/>
  <c r="AU171" i="1"/>
  <c r="AT89" i="1"/>
  <c r="AT169" i="1"/>
  <c r="BS192" i="1"/>
  <c r="AW205" i="1"/>
  <c r="AV203" i="1"/>
  <c r="BG170" i="1"/>
  <c r="BF88" i="1"/>
  <c r="BI207" i="1"/>
  <c r="AW211" i="1"/>
  <c r="AV209" i="1"/>
  <c r="BI210" i="1"/>
  <c r="BH201" i="1"/>
  <c r="AU196" i="1"/>
  <c r="AT194" i="1"/>
  <c r="AT189" i="1" s="1"/>
  <c r="BH227" i="1"/>
  <c r="AW199" i="1"/>
  <c r="AV197" i="1"/>
  <c r="AV202" i="1"/>
  <c r="AU200" i="1"/>
  <c r="BI204" i="1"/>
  <c r="BI198" i="1"/>
  <c r="AV231" i="1"/>
  <c r="AU229" i="1"/>
  <c r="AU225" i="1" s="1"/>
  <c r="BI233" i="1"/>
  <c r="BH232" i="1"/>
  <c r="AW208" i="1"/>
  <c r="AV206" i="1"/>
  <c r="BG195" i="1"/>
  <c r="AY193" i="1" l="1"/>
  <c r="AX191" i="1"/>
  <c r="AX228" i="1"/>
  <c r="AW226" i="1"/>
  <c r="AT87" i="1"/>
  <c r="AW231" i="1"/>
  <c r="AV229" i="1"/>
  <c r="AV225" i="1" s="1"/>
  <c r="AW202" i="1"/>
  <c r="AV200" i="1"/>
  <c r="AX199" i="1"/>
  <c r="AW197" i="1"/>
  <c r="AV196" i="1"/>
  <c r="AU194" i="1"/>
  <c r="AU189" i="1" s="1"/>
  <c r="BJ210" i="1"/>
  <c r="BJ207" i="1"/>
  <c r="BH170" i="1"/>
  <c r="BG88" i="1"/>
  <c r="BT192" i="1"/>
  <c r="BH195" i="1"/>
  <c r="BJ204" i="1"/>
  <c r="BI227" i="1"/>
  <c r="BI201" i="1"/>
  <c r="AX211" i="1"/>
  <c r="AW209" i="1"/>
  <c r="AX205" i="1"/>
  <c r="AW203" i="1"/>
  <c r="AX208" i="1"/>
  <c r="AW206" i="1"/>
  <c r="BJ233" i="1"/>
  <c r="BI232" i="1"/>
  <c r="BJ198" i="1"/>
  <c r="AV171" i="1"/>
  <c r="AU89" i="1"/>
  <c r="AU169" i="1"/>
  <c r="AU87" i="1" s="1"/>
  <c r="AY228" i="1" l="1"/>
  <c r="AX226" i="1"/>
  <c r="AZ193" i="1"/>
  <c r="AY191" i="1"/>
  <c r="AW171" i="1"/>
  <c r="AV89" i="1"/>
  <c r="AV169" i="1"/>
  <c r="BJ232" i="1"/>
  <c r="BK233" i="1"/>
  <c r="AY205" i="1"/>
  <c r="AX203" i="1"/>
  <c r="BI195" i="1"/>
  <c r="BK198" i="1"/>
  <c r="BK207" i="1"/>
  <c r="AW196" i="1"/>
  <c r="AV194" i="1"/>
  <c r="AV189" i="1" s="1"/>
  <c r="AX202" i="1"/>
  <c r="AW200" i="1"/>
  <c r="AY208" i="1"/>
  <c r="AX206" i="1"/>
  <c r="AY211" i="1"/>
  <c r="AX209" i="1"/>
  <c r="BJ227" i="1"/>
  <c r="BK204" i="1"/>
  <c r="BI170" i="1"/>
  <c r="BH88" i="1"/>
  <c r="BK210" i="1"/>
  <c r="BJ201" i="1"/>
  <c r="BU192" i="1"/>
  <c r="AY199" i="1"/>
  <c r="AX197" i="1"/>
  <c r="AX231" i="1"/>
  <c r="AW229" i="1"/>
  <c r="AW225" i="1" s="1"/>
  <c r="AZ191" i="1" l="1"/>
  <c r="BA193" i="1"/>
  <c r="AZ228" i="1"/>
  <c r="AY226" i="1"/>
  <c r="BL210" i="1"/>
  <c r="BL207" i="1"/>
  <c r="BL198" i="1"/>
  <c r="AZ199" i="1"/>
  <c r="AY197" i="1"/>
  <c r="BL204" i="1"/>
  <c r="AZ211" i="1"/>
  <c r="AY209" i="1"/>
  <c r="AY202" i="1"/>
  <c r="AX200" i="1"/>
  <c r="AV87" i="1"/>
  <c r="BK201" i="1"/>
  <c r="BJ170" i="1"/>
  <c r="BI88" i="1"/>
  <c r="BJ195" i="1"/>
  <c r="AZ205" i="1"/>
  <c r="AY203" i="1"/>
  <c r="AY231" i="1"/>
  <c r="AX229" i="1"/>
  <c r="AX225" i="1" s="1"/>
  <c r="BV192" i="1"/>
  <c r="BK227" i="1"/>
  <c r="AZ208" i="1"/>
  <c r="AY206" i="1"/>
  <c r="AX196" i="1"/>
  <c r="AW194" i="1"/>
  <c r="AW189" i="1" s="1"/>
  <c r="BL233" i="1"/>
  <c r="BK232" i="1"/>
  <c r="AX171" i="1"/>
  <c r="AW89" i="1"/>
  <c r="AW169" i="1"/>
  <c r="BA228" i="1" l="1"/>
  <c r="AZ226" i="1"/>
  <c r="BB193" i="1"/>
  <c r="BA191" i="1"/>
  <c r="AW87" i="1"/>
  <c r="AY196" i="1"/>
  <c r="AX194" i="1"/>
  <c r="AX189" i="1" s="1"/>
  <c r="AZ231" i="1"/>
  <c r="AY229" i="1"/>
  <c r="AY225" i="1" s="1"/>
  <c r="BK195" i="1"/>
  <c r="BK170" i="1"/>
  <c r="BJ88" i="1"/>
  <c r="BM204" i="1"/>
  <c r="BM233" i="1"/>
  <c r="BL232" i="1"/>
  <c r="AZ202" i="1"/>
  <c r="AY200" i="1"/>
  <c r="BM207" i="1"/>
  <c r="BA208" i="1"/>
  <c r="AZ206" i="1"/>
  <c r="BW192" i="1"/>
  <c r="BA205" i="1"/>
  <c r="AZ203" i="1"/>
  <c r="BL201" i="1"/>
  <c r="AX89" i="1"/>
  <c r="AY171" i="1"/>
  <c r="AX169" i="1"/>
  <c r="BL227" i="1"/>
  <c r="BA211" i="1"/>
  <c r="AZ209" i="1"/>
  <c r="BA199" i="1"/>
  <c r="AZ197" i="1"/>
  <c r="BM198" i="1"/>
  <c r="BM210" i="1"/>
  <c r="BC193" i="1" l="1"/>
  <c r="BB191" i="1"/>
  <c r="BB228" i="1"/>
  <c r="BA226" i="1"/>
  <c r="AX87" i="1"/>
  <c r="BM201" i="1"/>
  <c r="BX192" i="1"/>
  <c r="BN207" i="1"/>
  <c r="BA202" i="1"/>
  <c r="AZ200" i="1"/>
  <c r="BL170" i="1"/>
  <c r="BK88" i="1"/>
  <c r="BA231" i="1"/>
  <c r="AZ229" i="1"/>
  <c r="AZ225" i="1" s="1"/>
  <c r="BN198" i="1"/>
  <c r="BB211" i="1"/>
  <c r="BA209" i="1"/>
  <c r="AZ171" i="1"/>
  <c r="AY89" i="1"/>
  <c r="AY169" i="1"/>
  <c r="BN204" i="1"/>
  <c r="BL195" i="1"/>
  <c r="BB205" i="1"/>
  <c r="BA203" i="1"/>
  <c r="BB208" i="1"/>
  <c r="BA206" i="1"/>
  <c r="BN233" i="1"/>
  <c r="BM232" i="1"/>
  <c r="BN210" i="1"/>
  <c r="BB199" i="1"/>
  <c r="BA197" i="1"/>
  <c r="BM227" i="1"/>
  <c r="AZ196" i="1"/>
  <c r="AY194" i="1"/>
  <c r="AY189" i="1" s="1"/>
  <c r="BC228" i="1" l="1"/>
  <c r="BB226" i="1"/>
  <c r="BD193" i="1"/>
  <c r="BC191" i="1"/>
  <c r="BO210" i="1"/>
  <c r="BM195" i="1"/>
  <c r="AY87" i="1"/>
  <c r="BC211" i="1"/>
  <c r="BB209" i="1"/>
  <c r="BB231" i="1"/>
  <c r="BA229" i="1"/>
  <c r="BA225" i="1" s="1"/>
  <c r="BY192" i="1"/>
  <c r="BN227" i="1"/>
  <c r="BC205" i="1"/>
  <c r="BB203" i="1"/>
  <c r="BO198" i="1"/>
  <c r="BB202" i="1"/>
  <c r="BA200" i="1"/>
  <c r="BO204" i="1"/>
  <c r="BA171" i="1"/>
  <c r="AZ89" i="1"/>
  <c r="AZ169" i="1"/>
  <c r="BM170" i="1"/>
  <c r="BL88" i="1"/>
  <c r="BN201" i="1"/>
  <c r="BA196" i="1"/>
  <c r="AZ194" i="1"/>
  <c r="AZ189" i="1" s="1"/>
  <c r="BC199" i="1"/>
  <c r="BB197" i="1"/>
  <c r="BN232" i="1"/>
  <c r="BO233" i="1"/>
  <c r="BC208" i="1"/>
  <c r="BB206" i="1"/>
  <c r="BO207" i="1"/>
  <c r="BE193" i="1" l="1"/>
  <c r="BD191" i="1"/>
  <c r="BD228" i="1"/>
  <c r="BC226" i="1"/>
  <c r="BD208" i="1"/>
  <c r="BC206" i="1"/>
  <c r="BD199" i="1"/>
  <c r="BC197" i="1"/>
  <c r="BO201" i="1"/>
  <c r="AZ87" i="1"/>
  <c r="BP204" i="1"/>
  <c r="BP198" i="1"/>
  <c r="BZ192" i="1"/>
  <c r="BD211" i="1"/>
  <c r="BC209" i="1"/>
  <c r="BP233" i="1"/>
  <c r="BO232" i="1"/>
  <c r="BB196" i="1"/>
  <c r="BA194" i="1"/>
  <c r="BA189" i="1" s="1"/>
  <c r="BN170" i="1"/>
  <c r="BM88" i="1"/>
  <c r="BB171" i="1"/>
  <c r="BA89" i="1"/>
  <c r="BA169" i="1"/>
  <c r="BA87" i="1" s="1"/>
  <c r="BC202" i="1"/>
  <c r="BB200" i="1"/>
  <c r="BD205" i="1"/>
  <c r="BC203" i="1"/>
  <c r="BO227" i="1"/>
  <c r="BC231" i="1"/>
  <c r="BB229" i="1"/>
  <c r="BB225" i="1" s="1"/>
  <c r="BP210" i="1"/>
  <c r="BP207" i="1"/>
  <c r="BN195" i="1"/>
  <c r="BE228" i="1" l="1"/>
  <c r="BD226" i="1"/>
  <c r="BF193" i="1"/>
  <c r="BE191" i="1"/>
  <c r="BE211" i="1"/>
  <c r="BD209" i="1"/>
  <c r="BQ207" i="1"/>
  <c r="BD231" i="1"/>
  <c r="BC229" i="1"/>
  <c r="BC225" i="1" s="1"/>
  <c r="BE205" i="1"/>
  <c r="BD203" i="1"/>
  <c r="BO170" i="1"/>
  <c r="BN88" i="1"/>
  <c r="BQ233" i="1"/>
  <c r="BP232" i="1"/>
  <c r="BE199" i="1"/>
  <c r="BD197" i="1"/>
  <c r="BO195" i="1"/>
  <c r="BP227" i="1"/>
  <c r="BB89" i="1"/>
  <c r="BC171" i="1"/>
  <c r="BB169" i="1"/>
  <c r="CA192" i="1"/>
  <c r="BQ198" i="1"/>
  <c r="BQ210" i="1"/>
  <c r="BD202" i="1"/>
  <c r="BC200" i="1"/>
  <c r="BC196" i="1"/>
  <c r="BB194" i="1"/>
  <c r="BB189" i="1" s="1"/>
  <c r="BQ204" i="1"/>
  <c r="BP201" i="1"/>
  <c r="BE208" i="1"/>
  <c r="BD206" i="1"/>
  <c r="BF191" i="1" l="1"/>
  <c r="BG193" i="1"/>
  <c r="BF228" i="1"/>
  <c r="BE226" i="1"/>
  <c r="BE202" i="1"/>
  <c r="BD200" i="1"/>
  <c r="BB87" i="1"/>
  <c r="BQ227" i="1"/>
  <c r="BF199" i="1"/>
  <c r="BE197" i="1"/>
  <c r="BQ201" i="1"/>
  <c r="BR198" i="1"/>
  <c r="BD171" i="1"/>
  <c r="BC89" i="1"/>
  <c r="BC169" i="1"/>
  <c r="BP195" i="1"/>
  <c r="BP170" i="1"/>
  <c r="BO88" i="1"/>
  <c r="BE231" i="1"/>
  <c r="BD229" i="1"/>
  <c r="BD225" i="1" s="1"/>
  <c r="BD196" i="1"/>
  <c r="BC194" i="1"/>
  <c r="BC189" i="1" s="1"/>
  <c r="BR233" i="1"/>
  <c r="BQ232" i="1"/>
  <c r="BF208" i="1"/>
  <c r="BE206" i="1"/>
  <c r="BR204" i="1"/>
  <c r="BR210" i="1"/>
  <c r="CB192" i="1"/>
  <c r="BF205" i="1"/>
  <c r="BE203" i="1"/>
  <c r="BR207" i="1"/>
  <c r="BF211" i="1"/>
  <c r="BE209" i="1"/>
  <c r="BG228" i="1" l="1"/>
  <c r="BF226" i="1"/>
  <c r="BH193" i="1"/>
  <c r="BG191" i="1"/>
  <c r="BS207" i="1"/>
  <c r="CC192" i="1"/>
  <c r="BQ195" i="1"/>
  <c r="BS198" i="1"/>
  <c r="BR227" i="1"/>
  <c r="BS204" i="1"/>
  <c r="BR232" i="1"/>
  <c r="BS233" i="1"/>
  <c r="BQ170" i="1"/>
  <c r="BP88" i="1"/>
  <c r="BC87" i="1"/>
  <c r="BS210" i="1"/>
  <c r="BR201" i="1"/>
  <c r="BG199" i="1"/>
  <c r="BF197" i="1"/>
  <c r="BG211" i="1"/>
  <c r="BF209" i="1"/>
  <c r="BG205" i="1"/>
  <c r="BF203" i="1"/>
  <c r="BG208" i="1"/>
  <c r="BF206" i="1"/>
  <c r="BE196" i="1"/>
  <c r="BD194" i="1"/>
  <c r="BD189" i="1" s="1"/>
  <c r="BF231" i="1"/>
  <c r="BE229" i="1"/>
  <c r="BE225" i="1" s="1"/>
  <c r="BE171" i="1"/>
  <c r="BD89" i="1"/>
  <c r="BD169" i="1"/>
  <c r="BF202" i="1"/>
  <c r="BE200" i="1"/>
  <c r="BI193" i="1" l="1"/>
  <c r="BH191" i="1"/>
  <c r="BH228" i="1"/>
  <c r="BG226" i="1"/>
  <c r="BD87" i="1"/>
  <c r="BG231" i="1"/>
  <c r="BF229" i="1"/>
  <c r="BF225" i="1" s="1"/>
  <c r="BH208" i="1"/>
  <c r="BG206" i="1"/>
  <c r="BH211" i="1"/>
  <c r="BG209" i="1"/>
  <c r="BS201" i="1"/>
  <c r="BT204" i="1"/>
  <c r="BT198" i="1"/>
  <c r="BR170" i="1"/>
  <c r="BQ88" i="1"/>
  <c r="BT233" i="1"/>
  <c r="BS232" i="1"/>
  <c r="CD192" i="1"/>
  <c r="BG202" i="1"/>
  <c r="BF200" i="1"/>
  <c r="BF171" i="1"/>
  <c r="BE89" i="1"/>
  <c r="BE169" i="1"/>
  <c r="BF196" i="1"/>
  <c r="BE194" i="1"/>
  <c r="BE189" i="1" s="1"/>
  <c r="BH205" i="1"/>
  <c r="BG203" i="1"/>
  <c r="BH199" i="1"/>
  <c r="BG197" i="1"/>
  <c r="BT210" i="1"/>
  <c r="BS227" i="1"/>
  <c r="BR195" i="1"/>
  <c r="BT207" i="1"/>
  <c r="BI228" i="1" l="1"/>
  <c r="BH226" i="1"/>
  <c r="BI191" i="1"/>
  <c r="BJ193" i="1"/>
  <c r="BT227" i="1"/>
  <c r="BE87" i="1"/>
  <c r="BH202" i="1"/>
  <c r="BG200" i="1"/>
  <c r="BS170" i="1"/>
  <c r="BR88" i="1"/>
  <c r="BT201" i="1"/>
  <c r="BI208" i="1"/>
  <c r="BH206" i="1"/>
  <c r="BI205" i="1"/>
  <c r="BH203" i="1"/>
  <c r="BU233" i="1"/>
  <c r="BT232" i="1"/>
  <c r="BS195" i="1"/>
  <c r="BG171" i="1"/>
  <c r="BF89" i="1"/>
  <c r="BF169" i="1"/>
  <c r="CE192" i="1"/>
  <c r="BU198" i="1"/>
  <c r="BI211" i="1"/>
  <c r="BH209" i="1"/>
  <c r="BH231" i="1"/>
  <c r="BG229" i="1"/>
  <c r="BG225" i="1" s="1"/>
  <c r="BU210" i="1"/>
  <c r="BU207" i="1"/>
  <c r="BI199" i="1"/>
  <c r="BH197" i="1"/>
  <c r="BG196" i="1"/>
  <c r="BF194" i="1"/>
  <c r="BF189" i="1" s="1"/>
  <c r="BU204" i="1"/>
  <c r="BK193" i="1" l="1"/>
  <c r="BJ191" i="1"/>
  <c r="BJ228" i="1"/>
  <c r="BI226" i="1"/>
  <c r="BH196" i="1"/>
  <c r="BG194" i="1"/>
  <c r="BG189" i="1" s="1"/>
  <c r="BH171" i="1"/>
  <c r="BG89" i="1"/>
  <c r="BG169" i="1"/>
  <c r="BI202" i="1"/>
  <c r="BH200" i="1"/>
  <c r="BV207" i="1"/>
  <c r="BI231" i="1"/>
  <c r="BH229" i="1"/>
  <c r="BH225" i="1" s="1"/>
  <c r="CF192" i="1"/>
  <c r="BT195" i="1"/>
  <c r="BV233" i="1"/>
  <c r="BU232" i="1"/>
  <c r="BJ208" i="1"/>
  <c r="BI206" i="1"/>
  <c r="BV204" i="1"/>
  <c r="BJ199" i="1"/>
  <c r="BI197" i="1"/>
  <c r="BF87" i="1"/>
  <c r="BS88" i="1"/>
  <c r="BT170" i="1"/>
  <c r="BV210" i="1"/>
  <c r="BJ211" i="1"/>
  <c r="BI209" i="1"/>
  <c r="BV198" i="1"/>
  <c r="BJ205" i="1"/>
  <c r="BI203" i="1"/>
  <c r="BU201" i="1"/>
  <c r="BU227" i="1"/>
  <c r="BK228" i="1" l="1"/>
  <c r="BJ226" i="1"/>
  <c r="BL193" i="1"/>
  <c r="BK191" i="1"/>
  <c r="BG87" i="1"/>
  <c r="CG192" i="1"/>
  <c r="BI171" i="1"/>
  <c r="BH89" i="1"/>
  <c r="BH169" i="1"/>
  <c r="BW204" i="1"/>
  <c r="BV232" i="1"/>
  <c r="BW233" i="1"/>
  <c r="BJ231" i="1"/>
  <c r="BI229" i="1"/>
  <c r="BI225" i="1" s="1"/>
  <c r="BJ202" i="1"/>
  <c r="BI200" i="1"/>
  <c r="BV227" i="1"/>
  <c r="BK205" i="1"/>
  <c r="BJ203" i="1"/>
  <c r="BK211" i="1"/>
  <c r="BJ209" i="1"/>
  <c r="BU170" i="1"/>
  <c r="BT88" i="1"/>
  <c r="BV201" i="1"/>
  <c r="BW198" i="1"/>
  <c r="BW210" i="1"/>
  <c r="BK199" i="1"/>
  <c r="BJ197" i="1"/>
  <c r="BK208" i="1"/>
  <c r="BJ206" i="1"/>
  <c r="BU195" i="1"/>
  <c r="BW207" i="1"/>
  <c r="BI196" i="1"/>
  <c r="BH194" i="1"/>
  <c r="BH189" i="1" s="1"/>
  <c r="BM193" i="1" l="1"/>
  <c r="BL191" i="1"/>
  <c r="BL228" i="1"/>
  <c r="BK226" i="1"/>
  <c r="BX207" i="1"/>
  <c r="BV195" i="1"/>
  <c r="BL199" i="1"/>
  <c r="BK197" i="1"/>
  <c r="BX198" i="1"/>
  <c r="BL211" i="1"/>
  <c r="BK209" i="1"/>
  <c r="BW227" i="1"/>
  <c r="BK231" i="1"/>
  <c r="BJ229" i="1"/>
  <c r="BJ225" i="1" s="1"/>
  <c r="BX204" i="1"/>
  <c r="BJ171" i="1"/>
  <c r="BI89" i="1"/>
  <c r="BI169" i="1"/>
  <c r="BV170" i="1"/>
  <c r="BU88" i="1"/>
  <c r="BX233" i="1"/>
  <c r="BW232" i="1"/>
  <c r="BJ196" i="1"/>
  <c r="BI194" i="1"/>
  <c r="BI189" i="1" s="1"/>
  <c r="BL208" i="1"/>
  <c r="BK206" i="1"/>
  <c r="BX210" i="1"/>
  <c r="BW201" i="1"/>
  <c r="BL205" i="1"/>
  <c r="BK203" i="1"/>
  <c r="BK202" i="1"/>
  <c r="BJ200" i="1"/>
  <c r="BH87" i="1"/>
  <c r="CH192" i="1"/>
  <c r="BM228" i="1" l="1"/>
  <c r="BL226" i="1"/>
  <c r="BN193" i="1"/>
  <c r="BM191" i="1"/>
  <c r="BI87" i="1"/>
  <c r="BY198" i="1"/>
  <c r="BW195" i="1"/>
  <c r="BL202" i="1"/>
  <c r="BK200" i="1"/>
  <c r="BX201" i="1"/>
  <c r="BM208" i="1"/>
  <c r="BL206" i="1"/>
  <c r="BK196" i="1"/>
  <c r="BJ194" i="1"/>
  <c r="BJ189" i="1" s="1"/>
  <c r="CI192" i="1"/>
  <c r="BW170" i="1"/>
  <c r="BV88" i="1"/>
  <c r="BK171" i="1"/>
  <c r="BJ89" i="1"/>
  <c r="BJ169" i="1"/>
  <c r="BL231" i="1"/>
  <c r="BK229" i="1"/>
  <c r="BK225" i="1" s="1"/>
  <c r="BM211" i="1"/>
  <c r="BL209" i="1"/>
  <c r="BM199" i="1"/>
  <c r="BL197" i="1"/>
  <c r="BM205" i="1"/>
  <c r="BL203" i="1"/>
  <c r="BY210" i="1"/>
  <c r="BY233" i="1"/>
  <c r="BX232" i="1"/>
  <c r="BY204" i="1"/>
  <c r="BX227" i="1"/>
  <c r="BY207" i="1"/>
  <c r="BJ87" i="1" l="1"/>
  <c r="BO193" i="1"/>
  <c r="BN191" i="1"/>
  <c r="BN228" i="1"/>
  <c r="BM226" i="1"/>
  <c r="BZ207" i="1"/>
  <c r="BY227" i="1"/>
  <c r="BZ233" i="1"/>
  <c r="BY232" i="1"/>
  <c r="BZ210" i="1"/>
  <c r="BN199" i="1"/>
  <c r="BM197" i="1"/>
  <c r="BM231" i="1"/>
  <c r="BL229" i="1"/>
  <c r="BL225" i="1" s="1"/>
  <c r="CJ192" i="1"/>
  <c r="BN208" i="1"/>
  <c r="BM206" i="1"/>
  <c r="BM202" i="1"/>
  <c r="BL200" i="1"/>
  <c r="BZ198" i="1"/>
  <c r="BZ204" i="1"/>
  <c r="BN205" i="1"/>
  <c r="BM203" i="1"/>
  <c r="BN211" i="1"/>
  <c r="BM209" i="1"/>
  <c r="BX170" i="1"/>
  <c r="BW88" i="1"/>
  <c r="BX195" i="1"/>
  <c r="BL171" i="1"/>
  <c r="BK89" i="1"/>
  <c r="BK169" i="1"/>
  <c r="BL196" i="1"/>
  <c r="BK194" i="1"/>
  <c r="BK189" i="1" s="1"/>
  <c r="BY201" i="1"/>
  <c r="BO191" i="1" l="1"/>
  <c r="BP193" i="1"/>
  <c r="BO228" i="1"/>
  <c r="BN226" i="1"/>
  <c r="BM171" i="1"/>
  <c r="BL89" i="1"/>
  <c r="BL169" i="1"/>
  <c r="BO211" i="1"/>
  <c r="BN209" i="1"/>
  <c r="BO208" i="1"/>
  <c r="BN206" i="1"/>
  <c r="CA210" i="1"/>
  <c r="BY170" i="1"/>
  <c r="BX88" i="1"/>
  <c r="CK192" i="1"/>
  <c r="BN231" i="1"/>
  <c r="BM229" i="1"/>
  <c r="BM225" i="1" s="1"/>
  <c r="BZ227" i="1"/>
  <c r="BM196" i="1"/>
  <c r="BL194" i="1"/>
  <c r="BL189" i="1" s="1"/>
  <c r="BZ201" i="1"/>
  <c r="BK87" i="1"/>
  <c r="BO205" i="1"/>
  <c r="BN203" i="1"/>
  <c r="CA204" i="1"/>
  <c r="BN202" i="1"/>
  <c r="BM200" i="1"/>
  <c r="BY195" i="1"/>
  <c r="CA198" i="1"/>
  <c r="BO199" i="1"/>
  <c r="BN197" i="1"/>
  <c r="BZ232" i="1"/>
  <c r="CA233" i="1"/>
  <c r="CA207" i="1"/>
  <c r="BQ193" i="1" l="1"/>
  <c r="BP191" i="1"/>
  <c r="BP228" i="1"/>
  <c r="BO226" i="1"/>
  <c r="BO202" i="1"/>
  <c r="BN200" i="1"/>
  <c r="CB198" i="1"/>
  <c r="CA201" i="1"/>
  <c r="CA227" i="1"/>
  <c r="CL192" i="1"/>
  <c r="BP208" i="1"/>
  <c r="BO206" i="1"/>
  <c r="BP211" i="1"/>
  <c r="BO209" i="1"/>
  <c r="BL87" i="1"/>
  <c r="CB207" i="1"/>
  <c r="BP205" i="1"/>
  <c r="BO203" i="1"/>
  <c r="BP199" i="1"/>
  <c r="BO197" i="1"/>
  <c r="BN196" i="1"/>
  <c r="BM194" i="1"/>
  <c r="BM189" i="1" s="1"/>
  <c r="BO231" i="1"/>
  <c r="BN229" i="1"/>
  <c r="BN225" i="1" s="1"/>
  <c r="BZ170" i="1"/>
  <c r="BY88" i="1"/>
  <c r="CB210" i="1"/>
  <c r="CB233" i="1"/>
  <c r="CA232" i="1"/>
  <c r="BZ195" i="1"/>
  <c r="CB204" i="1"/>
  <c r="BN171" i="1"/>
  <c r="BM89" i="1"/>
  <c r="BM169" i="1"/>
  <c r="BQ228" i="1" l="1"/>
  <c r="BP226" i="1"/>
  <c r="BQ191" i="1"/>
  <c r="BR193" i="1"/>
  <c r="BM87" i="1"/>
  <c r="CA195" i="1"/>
  <c r="CB227" i="1"/>
  <c r="CA170" i="1"/>
  <c r="BZ88" i="1"/>
  <c r="BO196" i="1"/>
  <c r="BN194" i="1"/>
  <c r="BN189" i="1" s="1"/>
  <c r="BQ205" i="1"/>
  <c r="BP203" i="1"/>
  <c r="BQ208" i="1"/>
  <c r="BP206" i="1"/>
  <c r="CC198" i="1"/>
  <c r="CC204" i="1"/>
  <c r="CC233" i="1"/>
  <c r="CB232" i="1"/>
  <c r="CC210" i="1"/>
  <c r="BN89" i="1"/>
  <c r="BO171" i="1"/>
  <c r="BN169" i="1"/>
  <c r="BP231" i="1"/>
  <c r="BO229" i="1"/>
  <c r="BO225" i="1" s="1"/>
  <c r="BQ199" i="1"/>
  <c r="BP197" i="1"/>
  <c r="CC207" i="1"/>
  <c r="BQ211" i="1"/>
  <c r="BP209" i="1"/>
  <c r="CM192" i="1"/>
  <c r="CB201" i="1"/>
  <c r="BP202" i="1"/>
  <c r="BO200" i="1"/>
  <c r="BS193" i="1" l="1"/>
  <c r="BR191" i="1"/>
  <c r="BN87" i="1"/>
  <c r="BR228" i="1"/>
  <c r="BQ226" i="1"/>
  <c r="BR205" i="1"/>
  <c r="BQ203" i="1"/>
  <c r="CC201" i="1"/>
  <c r="BR211" i="1"/>
  <c r="BQ209" i="1"/>
  <c r="BR199" i="1"/>
  <c r="BQ197" i="1"/>
  <c r="CD210" i="1"/>
  <c r="CD204" i="1"/>
  <c r="CB170" i="1"/>
  <c r="CA88" i="1"/>
  <c r="BP171" i="1"/>
  <c r="BO89" i="1"/>
  <c r="BO169" i="1"/>
  <c r="BR208" i="1"/>
  <c r="BQ206" i="1"/>
  <c r="BP196" i="1"/>
  <c r="BO194" i="1"/>
  <c r="BO189" i="1" s="1"/>
  <c r="CB195" i="1"/>
  <c r="BQ202" i="1"/>
  <c r="BP200" i="1"/>
  <c r="CN192" i="1"/>
  <c r="CD207" i="1"/>
  <c r="BQ231" i="1"/>
  <c r="BP229" i="1"/>
  <c r="BP225" i="1" s="1"/>
  <c r="CD233" i="1"/>
  <c r="CC232" i="1"/>
  <c r="CD198" i="1"/>
  <c r="CC227" i="1"/>
  <c r="BS228" i="1" l="1"/>
  <c r="BR226" i="1"/>
  <c r="BT193" i="1"/>
  <c r="BS191" i="1"/>
  <c r="CE198" i="1"/>
  <c r="CO192" i="1"/>
  <c r="BQ196" i="1"/>
  <c r="BP194" i="1"/>
  <c r="BP189" i="1" s="1"/>
  <c r="CE204" i="1"/>
  <c r="BS199" i="1"/>
  <c r="BR197" i="1"/>
  <c r="BR231" i="1"/>
  <c r="BQ229" i="1"/>
  <c r="BQ225" i="1" s="1"/>
  <c r="CC195" i="1"/>
  <c r="BQ171" i="1"/>
  <c r="BP89" i="1"/>
  <c r="BP169" i="1"/>
  <c r="CC170" i="1"/>
  <c r="CB88" i="1"/>
  <c r="CE210" i="1"/>
  <c r="BS208" i="1"/>
  <c r="BR206" i="1"/>
  <c r="BS211" i="1"/>
  <c r="BR209" i="1"/>
  <c r="CD227" i="1"/>
  <c r="CD232" i="1"/>
  <c r="CE233" i="1"/>
  <c r="CE207" i="1"/>
  <c r="BR202" i="1"/>
  <c r="BQ200" i="1"/>
  <c r="BO87" i="1"/>
  <c r="CD201" i="1"/>
  <c r="BS205" i="1"/>
  <c r="BR203" i="1"/>
  <c r="BU193" i="1" l="1"/>
  <c r="BT191" i="1"/>
  <c r="BT228" i="1"/>
  <c r="BS226" i="1"/>
  <c r="BP87" i="1"/>
  <c r="CE201" i="1"/>
  <c r="CF233" i="1"/>
  <c r="CE232" i="1"/>
  <c r="BT208" i="1"/>
  <c r="BS206" i="1"/>
  <c r="BS202" i="1"/>
  <c r="BR200" i="1"/>
  <c r="BT211" i="1"/>
  <c r="BS209" i="1"/>
  <c r="CD170" i="1"/>
  <c r="CC88" i="1"/>
  <c r="BR171" i="1"/>
  <c r="BQ89" i="1"/>
  <c r="BQ169" i="1"/>
  <c r="BS231" i="1"/>
  <c r="BR229" i="1"/>
  <c r="BR225" i="1" s="1"/>
  <c r="CF204" i="1"/>
  <c r="CP192" i="1"/>
  <c r="BT205" i="1"/>
  <c r="BS203" i="1"/>
  <c r="CF207" i="1"/>
  <c r="CE227" i="1"/>
  <c r="CF210" i="1"/>
  <c r="CD195" i="1"/>
  <c r="BT199" i="1"/>
  <c r="BS197" i="1"/>
  <c r="BR196" i="1"/>
  <c r="BQ194" i="1"/>
  <c r="BQ189" i="1" s="1"/>
  <c r="CF198" i="1"/>
  <c r="BU228" i="1" l="1"/>
  <c r="BT226" i="1"/>
  <c r="BV193" i="1"/>
  <c r="BU191" i="1"/>
  <c r="CF227" i="1"/>
  <c r="CG207" i="1"/>
  <c r="BU205" i="1"/>
  <c r="BT203" i="1"/>
  <c r="CE170" i="1"/>
  <c r="CD88" i="1"/>
  <c r="BT202" i="1"/>
  <c r="BS200" i="1"/>
  <c r="BS196" i="1"/>
  <c r="BR194" i="1"/>
  <c r="BR189" i="1" s="1"/>
  <c r="CE195" i="1"/>
  <c r="BR89" i="1"/>
  <c r="BS171" i="1"/>
  <c r="BR169" i="1"/>
  <c r="CG233" i="1"/>
  <c r="CF232" i="1"/>
  <c r="CQ192" i="1"/>
  <c r="BT231" i="1"/>
  <c r="BS229" i="1"/>
  <c r="BS225" i="1" s="1"/>
  <c r="BU211" i="1"/>
  <c r="BT209" i="1"/>
  <c r="CG198" i="1"/>
  <c r="BU199" i="1"/>
  <c r="BT197" i="1"/>
  <c r="CG210" i="1"/>
  <c r="CG204" i="1"/>
  <c r="BQ87" i="1"/>
  <c r="BU208" i="1"/>
  <c r="BT206" i="1"/>
  <c r="CF201" i="1"/>
  <c r="BV191" i="1" l="1"/>
  <c r="BW193" i="1"/>
  <c r="BV228" i="1"/>
  <c r="BU226" i="1"/>
  <c r="BR87" i="1"/>
  <c r="BV208" i="1"/>
  <c r="BU206" i="1"/>
  <c r="BT196" i="1"/>
  <c r="BS194" i="1"/>
  <c r="BS189" i="1" s="1"/>
  <c r="CH210" i="1"/>
  <c r="CH198" i="1"/>
  <c r="BU231" i="1"/>
  <c r="BT229" i="1"/>
  <c r="BT225" i="1" s="1"/>
  <c r="BT171" i="1"/>
  <c r="BS89" i="1"/>
  <c r="BS169" i="1"/>
  <c r="CF195" i="1"/>
  <c r="CF170" i="1"/>
  <c r="CE88" i="1"/>
  <c r="CH207" i="1"/>
  <c r="CG201" i="1"/>
  <c r="BU202" i="1"/>
  <c r="BT200" i="1"/>
  <c r="CH204" i="1"/>
  <c r="BV199" i="1"/>
  <c r="BU197" i="1"/>
  <c r="BV211" i="1"/>
  <c r="BU209" i="1"/>
  <c r="CR192" i="1"/>
  <c r="CH233" i="1"/>
  <c r="CG232" i="1"/>
  <c r="BV205" i="1"/>
  <c r="BU203" i="1"/>
  <c r="CG227" i="1"/>
  <c r="BW228" i="1" l="1"/>
  <c r="BV226" i="1"/>
  <c r="BX193" i="1"/>
  <c r="BW191" i="1"/>
  <c r="BS87" i="1"/>
  <c r="CS192" i="1"/>
  <c r="CG170" i="1"/>
  <c r="CF88" i="1"/>
  <c r="BU196" i="1"/>
  <c r="BT194" i="1"/>
  <c r="BT189" i="1" s="1"/>
  <c r="BW205" i="1"/>
  <c r="BV203" i="1"/>
  <c r="BW199" i="1"/>
  <c r="BV197" i="1"/>
  <c r="CI210" i="1"/>
  <c r="BV202" i="1"/>
  <c r="BU200" i="1"/>
  <c r="CI207" i="1"/>
  <c r="BU171" i="1"/>
  <c r="BT89" i="1"/>
  <c r="BT169" i="1"/>
  <c r="BV231" i="1"/>
  <c r="BU229" i="1"/>
  <c r="BU225" i="1" s="1"/>
  <c r="CH227" i="1"/>
  <c r="CH232" i="1"/>
  <c r="CI233" i="1"/>
  <c r="BW211" i="1"/>
  <c r="BV209" i="1"/>
  <c r="CI204" i="1"/>
  <c r="CH201" i="1"/>
  <c r="CG195" i="1"/>
  <c r="CI198" i="1"/>
  <c r="BW208" i="1"/>
  <c r="BV206" i="1"/>
  <c r="BY193" i="1" l="1"/>
  <c r="BX191" i="1"/>
  <c r="BX228" i="1"/>
  <c r="BW226" i="1"/>
  <c r="BT87" i="1"/>
  <c r="CH195" i="1"/>
  <c r="CJ204" i="1"/>
  <c r="BW231" i="1"/>
  <c r="BV229" i="1"/>
  <c r="BV225" i="1" s="1"/>
  <c r="CJ207" i="1"/>
  <c r="BX199" i="1"/>
  <c r="BW197" i="1"/>
  <c r="BV196" i="1"/>
  <c r="BU194" i="1"/>
  <c r="BU189" i="1" s="1"/>
  <c r="CH170" i="1"/>
  <c r="CG88" i="1"/>
  <c r="CJ198" i="1"/>
  <c r="CI201" i="1"/>
  <c r="BX211" i="1"/>
  <c r="BW209" i="1"/>
  <c r="CI227" i="1"/>
  <c r="CJ210" i="1"/>
  <c r="BX205" i="1"/>
  <c r="BW203" i="1"/>
  <c r="BX208" i="1"/>
  <c r="BW206" i="1"/>
  <c r="CJ233" i="1"/>
  <c r="CI232" i="1"/>
  <c r="BV171" i="1"/>
  <c r="BU89" i="1"/>
  <c r="BU169" i="1"/>
  <c r="BW202" i="1"/>
  <c r="BV200" i="1"/>
  <c r="CT192" i="1"/>
  <c r="BY228" i="1" l="1"/>
  <c r="BX226" i="1"/>
  <c r="BU87" i="1"/>
  <c r="BY191" i="1"/>
  <c r="BZ193" i="1"/>
  <c r="BW171" i="1"/>
  <c r="BV89" i="1"/>
  <c r="BV169" i="1"/>
  <c r="BY208" i="1"/>
  <c r="BX206" i="1"/>
  <c r="BY205" i="1"/>
  <c r="BX203" i="1"/>
  <c r="CJ201" i="1"/>
  <c r="CK198" i="1"/>
  <c r="CK204" i="1"/>
  <c r="BX202" i="1"/>
  <c r="BW200" i="1"/>
  <c r="BW196" i="1"/>
  <c r="BV194" i="1"/>
  <c r="BV189" i="1" s="1"/>
  <c r="CK207" i="1"/>
  <c r="CK233" i="1"/>
  <c r="CJ232" i="1"/>
  <c r="CK210" i="1"/>
  <c r="BY211" i="1"/>
  <c r="BX209" i="1"/>
  <c r="CU192" i="1"/>
  <c r="CJ227" i="1"/>
  <c r="CI170" i="1"/>
  <c r="CH88" i="1"/>
  <c r="BY199" i="1"/>
  <c r="BX197" i="1"/>
  <c r="BX231" i="1"/>
  <c r="BW229" i="1"/>
  <c r="BW225" i="1" s="1"/>
  <c r="CI195" i="1"/>
  <c r="BZ191" i="1" l="1"/>
  <c r="CA193" i="1"/>
  <c r="BZ228" i="1"/>
  <c r="BY226" i="1"/>
  <c r="CK227" i="1"/>
  <c r="BZ211" i="1"/>
  <c r="BY209" i="1"/>
  <c r="CL207" i="1"/>
  <c r="BZ208" i="1"/>
  <c r="BY206" i="1"/>
  <c r="BY231" i="1"/>
  <c r="BX229" i="1"/>
  <c r="BX225" i="1" s="1"/>
  <c r="BY202" i="1"/>
  <c r="BX200" i="1"/>
  <c r="CL198" i="1"/>
  <c r="BV87" i="1"/>
  <c r="CJ195" i="1"/>
  <c r="CI88" i="1"/>
  <c r="CJ170" i="1"/>
  <c r="CV192" i="1"/>
  <c r="CL210" i="1"/>
  <c r="CL233" i="1"/>
  <c r="CK232" i="1"/>
  <c r="BX196" i="1"/>
  <c r="BW194" i="1"/>
  <c r="BW189" i="1" s="1"/>
  <c r="BZ205" i="1"/>
  <c r="BY203" i="1"/>
  <c r="BZ199" i="1"/>
  <c r="BY197" i="1"/>
  <c r="CL204" i="1"/>
  <c r="CK201" i="1"/>
  <c r="BX171" i="1"/>
  <c r="BW89" i="1"/>
  <c r="BW169" i="1"/>
  <c r="CA228" i="1" l="1"/>
  <c r="BZ226" i="1"/>
  <c r="CB193" i="1"/>
  <c r="CA191" i="1"/>
  <c r="BW87" i="1"/>
  <c r="CL201" i="1"/>
  <c r="CW192" i="1"/>
  <c r="CM198" i="1"/>
  <c r="CA205" i="1"/>
  <c r="BZ203" i="1"/>
  <c r="CL232" i="1"/>
  <c r="CM233" i="1"/>
  <c r="BZ231" i="1"/>
  <c r="BY229" i="1"/>
  <c r="BY225" i="1" s="1"/>
  <c r="CM207" i="1"/>
  <c r="CA211" i="1"/>
  <c r="BZ209" i="1"/>
  <c r="CM210" i="1"/>
  <c r="CK170" i="1"/>
  <c r="CJ88" i="1"/>
  <c r="CK195" i="1"/>
  <c r="BY171" i="1"/>
  <c r="BX89" i="1"/>
  <c r="BX169" i="1"/>
  <c r="BX87" i="1" s="1"/>
  <c r="CM204" i="1"/>
  <c r="CA199" i="1"/>
  <c r="BZ197" i="1"/>
  <c r="BY196" i="1"/>
  <c r="BX194" i="1"/>
  <c r="BX189" i="1" s="1"/>
  <c r="BZ202" i="1"/>
  <c r="BY200" i="1"/>
  <c r="CA208" i="1"/>
  <c r="BZ206" i="1"/>
  <c r="CL227" i="1"/>
  <c r="CB191" i="1" l="1"/>
  <c r="CC193" i="1"/>
  <c r="CB228" i="1"/>
  <c r="CA226" i="1"/>
  <c r="CL170" i="1"/>
  <c r="CK88" i="1"/>
  <c r="CA202" i="1"/>
  <c r="BZ200" i="1"/>
  <c r="CB199" i="1"/>
  <c r="CA197" i="1"/>
  <c r="CB211" i="1"/>
  <c r="CA209" i="1"/>
  <c r="CA231" i="1"/>
  <c r="BZ229" i="1"/>
  <c r="BZ225" i="1" s="1"/>
  <c r="CB205" i="1"/>
  <c r="CA203" i="1"/>
  <c r="CX192" i="1"/>
  <c r="BZ171" i="1"/>
  <c r="BY89" i="1"/>
  <c r="BY169" i="1"/>
  <c r="CL195" i="1"/>
  <c r="CN207" i="1"/>
  <c r="CN233" i="1"/>
  <c r="CM232" i="1"/>
  <c r="CM227" i="1"/>
  <c r="CB208" i="1"/>
  <c r="CA206" i="1"/>
  <c r="BZ196" i="1"/>
  <c r="BY194" i="1"/>
  <c r="BY189" i="1" s="1"/>
  <c r="CN204" i="1"/>
  <c r="CN210" i="1"/>
  <c r="CN198" i="1"/>
  <c r="CM201" i="1"/>
  <c r="CC228" i="1" l="1"/>
  <c r="CB226" i="1"/>
  <c r="CD193" i="1"/>
  <c r="CC191" i="1"/>
  <c r="CO204" i="1"/>
  <c r="CA171" i="1"/>
  <c r="BZ89" i="1"/>
  <c r="BZ169" i="1"/>
  <c r="CO198" i="1"/>
  <c r="CC208" i="1"/>
  <c r="CB206" i="1"/>
  <c r="CO233" i="1"/>
  <c r="CN232" i="1"/>
  <c r="CM195" i="1"/>
  <c r="CC205" i="1"/>
  <c r="CB203" i="1"/>
  <c r="CC211" i="1"/>
  <c r="CB209" i="1"/>
  <c r="CB202" i="1"/>
  <c r="CA200" i="1"/>
  <c r="CN227" i="1"/>
  <c r="BY87" i="1"/>
  <c r="CM170" i="1"/>
  <c r="CL88" i="1"/>
  <c r="CN201" i="1"/>
  <c r="CO210" i="1"/>
  <c r="CA196" i="1"/>
  <c r="BZ194" i="1"/>
  <c r="BZ189" i="1" s="1"/>
  <c r="CO207" i="1"/>
  <c r="CY192" i="1"/>
  <c r="CB231" i="1"/>
  <c r="CA229" i="1"/>
  <c r="CA225" i="1" s="1"/>
  <c r="CC199" i="1"/>
  <c r="CB197" i="1"/>
  <c r="CE193" i="1" l="1"/>
  <c r="CD191" i="1"/>
  <c r="CD228" i="1"/>
  <c r="CC226" i="1"/>
  <c r="CD199" i="1"/>
  <c r="CC197" i="1"/>
  <c r="CZ192" i="1"/>
  <c r="CN170" i="1"/>
  <c r="CM88" i="1"/>
  <c r="CO227" i="1"/>
  <c r="CD211" i="1"/>
  <c r="CC209" i="1"/>
  <c r="CD208" i="1"/>
  <c r="CC206" i="1"/>
  <c r="CB196" i="1"/>
  <c r="CA194" i="1"/>
  <c r="CA189" i="1" s="1"/>
  <c r="CO201" i="1"/>
  <c r="CB171" i="1"/>
  <c r="CA89" i="1"/>
  <c r="CA169" i="1"/>
  <c r="CA87" i="1" s="1"/>
  <c r="CC231" i="1"/>
  <c r="CB229" i="1"/>
  <c r="CB225" i="1" s="1"/>
  <c r="CP207" i="1"/>
  <c r="CC202" i="1"/>
  <c r="CB200" i="1"/>
  <c r="CD205" i="1"/>
  <c r="CC203" i="1"/>
  <c r="CP233" i="1"/>
  <c r="CO232" i="1"/>
  <c r="CP198" i="1"/>
  <c r="CP210" i="1"/>
  <c r="CN195" i="1"/>
  <c r="BZ87" i="1"/>
  <c r="CP204" i="1"/>
  <c r="CE228" i="1" l="1"/>
  <c r="CD226" i="1"/>
  <c r="CF193" i="1"/>
  <c r="CE191" i="1"/>
  <c r="CP232" i="1"/>
  <c r="CQ233" i="1"/>
  <c r="CD202" i="1"/>
  <c r="CC200" i="1"/>
  <c r="CD231" i="1"/>
  <c r="CC229" i="1"/>
  <c r="CC225" i="1" s="1"/>
  <c r="CE208" i="1"/>
  <c r="CD206" i="1"/>
  <c r="CP227" i="1"/>
  <c r="DA192" i="1"/>
  <c r="CO195" i="1"/>
  <c r="CQ198" i="1"/>
  <c r="CC171" i="1"/>
  <c r="CB89" i="1"/>
  <c r="CB169" i="1"/>
  <c r="CC196" i="1"/>
  <c r="CB194" i="1"/>
  <c r="CB189" i="1" s="1"/>
  <c r="CQ204" i="1"/>
  <c r="CE205" i="1"/>
  <c r="CD203" i="1"/>
  <c r="CQ207" i="1"/>
  <c r="CP201" i="1"/>
  <c r="CE211" i="1"/>
  <c r="CD209" i="1"/>
  <c r="CO170" i="1"/>
  <c r="CN88" i="1"/>
  <c r="CQ210" i="1"/>
  <c r="CE199" i="1"/>
  <c r="CD197" i="1"/>
  <c r="CG193" i="1" l="1"/>
  <c r="CF191" i="1"/>
  <c r="CF228" i="1"/>
  <c r="CE226" i="1"/>
  <c r="CP170" i="1"/>
  <c r="CO88" i="1"/>
  <c r="CR207" i="1"/>
  <c r="CB87" i="1"/>
  <c r="CQ201" i="1"/>
  <c r="CR204" i="1"/>
  <c r="CR198" i="1"/>
  <c r="DB192" i="1"/>
  <c r="CF208" i="1"/>
  <c r="CE206" i="1"/>
  <c r="CE202" i="1"/>
  <c r="CD200" i="1"/>
  <c r="CR210" i="1"/>
  <c r="CD171" i="1"/>
  <c r="CC89" i="1"/>
  <c r="CC169" i="1"/>
  <c r="CR233" i="1"/>
  <c r="CQ232" i="1"/>
  <c r="CF199" i="1"/>
  <c r="CE197" i="1"/>
  <c r="CF211" i="1"/>
  <c r="CE209" i="1"/>
  <c r="CF205" i="1"/>
  <c r="CE203" i="1"/>
  <c r="CD196" i="1"/>
  <c r="CC194" i="1"/>
  <c r="CC189" i="1" s="1"/>
  <c r="CP195" i="1"/>
  <c r="CQ227" i="1"/>
  <c r="CE231" i="1"/>
  <c r="CD229" i="1"/>
  <c r="CD225" i="1" s="1"/>
  <c r="CG228" i="1" l="1"/>
  <c r="CF226" i="1"/>
  <c r="CH193" i="1"/>
  <c r="CG191" i="1"/>
  <c r="CE196" i="1"/>
  <c r="CD194" i="1"/>
  <c r="CD189" i="1" s="1"/>
  <c r="CG199" i="1"/>
  <c r="CF197" i="1"/>
  <c r="CC87" i="1"/>
  <c r="CS207" i="1"/>
  <c r="CS210" i="1"/>
  <c r="CG208" i="1"/>
  <c r="CF206" i="1"/>
  <c r="CS198" i="1"/>
  <c r="CR201" i="1"/>
  <c r="CF231" i="1"/>
  <c r="CE229" i="1"/>
  <c r="CE225" i="1" s="1"/>
  <c r="CQ195" i="1"/>
  <c r="CG205" i="1"/>
  <c r="CF203" i="1"/>
  <c r="CG211" i="1"/>
  <c r="CF209" i="1"/>
  <c r="CS233" i="1"/>
  <c r="CR232" i="1"/>
  <c r="CD89" i="1"/>
  <c r="CE171" i="1"/>
  <c r="CD169" i="1"/>
  <c r="CS204" i="1"/>
  <c r="CR227" i="1"/>
  <c r="CF202" i="1"/>
  <c r="CE200" i="1"/>
  <c r="DC192" i="1"/>
  <c r="CQ170" i="1"/>
  <c r="CP88" i="1"/>
  <c r="CH191" i="1" l="1"/>
  <c r="CI193" i="1"/>
  <c r="CH228" i="1"/>
  <c r="CG226" i="1"/>
  <c r="CD87" i="1"/>
  <c r="CT204" i="1"/>
  <c r="DD192" i="1"/>
  <c r="CT233" i="1"/>
  <c r="CS232" i="1"/>
  <c r="CH205" i="1"/>
  <c r="CG203" i="1"/>
  <c r="CG231" i="1"/>
  <c r="CF229" i="1"/>
  <c r="CF225" i="1" s="1"/>
  <c r="CT198" i="1"/>
  <c r="CT210" i="1"/>
  <c r="CS227" i="1"/>
  <c r="CF171" i="1"/>
  <c r="CE89" i="1"/>
  <c r="CE169" i="1"/>
  <c r="CR195" i="1"/>
  <c r="CH199" i="1"/>
  <c r="CG197" i="1"/>
  <c r="CF196" i="1"/>
  <c r="CE194" i="1"/>
  <c r="CE189" i="1" s="1"/>
  <c r="CR170" i="1"/>
  <c r="CQ88" i="1"/>
  <c r="CG202" i="1"/>
  <c r="CF200" i="1"/>
  <c r="CH211" i="1"/>
  <c r="CG209" i="1"/>
  <c r="CS201" i="1"/>
  <c r="CH208" i="1"/>
  <c r="CG206" i="1"/>
  <c r="CT207" i="1"/>
  <c r="CI228" i="1" l="1"/>
  <c r="CH226" i="1"/>
  <c r="CJ193" i="1"/>
  <c r="CI191" i="1"/>
  <c r="CU207" i="1"/>
  <c r="CH202" i="1"/>
  <c r="CG200" i="1"/>
  <c r="CG171" i="1"/>
  <c r="CF89" i="1"/>
  <c r="CF169" i="1"/>
  <c r="CH231" i="1"/>
  <c r="CG229" i="1"/>
  <c r="CG225" i="1" s="1"/>
  <c r="CT232" i="1"/>
  <c r="CU233" i="1"/>
  <c r="CG196" i="1"/>
  <c r="CF194" i="1"/>
  <c r="CF189" i="1" s="1"/>
  <c r="CS195" i="1"/>
  <c r="CU198" i="1"/>
  <c r="CI208" i="1"/>
  <c r="CH206" i="1"/>
  <c r="CI211" i="1"/>
  <c r="CH209" i="1"/>
  <c r="CS170" i="1"/>
  <c r="CR88" i="1"/>
  <c r="CE87" i="1"/>
  <c r="CT227" i="1"/>
  <c r="CI205" i="1"/>
  <c r="CH203" i="1"/>
  <c r="DE192" i="1"/>
  <c r="CT201" i="1"/>
  <c r="CI199" i="1"/>
  <c r="CH197" i="1"/>
  <c r="CU210" i="1"/>
  <c r="CU204" i="1"/>
  <c r="CK193" i="1" l="1"/>
  <c r="CJ191" i="1"/>
  <c r="CJ228" i="1"/>
  <c r="CI226" i="1"/>
  <c r="CF87" i="1"/>
  <c r="CV210" i="1"/>
  <c r="CU201" i="1"/>
  <c r="CJ205" i="1"/>
  <c r="CI203" i="1"/>
  <c r="CJ211" i="1"/>
  <c r="CI209" i="1"/>
  <c r="CI231" i="1"/>
  <c r="CH229" i="1"/>
  <c r="CH225" i="1" s="1"/>
  <c r="CT170" i="1"/>
  <c r="CS88" i="1"/>
  <c r="CT195" i="1"/>
  <c r="CV233" i="1"/>
  <c r="CU232" i="1"/>
  <c r="CI202" i="1"/>
  <c r="CH200" i="1"/>
  <c r="CV204" i="1"/>
  <c r="CJ199" i="1"/>
  <c r="CI197" i="1"/>
  <c r="DF192" i="1"/>
  <c r="CU227" i="1"/>
  <c r="CJ208" i="1"/>
  <c r="CI206" i="1"/>
  <c r="CV198" i="1"/>
  <c r="CV207" i="1"/>
  <c r="CH196" i="1"/>
  <c r="CG194" i="1"/>
  <c r="CG189" i="1" s="1"/>
  <c r="CH171" i="1"/>
  <c r="CG89" i="1"/>
  <c r="CG169" i="1"/>
  <c r="CK228" i="1" l="1"/>
  <c r="CJ226" i="1"/>
  <c r="CL193" i="1"/>
  <c r="CK191" i="1"/>
  <c r="CH89" i="1"/>
  <c r="CI171" i="1"/>
  <c r="CH169" i="1"/>
  <c r="CW204" i="1"/>
  <c r="CW207" i="1"/>
  <c r="CK208" i="1"/>
  <c r="CJ206" i="1"/>
  <c r="CW233" i="1"/>
  <c r="CV232" i="1"/>
  <c r="CJ231" i="1"/>
  <c r="CI229" i="1"/>
  <c r="CI225" i="1" s="1"/>
  <c r="CK211" i="1"/>
  <c r="CJ209" i="1"/>
  <c r="CV201" i="1"/>
  <c r="CG87" i="1"/>
  <c r="CI196" i="1"/>
  <c r="CH194" i="1"/>
  <c r="CH189" i="1" s="1"/>
  <c r="CV227" i="1"/>
  <c r="CU170" i="1"/>
  <c r="CT88" i="1"/>
  <c r="CW198" i="1"/>
  <c r="CK199" i="1"/>
  <c r="CJ197" i="1"/>
  <c r="CJ202" i="1"/>
  <c r="CI200" i="1"/>
  <c r="CU195" i="1"/>
  <c r="CK205" i="1"/>
  <c r="CJ203" i="1"/>
  <c r="CW210" i="1"/>
  <c r="CL191" i="1" l="1"/>
  <c r="CM193" i="1"/>
  <c r="CL228" i="1"/>
  <c r="CK226" i="1"/>
  <c r="CV195" i="1"/>
  <c r="CX198" i="1"/>
  <c r="CV170" i="1"/>
  <c r="CU88" i="1"/>
  <c r="CJ196" i="1"/>
  <c r="CI194" i="1"/>
  <c r="CI189" i="1" s="1"/>
  <c r="CL208" i="1"/>
  <c r="CK206" i="1"/>
  <c r="CX204" i="1"/>
  <c r="CL205" i="1"/>
  <c r="CK203" i="1"/>
  <c r="CL199" i="1"/>
  <c r="CK197" i="1"/>
  <c r="CL211" i="1"/>
  <c r="CK209" i="1"/>
  <c r="CX233" i="1"/>
  <c r="CW232" i="1"/>
  <c r="CH87" i="1"/>
  <c r="CW227" i="1"/>
  <c r="CX207" i="1"/>
  <c r="CJ171" i="1"/>
  <c r="CI89" i="1"/>
  <c r="CI169" i="1"/>
  <c r="CI87" i="1" s="1"/>
  <c r="CX210" i="1"/>
  <c r="CK202" i="1"/>
  <c r="CJ200" i="1"/>
  <c r="CW201" i="1"/>
  <c r="CK231" i="1"/>
  <c r="CJ229" i="1"/>
  <c r="CJ225" i="1" s="1"/>
  <c r="CM228" i="1" l="1"/>
  <c r="CL226" i="1"/>
  <c r="CM191" i="1"/>
  <c r="CN193" i="1"/>
  <c r="CL231" i="1"/>
  <c r="CK229" i="1"/>
  <c r="CK225" i="1" s="1"/>
  <c r="CL202" i="1"/>
  <c r="CK200" i="1"/>
  <c r="CM199" i="1"/>
  <c r="CL197" i="1"/>
  <c r="CY204" i="1"/>
  <c r="CK196" i="1"/>
  <c r="CJ194" i="1"/>
  <c r="CJ189" i="1" s="1"/>
  <c r="CY198" i="1"/>
  <c r="CX201" i="1"/>
  <c r="CY207" i="1"/>
  <c r="CM211" i="1"/>
  <c r="CL209" i="1"/>
  <c r="CM205" i="1"/>
  <c r="CL203" i="1"/>
  <c r="CM208" i="1"/>
  <c r="CL206" i="1"/>
  <c r="CW170" i="1"/>
  <c r="CV88" i="1"/>
  <c r="CY210" i="1"/>
  <c r="CK171" i="1"/>
  <c r="CJ89" i="1"/>
  <c r="CJ169" i="1"/>
  <c r="CJ87" i="1" s="1"/>
  <c r="CX227" i="1"/>
  <c r="CX232" i="1"/>
  <c r="CY233" i="1"/>
  <c r="CW195" i="1"/>
  <c r="CO193" i="1" l="1"/>
  <c r="CN191" i="1"/>
  <c r="CN228" i="1"/>
  <c r="CM226" i="1"/>
  <c r="CL171" i="1"/>
  <c r="CK89" i="1"/>
  <c r="CK169" i="1"/>
  <c r="CX170" i="1"/>
  <c r="CW88" i="1"/>
  <c r="CX195" i="1"/>
  <c r="CY227" i="1"/>
  <c r="CN205" i="1"/>
  <c r="CM203" i="1"/>
  <c r="CZ198" i="1"/>
  <c r="CZ204" i="1"/>
  <c r="CM202" i="1"/>
  <c r="CL200" i="1"/>
  <c r="CZ233" i="1"/>
  <c r="CY232" i="1"/>
  <c r="CZ210" i="1"/>
  <c r="CN211" i="1"/>
  <c r="CM209" i="1"/>
  <c r="CN208" i="1"/>
  <c r="CM206" i="1"/>
  <c r="CZ207" i="1"/>
  <c r="CY201" i="1"/>
  <c r="CL196" i="1"/>
  <c r="CK194" i="1"/>
  <c r="CK189" i="1" s="1"/>
  <c r="CN199" i="1"/>
  <c r="CM197" i="1"/>
  <c r="CM231" i="1"/>
  <c r="CL229" i="1"/>
  <c r="CL225" i="1" s="1"/>
  <c r="CO228" i="1" l="1"/>
  <c r="CN226" i="1"/>
  <c r="CP193" i="1"/>
  <c r="CO191" i="1"/>
  <c r="CO208" i="1"/>
  <c r="CN206" i="1"/>
  <c r="DA210" i="1"/>
  <c r="CN202" i="1"/>
  <c r="CM200" i="1"/>
  <c r="DA198" i="1"/>
  <c r="CK87" i="1"/>
  <c r="CN231" i="1"/>
  <c r="CM229" i="1"/>
  <c r="CM225" i="1" s="1"/>
  <c r="CM196" i="1"/>
  <c r="CL194" i="1"/>
  <c r="CL189" i="1" s="1"/>
  <c r="DA207" i="1"/>
  <c r="DA204" i="1"/>
  <c r="CO211" i="1"/>
  <c r="CN209" i="1"/>
  <c r="DA233" i="1"/>
  <c r="CZ232" i="1"/>
  <c r="CO205" i="1"/>
  <c r="CN203" i="1"/>
  <c r="CY195" i="1"/>
  <c r="CM171" i="1"/>
  <c r="CL89" i="1"/>
  <c r="CL169" i="1"/>
  <c r="CL87" i="1" s="1"/>
  <c r="CO199" i="1"/>
  <c r="CN197" i="1"/>
  <c r="CZ201" i="1"/>
  <c r="CZ227" i="1"/>
  <c r="CY170" i="1"/>
  <c r="CX88" i="1"/>
  <c r="CQ193" i="1" l="1"/>
  <c r="CP191" i="1"/>
  <c r="CP228" i="1"/>
  <c r="CO226" i="1"/>
  <c r="DA227" i="1"/>
  <c r="CP199" i="1"/>
  <c r="CO197" i="1"/>
  <c r="CZ195" i="1"/>
  <c r="CY88" i="1"/>
  <c r="CZ170" i="1"/>
  <c r="DB233" i="1"/>
  <c r="DA232" i="1"/>
  <c r="DB204" i="1"/>
  <c r="CN196" i="1"/>
  <c r="CM194" i="1"/>
  <c r="CM189" i="1" s="1"/>
  <c r="DB198" i="1"/>
  <c r="DB210" i="1"/>
  <c r="DA201" i="1"/>
  <c r="CN171" i="1"/>
  <c r="CM89" i="1"/>
  <c r="CM169" i="1"/>
  <c r="CP205" i="1"/>
  <c r="CO203" i="1"/>
  <c r="CP211" i="1"/>
  <c r="CO209" i="1"/>
  <c r="DB207" i="1"/>
  <c r="CO231" i="1"/>
  <c r="CN229" i="1"/>
  <c r="CN225" i="1" s="1"/>
  <c r="CO202" i="1"/>
  <c r="CN200" i="1"/>
  <c r="CP208" i="1"/>
  <c r="CO206" i="1"/>
  <c r="CQ228" i="1" l="1"/>
  <c r="CP226" i="1"/>
  <c r="CQ191" i="1"/>
  <c r="CR193" i="1"/>
  <c r="CM87" i="1"/>
  <c r="DC210" i="1"/>
  <c r="DC204" i="1"/>
  <c r="CQ208" i="1"/>
  <c r="CP206" i="1"/>
  <c r="CP231" i="1"/>
  <c r="CO229" i="1"/>
  <c r="CO225" i="1" s="1"/>
  <c r="CQ211" i="1"/>
  <c r="CP209" i="1"/>
  <c r="CQ199" i="1"/>
  <c r="CP197" i="1"/>
  <c r="CO171" i="1"/>
  <c r="CN89" i="1"/>
  <c r="CN169" i="1"/>
  <c r="DB201" i="1"/>
  <c r="DC198" i="1"/>
  <c r="CO196" i="1"/>
  <c r="CN194" i="1"/>
  <c r="CN189" i="1" s="1"/>
  <c r="DB232" i="1"/>
  <c r="DC233" i="1"/>
  <c r="CP202" i="1"/>
  <c r="CO200" i="1"/>
  <c r="DC207" i="1"/>
  <c r="CQ205" i="1"/>
  <c r="CP203" i="1"/>
  <c r="DA170" i="1"/>
  <c r="CZ88" i="1"/>
  <c r="DA195" i="1"/>
  <c r="DB227" i="1"/>
  <c r="CS193" i="1" l="1"/>
  <c r="CR191" i="1"/>
  <c r="CR228" i="1"/>
  <c r="CQ226" i="1"/>
  <c r="CR205" i="1"/>
  <c r="CQ203" i="1"/>
  <c r="CQ202" i="1"/>
  <c r="CP200" i="1"/>
  <c r="CP171" i="1"/>
  <c r="CO89" i="1"/>
  <c r="CO169" i="1"/>
  <c r="CQ231" i="1"/>
  <c r="CP229" i="1"/>
  <c r="CP225" i="1" s="1"/>
  <c r="DD204" i="1"/>
  <c r="DC227" i="1"/>
  <c r="DB170" i="1"/>
  <c r="DA88" i="1"/>
  <c r="DD207" i="1"/>
  <c r="CP196" i="1"/>
  <c r="CO194" i="1"/>
  <c r="CO189" i="1" s="1"/>
  <c r="DC201" i="1"/>
  <c r="DD233" i="1"/>
  <c r="DC232" i="1"/>
  <c r="CN87" i="1"/>
  <c r="CR199" i="1"/>
  <c r="CQ197" i="1"/>
  <c r="CR211" i="1"/>
  <c r="CQ209" i="1"/>
  <c r="CR208" i="1"/>
  <c r="CQ206" i="1"/>
  <c r="DD210" i="1"/>
  <c r="DB195" i="1"/>
  <c r="DD198" i="1"/>
  <c r="CS228" i="1" l="1"/>
  <c r="CR226" i="1"/>
  <c r="CS191" i="1"/>
  <c r="CT193" i="1"/>
  <c r="DD201" i="1"/>
  <c r="DE207" i="1"/>
  <c r="DD227" i="1"/>
  <c r="CO87" i="1"/>
  <c r="CR202" i="1"/>
  <c r="CQ200" i="1"/>
  <c r="DE198" i="1"/>
  <c r="DE210" i="1"/>
  <c r="CS211" i="1"/>
  <c r="CR209" i="1"/>
  <c r="CR231" i="1"/>
  <c r="CQ229" i="1"/>
  <c r="CQ225" i="1" s="1"/>
  <c r="DE233" i="1"/>
  <c r="DD232" i="1"/>
  <c r="CQ196" i="1"/>
  <c r="CP194" i="1"/>
  <c r="CP189" i="1" s="1"/>
  <c r="DE204" i="1"/>
  <c r="CQ171" i="1"/>
  <c r="CP89" i="1"/>
  <c r="CP169" i="1"/>
  <c r="CP87" i="1" s="1"/>
  <c r="CS205" i="1"/>
  <c r="CR203" i="1"/>
  <c r="DC195" i="1"/>
  <c r="CS208" i="1"/>
  <c r="CR206" i="1"/>
  <c r="CS199" i="1"/>
  <c r="CR197" i="1"/>
  <c r="DC170" i="1"/>
  <c r="DB88" i="1"/>
  <c r="CT191" i="1" l="1"/>
  <c r="CU193" i="1"/>
  <c r="CT228" i="1"/>
  <c r="CS226" i="1"/>
  <c r="DD195" i="1"/>
  <c r="DF210" i="1"/>
  <c r="CS202" i="1"/>
  <c r="CR200" i="1"/>
  <c r="CT199" i="1"/>
  <c r="CS197" i="1"/>
  <c r="DF204" i="1"/>
  <c r="DF233" i="1"/>
  <c r="DF232" i="1" s="1"/>
  <c r="DE232" i="1"/>
  <c r="DF207" i="1"/>
  <c r="CR171" i="1"/>
  <c r="CQ89" i="1"/>
  <c r="CQ169" i="1"/>
  <c r="CT211" i="1"/>
  <c r="CS209" i="1"/>
  <c r="DF198" i="1"/>
  <c r="DD170" i="1"/>
  <c r="DC88" i="1"/>
  <c r="CT208" i="1"/>
  <c r="CS206" i="1"/>
  <c r="CT205" i="1"/>
  <c r="CS203" i="1"/>
  <c r="CR196" i="1"/>
  <c r="CQ194" i="1"/>
  <c r="CQ189" i="1" s="1"/>
  <c r="CS231" i="1"/>
  <c r="CR229" i="1"/>
  <c r="CR225" i="1" s="1"/>
  <c r="DE227" i="1"/>
  <c r="DE201" i="1"/>
  <c r="CU228" i="1" l="1"/>
  <c r="CT226" i="1"/>
  <c r="CV193" i="1"/>
  <c r="CU191" i="1"/>
  <c r="CQ87" i="1"/>
  <c r="DF201" i="1"/>
  <c r="CU211" i="1"/>
  <c r="CT209" i="1"/>
  <c r="CT231" i="1"/>
  <c r="CS229" i="1"/>
  <c r="CS225" i="1" s="1"/>
  <c r="CU205" i="1"/>
  <c r="CT203" i="1"/>
  <c r="DE170" i="1"/>
  <c r="DD88" i="1"/>
  <c r="CT202" i="1"/>
  <c r="CS200" i="1"/>
  <c r="DE195" i="1"/>
  <c r="DF227" i="1"/>
  <c r="CS196" i="1"/>
  <c r="CR194" i="1"/>
  <c r="CR189" i="1" s="1"/>
  <c r="CU208" i="1"/>
  <c r="CT206" i="1"/>
  <c r="CS171" i="1"/>
  <c r="CR89" i="1"/>
  <c r="CR169" i="1"/>
  <c r="CU199" i="1"/>
  <c r="CT197" i="1"/>
  <c r="CW193" i="1" l="1"/>
  <c r="CV191" i="1"/>
  <c r="CV228" i="1"/>
  <c r="CU226" i="1"/>
  <c r="CR87" i="1"/>
  <c r="CT171" i="1"/>
  <c r="CS89" i="1"/>
  <c r="CS169" i="1"/>
  <c r="CT196" i="1"/>
  <c r="CS194" i="1"/>
  <c r="CS189" i="1" s="1"/>
  <c r="CV199" i="1"/>
  <c r="CU197" i="1"/>
  <c r="CU202" i="1"/>
  <c r="CT200" i="1"/>
  <c r="CV205" i="1"/>
  <c r="CU203" i="1"/>
  <c r="CV211" i="1"/>
  <c r="CU209" i="1"/>
  <c r="CV208" i="1"/>
  <c r="CU206" i="1"/>
  <c r="DF170" i="1"/>
  <c r="DE88" i="1"/>
  <c r="DF195" i="1"/>
  <c r="CU231" i="1"/>
  <c r="CT229" i="1"/>
  <c r="CT225" i="1" s="1"/>
  <c r="CW228" i="1" l="1"/>
  <c r="CV226" i="1"/>
  <c r="CX193" i="1"/>
  <c r="CW191" i="1"/>
  <c r="CS87" i="1"/>
  <c r="CW208" i="1"/>
  <c r="CV206" i="1"/>
  <c r="CU196" i="1"/>
  <c r="CT194" i="1"/>
  <c r="CT189" i="1" s="1"/>
  <c r="DF88" i="1"/>
  <c r="CW205" i="1"/>
  <c r="CV203" i="1"/>
  <c r="CV231" i="1"/>
  <c r="CU229" i="1"/>
  <c r="CU225" i="1" s="1"/>
  <c r="CW199" i="1"/>
  <c r="CV197" i="1"/>
  <c r="CW211" i="1"/>
  <c r="CV209" i="1"/>
  <c r="CV202" i="1"/>
  <c r="CU200" i="1"/>
  <c r="CT89" i="1"/>
  <c r="CU171" i="1"/>
  <c r="CT169" i="1"/>
  <c r="CY193" i="1" l="1"/>
  <c r="CX191" i="1"/>
  <c r="CX228" i="1"/>
  <c r="CW226" i="1"/>
  <c r="CT87" i="1"/>
  <c r="CX211" i="1"/>
  <c r="CW209" i="1"/>
  <c r="CV196" i="1"/>
  <c r="CU194" i="1"/>
  <c r="CU189" i="1" s="1"/>
  <c r="CW231" i="1"/>
  <c r="CV229" i="1"/>
  <c r="CV225" i="1" s="1"/>
  <c r="CW202" i="1"/>
  <c r="CV200" i="1"/>
  <c r="CX199" i="1"/>
  <c r="CW197" i="1"/>
  <c r="CX208" i="1"/>
  <c r="CW206" i="1"/>
  <c r="CV171" i="1"/>
  <c r="CU89" i="1"/>
  <c r="CU169" i="1"/>
  <c r="CU87" i="1" s="1"/>
  <c r="CX205" i="1"/>
  <c r="CW203" i="1"/>
  <c r="CY228" i="1" l="1"/>
  <c r="CX226" i="1"/>
  <c r="CZ193" i="1"/>
  <c r="CY191" i="1"/>
  <c r="CY205" i="1"/>
  <c r="CX203" i="1"/>
  <c r="CY208" i="1"/>
  <c r="CX206" i="1"/>
  <c r="CX202" i="1"/>
  <c r="CW200" i="1"/>
  <c r="CW196" i="1"/>
  <c r="CV194" i="1"/>
  <c r="CV189" i="1" s="1"/>
  <c r="CW171" i="1"/>
  <c r="CV89" i="1"/>
  <c r="CV169" i="1"/>
  <c r="CY199" i="1"/>
  <c r="CX197" i="1"/>
  <c r="CX231" i="1"/>
  <c r="CW229" i="1"/>
  <c r="CW225" i="1" s="1"/>
  <c r="CY211" i="1"/>
  <c r="CX209" i="1"/>
  <c r="DA193" i="1" l="1"/>
  <c r="CZ191" i="1"/>
  <c r="CZ228" i="1"/>
  <c r="CY226" i="1"/>
  <c r="CV87" i="1"/>
  <c r="CZ211" i="1"/>
  <c r="CY209" i="1"/>
  <c r="CZ199" i="1"/>
  <c r="CY197" i="1"/>
  <c r="CX196" i="1"/>
  <c r="CW194" i="1"/>
  <c r="CW189" i="1" s="1"/>
  <c r="CZ208" i="1"/>
  <c r="CY206" i="1"/>
  <c r="CY231" i="1"/>
  <c r="CX229" i="1"/>
  <c r="CX225" i="1" s="1"/>
  <c r="CX171" i="1"/>
  <c r="CW89" i="1"/>
  <c r="CW169" i="1"/>
  <c r="CY202" i="1"/>
  <c r="CX200" i="1"/>
  <c r="CZ205" i="1"/>
  <c r="CY203" i="1"/>
  <c r="DA228" i="1" l="1"/>
  <c r="CZ226" i="1"/>
  <c r="DB193" i="1"/>
  <c r="DA191" i="1"/>
  <c r="CW87" i="1"/>
  <c r="DA205" i="1"/>
  <c r="CZ203" i="1"/>
  <c r="CX89" i="1"/>
  <c r="CY171" i="1"/>
  <c r="CX169" i="1"/>
  <c r="DA208" i="1"/>
  <c r="CZ206" i="1"/>
  <c r="DA199" i="1"/>
  <c r="CZ197" i="1"/>
  <c r="CZ202" i="1"/>
  <c r="CY200" i="1"/>
  <c r="CZ231" i="1"/>
  <c r="CY229" i="1"/>
  <c r="CY225" i="1" s="1"/>
  <c r="CY196" i="1"/>
  <c r="CX194" i="1"/>
  <c r="CX189" i="1" s="1"/>
  <c r="DA211" i="1"/>
  <c r="CZ209" i="1"/>
  <c r="DC193" i="1" l="1"/>
  <c r="DB191" i="1"/>
  <c r="DB228" i="1"/>
  <c r="DA226" i="1"/>
  <c r="DB211" i="1"/>
  <c r="DA209" i="1"/>
  <c r="DA231" i="1"/>
  <c r="CZ229" i="1"/>
  <c r="CZ225" i="1" s="1"/>
  <c r="DB199" i="1"/>
  <c r="DA197" i="1"/>
  <c r="CZ171" i="1"/>
  <c r="CY89" i="1"/>
  <c r="CY169" i="1"/>
  <c r="CZ196" i="1"/>
  <c r="CY194" i="1"/>
  <c r="CY189" i="1" s="1"/>
  <c r="DA202" i="1"/>
  <c r="CZ200" i="1"/>
  <c r="DB208" i="1"/>
  <c r="DA206" i="1"/>
  <c r="CX87" i="1"/>
  <c r="DB205" i="1"/>
  <c r="DA203" i="1"/>
  <c r="DC228" i="1" l="1"/>
  <c r="DB226" i="1"/>
  <c r="DC191" i="1"/>
  <c r="DD193" i="1"/>
  <c r="DB202" i="1"/>
  <c r="DA200" i="1"/>
  <c r="DA171" i="1"/>
  <c r="CZ89" i="1"/>
  <c r="CZ169" i="1"/>
  <c r="DB231" i="1"/>
  <c r="DA229" i="1"/>
  <c r="DA225" i="1" s="1"/>
  <c r="DC208" i="1"/>
  <c r="DB206" i="1"/>
  <c r="DA196" i="1"/>
  <c r="CZ194" i="1"/>
  <c r="CZ189" i="1" s="1"/>
  <c r="DC205" i="1"/>
  <c r="DB203" i="1"/>
  <c r="CY87" i="1"/>
  <c r="DC199" i="1"/>
  <c r="DB197" i="1"/>
  <c r="DC211" i="1"/>
  <c r="DB209" i="1"/>
  <c r="DD191" i="1" l="1"/>
  <c r="DE193" i="1"/>
  <c r="DD228" i="1"/>
  <c r="DC226" i="1"/>
  <c r="DD205" i="1"/>
  <c r="DC203" i="1"/>
  <c r="DD208" i="1"/>
  <c r="DC206" i="1"/>
  <c r="DD199" i="1"/>
  <c r="DC197" i="1"/>
  <c r="DB171" i="1"/>
  <c r="DA89" i="1"/>
  <c r="DA169" i="1"/>
  <c r="DB196" i="1"/>
  <c r="DA194" i="1"/>
  <c r="DA189" i="1" s="1"/>
  <c r="DC231" i="1"/>
  <c r="DB229" i="1"/>
  <c r="DB225" i="1" s="1"/>
  <c r="DD211" i="1"/>
  <c r="DC209" i="1"/>
  <c r="CZ87" i="1"/>
  <c r="DC202" i="1"/>
  <c r="DB200" i="1"/>
  <c r="DE228" i="1" l="1"/>
  <c r="DD226" i="1"/>
  <c r="DE191" i="1"/>
  <c r="DF193" i="1"/>
  <c r="DF191" i="1" s="1"/>
  <c r="DD231" i="1"/>
  <c r="DC229" i="1"/>
  <c r="DC225" i="1" s="1"/>
  <c r="DC171" i="1"/>
  <c r="DB89" i="1"/>
  <c r="DB169" i="1"/>
  <c r="DE208" i="1"/>
  <c r="DD206" i="1"/>
  <c r="DE211" i="1"/>
  <c r="DD209" i="1"/>
  <c r="DC196" i="1"/>
  <c r="DB194" i="1"/>
  <c r="DB189" i="1" s="1"/>
  <c r="DD202" i="1"/>
  <c r="DC200" i="1"/>
  <c r="DA87" i="1"/>
  <c r="DE199" i="1"/>
  <c r="DD197" i="1"/>
  <c r="DE205" i="1"/>
  <c r="DD203" i="1"/>
  <c r="DF228" i="1" l="1"/>
  <c r="DF226" i="1" s="1"/>
  <c r="DE226" i="1"/>
  <c r="DE202" i="1"/>
  <c r="DD200" i="1"/>
  <c r="DF211" i="1"/>
  <c r="DF209" i="1" s="1"/>
  <c r="DE209" i="1"/>
  <c r="DF199" i="1"/>
  <c r="DF197" i="1" s="1"/>
  <c r="DE197" i="1"/>
  <c r="DD171" i="1"/>
  <c r="DC89" i="1"/>
  <c r="DC169" i="1"/>
  <c r="DD196" i="1"/>
  <c r="DC194" i="1"/>
  <c r="DC189" i="1" s="1"/>
  <c r="DF208" i="1"/>
  <c r="DF206" i="1" s="1"/>
  <c r="DE206" i="1"/>
  <c r="DF205" i="1"/>
  <c r="DF203" i="1" s="1"/>
  <c r="DE203" i="1"/>
  <c r="DB87" i="1"/>
  <c r="DE231" i="1"/>
  <c r="DD229" i="1"/>
  <c r="DD225" i="1" s="1"/>
  <c r="DE171" i="1" l="1"/>
  <c r="DD89" i="1"/>
  <c r="DD169" i="1"/>
  <c r="DE196" i="1"/>
  <c r="DD194" i="1"/>
  <c r="DD189" i="1" s="1"/>
  <c r="DF231" i="1"/>
  <c r="DF229" i="1" s="1"/>
  <c r="DF225" i="1" s="1"/>
  <c r="DE229" i="1"/>
  <c r="DE225" i="1" s="1"/>
  <c r="DC87" i="1"/>
  <c r="DF202" i="1"/>
  <c r="DF200" i="1" s="1"/>
  <c r="DE200" i="1"/>
  <c r="DD87" i="1" l="1"/>
  <c r="DF196" i="1"/>
  <c r="DF194" i="1" s="1"/>
  <c r="DF189" i="1" s="1"/>
  <c r="DE194" i="1"/>
  <c r="DE189" i="1" s="1"/>
  <c r="DF171" i="1"/>
  <c r="DE89" i="1"/>
  <c r="DE169" i="1"/>
  <c r="DE87" i="1" s="1"/>
  <c r="DF89" i="1" l="1"/>
  <c r="DF169" i="1"/>
  <c r="DF87" i="1" s="1"/>
  <c r="K536" i="1" l="1"/>
  <c r="K414" i="1"/>
  <c r="K553" i="1"/>
  <c r="K570" i="1"/>
  <c r="K448" i="1"/>
  <c r="K465" i="1"/>
  <c r="K516" i="1"/>
  <c r="K482" i="1"/>
  <c r="K499" i="1"/>
  <c r="T25" i="1"/>
  <c r="T27" i="1"/>
  <c r="T43" i="1"/>
  <c r="S25" i="1"/>
  <c r="T26" i="1"/>
  <c r="S43" i="1"/>
  <c r="T21" i="1"/>
  <c r="T54" i="1"/>
  <c r="S54" i="1"/>
  <c r="R27" i="1"/>
  <c r="S27" i="1"/>
  <c r="S21" i="1"/>
  <c r="Q26" i="1"/>
  <c r="Q21" i="1"/>
  <c r="R54" i="1"/>
  <c r="R26" i="1"/>
  <c r="Q27" i="1"/>
  <c r="S26" i="1"/>
  <c r="Q25" i="1"/>
  <c r="Q43" i="1"/>
  <c r="R21" i="1"/>
  <c r="R25" i="1"/>
  <c r="Q54" i="1"/>
  <c r="P26" i="1"/>
  <c r="P54" i="1"/>
  <c r="P21" i="1"/>
  <c r="P25" i="1"/>
  <c r="P27" i="1"/>
  <c r="R43" i="1"/>
  <c r="N43" i="1"/>
  <c r="N54" i="1"/>
  <c r="P43" i="1"/>
  <c r="M43" i="1"/>
  <c r="L23" i="1"/>
  <c r="M50" i="1"/>
  <c r="M23" i="1"/>
  <c r="M21" i="1"/>
  <c r="M26" i="1"/>
  <c r="M27" i="1"/>
  <c r="N27" i="1"/>
  <c r="O54" i="1"/>
  <c r="M32" i="1"/>
  <c r="O43" i="1"/>
  <c r="N21" i="1"/>
  <c r="M35" i="1"/>
  <c r="O21" i="1"/>
  <c r="M38" i="1"/>
  <c r="L43" i="1"/>
  <c r="N26" i="1"/>
  <c r="L25" i="1"/>
  <c r="L27" i="1"/>
  <c r="L50" i="1"/>
  <c r="O25" i="1"/>
  <c r="M47" i="1"/>
  <c r="L29" i="1"/>
  <c r="L53" i="1"/>
  <c r="M25" i="1"/>
  <c r="M54" i="1"/>
  <c r="O26" i="1"/>
  <c r="L52" i="1"/>
  <c r="O27" i="1"/>
  <c r="L32" i="1"/>
  <c r="N25" i="1"/>
  <c r="M41" i="1"/>
  <c r="M29" i="1"/>
  <c r="L26" i="1"/>
  <c r="M60" i="1"/>
  <c r="M52" i="1"/>
  <c r="L21" i="1"/>
  <c r="M53" i="1"/>
  <c r="M58" i="1"/>
  <c r="O482" i="1" l="1"/>
  <c r="Q482" i="1" s="1"/>
  <c r="P482" i="1"/>
  <c r="O414" i="1"/>
  <c r="O448" i="1"/>
  <c r="O446" i="1" s="1"/>
  <c r="P367" i="1" s="1"/>
  <c r="P146" i="1" s="1"/>
  <c r="O465" i="1"/>
  <c r="O499" i="1"/>
  <c r="O516" i="1"/>
  <c r="O536" i="1"/>
  <c r="O570" i="1"/>
  <c r="O553" i="1"/>
  <c r="O551" i="1" s="1"/>
  <c r="M57" i="1"/>
  <c r="O480" i="1"/>
  <c r="O369" i="1" s="1"/>
  <c r="AE326" i="1"/>
  <c r="AE249" i="1" s="1"/>
  <c r="U369" i="1"/>
  <c r="U148" i="1" s="1"/>
  <c r="AB326" i="1"/>
  <c r="AB249" i="1" s="1"/>
  <c r="AC326" i="1"/>
  <c r="AC249" i="1" s="1"/>
  <c r="AG326" i="1"/>
  <c r="AG249" i="1" s="1"/>
  <c r="R369" i="1"/>
  <c r="R148" i="1" s="1"/>
  <c r="T369" i="1"/>
  <c r="T148" i="1" s="1"/>
  <c r="AD326" i="1"/>
  <c r="AD249" i="1" s="1"/>
  <c r="AH326" i="1"/>
  <c r="AH249" i="1" s="1"/>
  <c r="AF324" i="1"/>
  <c r="AF247" i="1" s="1"/>
  <c r="AJ324" i="1"/>
  <c r="AJ247" i="1" s="1"/>
  <c r="T367" i="1"/>
  <c r="T146" i="1" s="1"/>
  <c r="V367" i="1"/>
  <c r="V146" i="1" s="1"/>
  <c r="AC324" i="1"/>
  <c r="AC247" i="1" s="1"/>
  <c r="AG324" i="1"/>
  <c r="AG247" i="1" s="1"/>
  <c r="AL324" i="1"/>
  <c r="AL247" i="1" s="1"/>
  <c r="AE324" i="1"/>
  <c r="AE247" i="1" s="1"/>
  <c r="W367" i="1"/>
  <c r="W146" i="1" s="1"/>
  <c r="Y367" i="1"/>
  <c r="Y146" i="1" s="1"/>
  <c r="AI324" i="1"/>
  <c r="AI247" i="1" s="1"/>
  <c r="Q367" i="1"/>
  <c r="Q146" i="1" s="1"/>
  <c r="O412" i="1"/>
  <c r="R482" i="1" l="1"/>
  <c r="P553" i="1"/>
  <c r="P414" i="1"/>
  <c r="P448" i="1"/>
  <c r="AA324" i="1"/>
  <c r="AA173" i="1" s="1"/>
  <c r="S367" i="1"/>
  <c r="S146" i="1" s="1"/>
  <c r="AD324" i="1"/>
  <c r="AD247" i="1" s="1"/>
  <c r="Z367" i="1"/>
  <c r="Z146" i="1" s="1"/>
  <c r="R367" i="1"/>
  <c r="R146" i="1" s="1"/>
  <c r="AB324" i="1"/>
  <c r="AB247" i="1" s="1"/>
  <c r="AH324" i="1"/>
  <c r="AH247" i="1" s="1"/>
  <c r="U367" i="1"/>
  <c r="U146" i="1" s="1"/>
  <c r="O367" i="1"/>
  <c r="AK324" i="1"/>
  <c r="AK247" i="1" s="1"/>
  <c r="X367" i="1"/>
  <c r="X146" i="1" s="1"/>
  <c r="O463" i="1"/>
  <c r="P465" i="1"/>
  <c r="Q465" i="1" s="1"/>
  <c r="Z369" i="1"/>
  <c r="Z148" i="1" s="1"/>
  <c r="S369" i="1"/>
  <c r="S148" i="1" s="1"/>
  <c r="Y369" i="1"/>
  <c r="Y148" i="1" s="1"/>
  <c r="P369" i="1"/>
  <c r="P148" i="1" s="1"/>
  <c r="AJ326" i="1"/>
  <c r="AJ249" i="1" s="1"/>
  <c r="X369" i="1"/>
  <c r="X148" i="1" s="1"/>
  <c r="Q369" i="1"/>
  <c r="Q148" i="1" s="1"/>
  <c r="AL326" i="1"/>
  <c r="AL249" i="1" s="1"/>
  <c r="V369" i="1"/>
  <c r="V148" i="1" s="1"/>
  <c r="AK326" i="1"/>
  <c r="AK249" i="1" s="1"/>
  <c r="AF326" i="1"/>
  <c r="AF249" i="1" s="1"/>
  <c r="W369" i="1"/>
  <c r="W148" i="1" s="1"/>
  <c r="AI326" i="1"/>
  <c r="AI249" i="1" s="1"/>
  <c r="P499" i="1"/>
  <c r="O497" i="1"/>
  <c r="AI327" i="1" s="1"/>
  <c r="AI250" i="1" s="1"/>
  <c r="P516" i="1"/>
  <c r="P536" i="1"/>
  <c r="Q536" i="1" s="1"/>
  <c r="O534" i="1"/>
  <c r="P570" i="1"/>
  <c r="Q570" i="1" s="1"/>
  <c r="O568" i="1"/>
  <c r="AD334" i="1" s="1"/>
  <c r="AD268" i="1" s="1"/>
  <c r="AG334" i="1"/>
  <c r="AG268" i="1" s="1"/>
  <c r="AK334" i="1"/>
  <c r="AK268" i="1" s="1"/>
  <c r="AA334" i="1"/>
  <c r="AB334" i="1"/>
  <c r="AB268" i="1" s="1"/>
  <c r="AF334" i="1"/>
  <c r="AF268" i="1" s="1"/>
  <c r="AB333" i="1"/>
  <c r="AB267" i="1" s="1"/>
  <c r="AC333" i="1"/>
  <c r="AC267" i="1" s="1"/>
  <c r="AD333" i="1"/>
  <c r="AD267" i="1" s="1"/>
  <c r="AE333" i="1"/>
  <c r="AE267" i="1" s="1"/>
  <c r="AF333" i="1"/>
  <c r="AF267" i="1" s="1"/>
  <c r="AG333" i="1"/>
  <c r="AG267" i="1" s="1"/>
  <c r="AH333" i="1"/>
  <c r="AH267" i="1" s="1"/>
  <c r="AI333" i="1"/>
  <c r="AI267" i="1" s="1"/>
  <c r="AJ333" i="1"/>
  <c r="AJ267" i="1" s="1"/>
  <c r="AK333" i="1"/>
  <c r="AK267" i="1" s="1"/>
  <c r="AL333" i="1"/>
  <c r="AL267" i="1" s="1"/>
  <c r="P394" i="1"/>
  <c r="P155" i="1" s="1"/>
  <c r="R394" i="1"/>
  <c r="R155" i="1" s="1"/>
  <c r="T394" i="1"/>
  <c r="T155" i="1" s="1"/>
  <c r="V394" i="1"/>
  <c r="V155" i="1" s="1"/>
  <c r="Y394" i="1"/>
  <c r="Y155" i="1" s="1"/>
  <c r="AA333" i="1"/>
  <c r="Q394" i="1"/>
  <c r="Q155" i="1" s="1"/>
  <c r="Z394" i="1"/>
  <c r="Z155" i="1" s="1"/>
  <c r="S394" i="1"/>
  <c r="S155" i="1" s="1"/>
  <c r="U394" i="1"/>
  <c r="U155" i="1" s="1"/>
  <c r="W394" i="1"/>
  <c r="W155" i="1" s="1"/>
  <c r="X394" i="1"/>
  <c r="X155" i="1" s="1"/>
  <c r="O394" i="1"/>
  <c r="AC332" i="1"/>
  <c r="AG332" i="1"/>
  <c r="AK332" i="1"/>
  <c r="Y393" i="1"/>
  <c r="AD332" i="1"/>
  <c r="AH332" i="1"/>
  <c r="AL332" i="1"/>
  <c r="O393" i="1"/>
  <c r="Q393" i="1"/>
  <c r="S393" i="1"/>
  <c r="U393" i="1"/>
  <c r="W393" i="1"/>
  <c r="AA332" i="1"/>
  <c r="AE332" i="1"/>
  <c r="AI332" i="1"/>
  <c r="X393" i="1"/>
  <c r="Z393" i="1"/>
  <c r="AF332" i="1"/>
  <c r="P393" i="1"/>
  <c r="AJ332" i="1"/>
  <c r="R393" i="1"/>
  <c r="T393" i="1"/>
  <c r="V393" i="1"/>
  <c r="AB332" i="1"/>
  <c r="AA326" i="1"/>
  <c r="AA249" i="1" s="1"/>
  <c r="O514" i="1"/>
  <c r="AA327" i="1"/>
  <c r="AE327" i="1"/>
  <c r="AE250" i="1" s="1"/>
  <c r="Q370" i="1"/>
  <c r="Q149" i="1" s="1"/>
  <c r="S370" i="1"/>
  <c r="S149" i="1" s="1"/>
  <c r="AB327" i="1"/>
  <c r="AB250" i="1" s="1"/>
  <c r="AF327" i="1"/>
  <c r="AF250" i="1" s="1"/>
  <c r="AC327" i="1"/>
  <c r="AC250" i="1" s="1"/>
  <c r="AG327" i="1"/>
  <c r="AG250" i="1" s="1"/>
  <c r="R370" i="1"/>
  <c r="R149" i="1" s="1"/>
  <c r="T370" i="1"/>
  <c r="T149" i="1" s="1"/>
  <c r="X370" i="1"/>
  <c r="X149" i="1" s="1"/>
  <c r="AD327" i="1"/>
  <c r="AD250" i="1" s="1"/>
  <c r="O180" i="1"/>
  <c r="O148" i="1"/>
  <c r="AC325" i="1"/>
  <c r="AC248" i="1" s="1"/>
  <c r="AG325" i="1"/>
  <c r="AG248" i="1" s="1"/>
  <c r="AK325" i="1"/>
  <c r="AK248" i="1" s="1"/>
  <c r="AD325" i="1"/>
  <c r="AD248" i="1" s="1"/>
  <c r="AH325" i="1"/>
  <c r="AH248" i="1" s="1"/>
  <c r="AL325" i="1"/>
  <c r="AL248" i="1" s="1"/>
  <c r="P368" i="1"/>
  <c r="P147" i="1" s="1"/>
  <c r="R368" i="1"/>
  <c r="R147" i="1" s="1"/>
  <c r="T368" i="1"/>
  <c r="T147" i="1" s="1"/>
  <c r="V368" i="1"/>
  <c r="V147" i="1" s="1"/>
  <c r="X368" i="1"/>
  <c r="X147" i="1" s="1"/>
  <c r="Z368" i="1"/>
  <c r="Z147" i="1" s="1"/>
  <c r="AA325" i="1"/>
  <c r="AE325" i="1"/>
  <c r="AE248" i="1" s="1"/>
  <c r="AI325" i="1"/>
  <c r="AI248" i="1" s="1"/>
  <c r="AF325" i="1"/>
  <c r="AF248" i="1" s="1"/>
  <c r="Q368" i="1"/>
  <c r="Q147" i="1" s="1"/>
  <c r="Y368" i="1"/>
  <c r="Y147" i="1" s="1"/>
  <c r="AJ325" i="1"/>
  <c r="AJ248" i="1" s="1"/>
  <c r="S368" i="1"/>
  <c r="S147" i="1" s="1"/>
  <c r="U368" i="1"/>
  <c r="U147" i="1" s="1"/>
  <c r="W368" i="1"/>
  <c r="W147" i="1" s="1"/>
  <c r="AB325" i="1"/>
  <c r="AB248" i="1" s="1"/>
  <c r="O368" i="1"/>
  <c r="O146" i="1"/>
  <c r="O174" i="1"/>
  <c r="AA247" i="1"/>
  <c r="AA322" i="1"/>
  <c r="AE322" i="1"/>
  <c r="AI322" i="1"/>
  <c r="AB322" i="1"/>
  <c r="AF322" i="1"/>
  <c r="AJ322" i="1"/>
  <c r="P365" i="1"/>
  <c r="R365" i="1"/>
  <c r="T365" i="1"/>
  <c r="V365" i="1"/>
  <c r="X365" i="1"/>
  <c r="Z365" i="1"/>
  <c r="AC322" i="1"/>
  <c r="AG322" i="1"/>
  <c r="AK322" i="1"/>
  <c r="O365" i="1"/>
  <c r="W365" i="1"/>
  <c r="AD322" i="1"/>
  <c r="Q365" i="1"/>
  <c r="Y365" i="1"/>
  <c r="AH322" i="1"/>
  <c r="S365" i="1"/>
  <c r="AL322" i="1"/>
  <c r="U365" i="1"/>
  <c r="K449" i="1" l="1"/>
  <c r="AI334" i="1"/>
  <c r="AI268" i="1" s="1"/>
  <c r="AC334" i="1"/>
  <c r="AC268" i="1" s="1"/>
  <c r="Q553" i="1"/>
  <c r="R553" i="1"/>
  <c r="S553" i="1" s="1"/>
  <c r="AE334" i="1"/>
  <c r="AE268" i="1" s="1"/>
  <c r="T482" i="1"/>
  <c r="AL334" i="1"/>
  <c r="AL268" i="1" s="1"/>
  <c r="S482" i="1"/>
  <c r="U482" i="1" s="1"/>
  <c r="AH334" i="1"/>
  <c r="AH268" i="1" s="1"/>
  <c r="AJ334" i="1"/>
  <c r="AJ268" i="1" s="1"/>
  <c r="R414" i="1"/>
  <c r="Q414" i="1"/>
  <c r="P449" i="1"/>
  <c r="Q448" i="1"/>
  <c r="R448" i="1" s="1"/>
  <c r="R465" i="1"/>
  <c r="S465" i="1" s="1"/>
  <c r="AH327" i="1"/>
  <c r="AH250" i="1" s="1"/>
  <c r="AL327" i="1"/>
  <c r="AL250" i="1" s="1"/>
  <c r="P370" i="1"/>
  <c r="P149" i="1" s="1"/>
  <c r="Y370" i="1"/>
  <c r="Y149" i="1" s="1"/>
  <c r="W370" i="1"/>
  <c r="W149" i="1" s="1"/>
  <c r="O370" i="1"/>
  <c r="Q499" i="1"/>
  <c r="Z370" i="1"/>
  <c r="Z149" i="1" s="1"/>
  <c r="V370" i="1"/>
  <c r="V149" i="1" s="1"/>
  <c r="AK327" i="1"/>
  <c r="AK250" i="1" s="1"/>
  <c r="AJ327" i="1"/>
  <c r="AJ250" i="1" s="1"/>
  <c r="U370" i="1"/>
  <c r="U149" i="1" s="1"/>
  <c r="R499" i="1"/>
  <c r="Q516" i="1"/>
  <c r="R536" i="1"/>
  <c r="R570" i="1"/>
  <c r="S570" i="1"/>
  <c r="AA267" i="1"/>
  <c r="AA219" i="1"/>
  <c r="K554" i="1"/>
  <c r="AA268" i="1"/>
  <c r="AA222" i="1"/>
  <c r="O220" i="1"/>
  <c r="O155" i="1"/>
  <c r="AF266" i="1"/>
  <c r="AF265" i="1" s="1"/>
  <c r="AF122" i="1" s="1"/>
  <c r="AF331" i="1"/>
  <c r="AG266" i="1"/>
  <c r="AG265" i="1" s="1"/>
  <c r="AG122" i="1" s="1"/>
  <c r="AG331" i="1"/>
  <c r="R392" i="1"/>
  <c r="R154" i="1"/>
  <c r="R153" i="1" s="1"/>
  <c r="Z392" i="1"/>
  <c r="Z154" i="1"/>
  <c r="Z153" i="1" s="1"/>
  <c r="AA266" i="1"/>
  <c r="AA216" i="1"/>
  <c r="K483" i="1"/>
  <c r="AA331" i="1"/>
  <c r="K537" i="1"/>
  <c r="Q392" i="1"/>
  <c r="Q154" i="1"/>
  <c r="Q153" i="1" s="1"/>
  <c r="AD266" i="1"/>
  <c r="AD265" i="1" s="1"/>
  <c r="AD122" i="1" s="1"/>
  <c r="AD331" i="1"/>
  <c r="AC266" i="1"/>
  <c r="AC265" i="1" s="1"/>
  <c r="AC122" i="1" s="1"/>
  <c r="AC331" i="1"/>
  <c r="S392" i="1"/>
  <c r="S154" i="1"/>
  <c r="S153" i="1" s="1"/>
  <c r="AA179" i="1"/>
  <c r="AA97" i="1" s="1"/>
  <c r="AB266" i="1"/>
  <c r="AB265" i="1" s="1"/>
  <c r="AB122" i="1" s="1"/>
  <c r="AB331" i="1"/>
  <c r="AJ266" i="1"/>
  <c r="AJ265" i="1" s="1"/>
  <c r="AJ122" i="1" s="1"/>
  <c r="AJ331" i="1"/>
  <c r="X392" i="1"/>
  <c r="X154" i="1"/>
  <c r="X153" i="1" s="1"/>
  <c r="W392" i="1"/>
  <c r="W154" i="1"/>
  <c r="W153" i="1" s="1"/>
  <c r="O392" i="1"/>
  <c r="O154" i="1"/>
  <c r="O153" i="1" s="1"/>
  <c r="O217" i="1"/>
  <c r="Y392" i="1"/>
  <c r="Y154" i="1"/>
  <c r="Y153" i="1" s="1"/>
  <c r="T392" i="1"/>
  <c r="T154" i="1"/>
  <c r="T153" i="1" s="1"/>
  <c r="AE266" i="1"/>
  <c r="AE265" i="1" s="1"/>
  <c r="AE122" i="1" s="1"/>
  <c r="AE331" i="1"/>
  <c r="AH331" i="1"/>
  <c r="AH266" i="1"/>
  <c r="AH265" i="1" s="1"/>
  <c r="AH122" i="1" s="1"/>
  <c r="V392" i="1"/>
  <c r="V154" i="1"/>
  <c r="V153" i="1" s="1"/>
  <c r="P392" i="1"/>
  <c r="P154" i="1"/>
  <c r="P153" i="1" s="1"/>
  <c r="AI266" i="1"/>
  <c r="AI265" i="1" s="1"/>
  <c r="AI122" i="1" s="1"/>
  <c r="AI331" i="1"/>
  <c r="U392" i="1"/>
  <c r="U154" i="1"/>
  <c r="U153" i="1" s="1"/>
  <c r="AL331" i="1"/>
  <c r="AL266" i="1"/>
  <c r="AL265" i="1" s="1"/>
  <c r="AL122" i="1" s="1"/>
  <c r="AK266" i="1"/>
  <c r="AK265" i="1" s="1"/>
  <c r="AK122" i="1" s="1"/>
  <c r="AK331" i="1"/>
  <c r="AB328" i="1"/>
  <c r="AB251" i="1" s="1"/>
  <c r="AF328" i="1"/>
  <c r="AF251" i="1" s="1"/>
  <c r="AJ328" i="1"/>
  <c r="AJ251" i="1" s="1"/>
  <c r="Y371" i="1"/>
  <c r="Y150" i="1" s="1"/>
  <c r="AC328" i="1"/>
  <c r="AC251" i="1" s="1"/>
  <c r="AG328" i="1"/>
  <c r="AG251" i="1" s="1"/>
  <c r="AK328" i="1"/>
  <c r="AK251" i="1" s="1"/>
  <c r="P371" i="1"/>
  <c r="P150" i="1" s="1"/>
  <c r="R371" i="1"/>
  <c r="R150" i="1" s="1"/>
  <c r="T371" i="1"/>
  <c r="T150" i="1" s="1"/>
  <c r="V371" i="1"/>
  <c r="V150" i="1" s="1"/>
  <c r="AD328" i="1"/>
  <c r="AD251" i="1" s="1"/>
  <c r="AH328" i="1"/>
  <c r="AH251" i="1" s="1"/>
  <c r="AL328" i="1"/>
  <c r="AL251" i="1" s="1"/>
  <c r="X371" i="1"/>
  <c r="X150" i="1" s="1"/>
  <c r="Z371" i="1"/>
  <c r="Z150" i="1" s="1"/>
  <c r="AA328" i="1"/>
  <c r="Q371" i="1"/>
  <c r="Q150" i="1" s="1"/>
  <c r="AE328" i="1"/>
  <c r="AE251" i="1" s="1"/>
  <c r="S371" i="1"/>
  <c r="S150" i="1" s="1"/>
  <c r="AI328" i="1"/>
  <c r="AI251" i="1" s="1"/>
  <c r="U371" i="1"/>
  <c r="U150" i="1" s="1"/>
  <c r="W371" i="1"/>
  <c r="W150" i="1" s="1"/>
  <c r="O371" i="1"/>
  <c r="O364" i="1" s="1"/>
  <c r="AA250" i="1"/>
  <c r="AA182" i="1"/>
  <c r="O149" i="1"/>
  <c r="O183" i="1"/>
  <c r="O178" i="1"/>
  <c r="O96" i="1" s="1"/>
  <c r="O98" i="1"/>
  <c r="P180" i="1"/>
  <c r="K466" i="1"/>
  <c r="AA248" i="1"/>
  <c r="AA176" i="1"/>
  <c r="O177" i="1"/>
  <c r="O147" i="1"/>
  <c r="O172" i="1"/>
  <c r="O90" i="1" s="1"/>
  <c r="P174" i="1"/>
  <c r="O92" i="1"/>
  <c r="AB173" i="1"/>
  <c r="AA91" i="1"/>
  <c r="O168" i="1"/>
  <c r="O144" i="1"/>
  <c r="W144" i="1"/>
  <c r="T364" i="1"/>
  <c r="T144" i="1"/>
  <c r="T142" i="1" s="1"/>
  <c r="AF245" i="1"/>
  <c r="AF243" i="1" s="1"/>
  <c r="AF320" i="1"/>
  <c r="Y144" i="1"/>
  <c r="R364" i="1"/>
  <c r="R144" i="1"/>
  <c r="R142" i="1" s="1"/>
  <c r="AL245" i="1"/>
  <c r="AL320" i="1"/>
  <c r="Q364" i="1"/>
  <c r="Q144" i="1"/>
  <c r="Q142" i="1" s="1"/>
  <c r="AK320" i="1"/>
  <c r="AK245" i="1"/>
  <c r="X364" i="1"/>
  <c r="X144" i="1"/>
  <c r="X142" i="1" s="1"/>
  <c r="P144" i="1"/>
  <c r="AI245" i="1"/>
  <c r="AI243" i="1" s="1"/>
  <c r="AH245" i="1"/>
  <c r="AH243" i="1" s="1"/>
  <c r="AC245" i="1"/>
  <c r="AC243" i="1" s="1"/>
  <c r="AA167" i="1"/>
  <c r="AA245" i="1"/>
  <c r="K415" i="1"/>
  <c r="AA320" i="1"/>
  <c r="U144" i="1"/>
  <c r="Z144" i="1"/>
  <c r="AB245" i="1"/>
  <c r="AB243" i="1" s="1"/>
  <c r="AB320" i="1"/>
  <c r="S144" i="1"/>
  <c r="AD245" i="1"/>
  <c r="AG245" i="1"/>
  <c r="AG243" i="1" s="1"/>
  <c r="V144" i="1"/>
  <c r="V142" i="1" s="1"/>
  <c r="AJ245" i="1"/>
  <c r="AE320" i="1"/>
  <c r="AE245" i="1"/>
  <c r="AE243" i="1" s="1"/>
  <c r="AJ320" i="1" l="1"/>
  <c r="AC320" i="1"/>
  <c r="AK243" i="1"/>
  <c r="T553" i="1"/>
  <c r="K500" i="1"/>
  <c r="P500" i="1" s="1"/>
  <c r="P497" i="1" s="1"/>
  <c r="AJ243" i="1"/>
  <c r="AJ120" i="1" s="1"/>
  <c r="AJ119" i="1" s="1"/>
  <c r="AH320" i="1"/>
  <c r="T570" i="1"/>
  <c r="K571" i="1"/>
  <c r="V482" i="1"/>
  <c r="W482" i="1" s="1"/>
  <c r="X482" i="1" s="1"/>
  <c r="Y482" i="1" s="1"/>
  <c r="Z482" i="1" s="1"/>
  <c r="U553" i="1"/>
  <c r="U142" i="1"/>
  <c r="AG320" i="1"/>
  <c r="AI320" i="1"/>
  <c r="P483" i="1"/>
  <c r="Q483" i="1" s="1"/>
  <c r="AL243" i="1"/>
  <c r="S414" i="1"/>
  <c r="P415" i="1"/>
  <c r="P412" i="1" s="1"/>
  <c r="P446" i="1"/>
  <c r="AS324" i="1" s="1"/>
  <c r="AS247" i="1" s="1"/>
  <c r="S448" i="1"/>
  <c r="Q449" i="1"/>
  <c r="T465" i="1"/>
  <c r="U465" i="1" s="1"/>
  <c r="V465" i="1" s="1"/>
  <c r="P466" i="1"/>
  <c r="P463" i="1" s="1"/>
  <c r="V364" i="1"/>
  <c r="V385" i="1" s="1"/>
  <c r="V138" i="1" s="1"/>
  <c r="V77" i="1" s="1"/>
  <c r="U364" i="1"/>
  <c r="U385" i="1" s="1"/>
  <c r="U138" i="1" s="1"/>
  <c r="U77" i="1" s="1"/>
  <c r="S499" i="1"/>
  <c r="R516" i="1"/>
  <c r="AD320" i="1"/>
  <c r="W364" i="1"/>
  <c r="W383" i="1" s="1"/>
  <c r="S536" i="1"/>
  <c r="P537" i="1"/>
  <c r="Q537" i="1" s="1"/>
  <c r="T536" i="1"/>
  <c r="U536" i="1" s="1"/>
  <c r="U570" i="1"/>
  <c r="V570" i="1" s="1"/>
  <c r="W570" i="1" s="1"/>
  <c r="P571" i="1"/>
  <c r="P142" i="1"/>
  <c r="AA265" i="1"/>
  <c r="AA122" i="1" s="1"/>
  <c r="N60" i="1" s="1"/>
  <c r="P554" i="1"/>
  <c r="P551" i="1" s="1"/>
  <c r="Q554" i="1"/>
  <c r="O218" i="1"/>
  <c r="O111" i="1" s="1"/>
  <c r="P220" i="1"/>
  <c r="O113" i="1"/>
  <c r="AB219" i="1"/>
  <c r="AA112" i="1"/>
  <c r="AB222" i="1"/>
  <c r="AA221" i="1"/>
  <c r="AA114" i="1" s="1"/>
  <c r="AA115" i="1"/>
  <c r="Q403" i="1"/>
  <c r="Q391" i="1"/>
  <c r="AB179" i="1"/>
  <c r="AC179" i="1" s="1"/>
  <c r="Y403" i="1"/>
  <c r="Y391" i="1"/>
  <c r="P534" i="1"/>
  <c r="R403" i="1"/>
  <c r="R391" i="1"/>
  <c r="V403" i="1"/>
  <c r="V391" i="1"/>
  <c r="O403" i="1"/>
  <c r="O391" i="1"/>
  <c r="AB216" i="1"/>
  <c r="AA109" i="1"/>
  <c r="U403" i="1"/>
  <c r="U391" i="1"/>
  <c r="P403" i="1"/>
  <c r="P391" i="1"/>
  <c r="T403" i="1"/>
  <c r="T391" i="1"/>
  <c r="P217" i="1"/>
  <c r="O215" i="1"/>
  <c r="O110" i="1"/>
  <c r="W403" i="1"/>
  <c r="W391" i="1"/>
  <c r="S403" i="1"/>
  <c r="S391" i="1"/>
  <c r="X403" i="1"/>
  <c r="X391" i="1"/>
  <c r="P480" i="1"/>
  <c r="Z403" i="1"/>
  <c r="Z391" i="1"/>
  <c r="AD243" i="1"/>
  <c r="AD120" i="1" s="1"/>
  <c r="AD119" i="1" s="1"/>
  <c r="P364" i="1"/>
  <c r="P385" i="1" s="1"/>
  <c r="P138" i="1" s="1"/>
  <c r="P77" i="1" s="1"/>
  <c r="Y142" i="1"/>
  <c r="S142" i="1"/>
  <c r="Z142" i="1"/>
  <c r="Y364" i="1"/>
  <c r="Y385" i="1" s="1"/>
  <c r="Y138" i="1" s="1"/>
  <c r="Y77" i="1" s="1"/>
  <c r="O186" i="1"/>
  <c r="O150" i="1"/>
  <c r="O142" i="1" s="1"/>
  <c r="S364" i="1"/>
  <c r="S383" i="1" s="1"/>
  <c r="Z364" i="1"/>
  <c r="Z363" i="1" s="1"/>
  <c r="W142" i="1"/>
  <c r="AA185" i="1"/>
  <c r="AA251" i="1"/>
  <c r="AA243" i="1" s="1"/>
  <c r="AA120" i="1" s="1"/>
  <c r="K517" i="1"/>
  <c r="O181" i="1"/>
  <c r="O99" i="1" s="1"/>
  <c r="O101" i="1"/>
  <c r="P183" i="1"/>
  <c r="AA100" i="1"/>
  <c r="AB182" i="1"/>
  <c r="Q180" i="1"/>
  <c r="P178" i="1"/>
  <c r="P96" i="1" s="1"/>
  <c r="P98" i="1"/>
  <c r="O95" i="1"/>
  <c r="O175" i="1"/>
  <c r="O93" i="1" s="1"/>
  <c r="P177" i="1"/>
  <c r="AB176" i="1"/>
  <c r="AA94" i="1"/>
  <c r="AB91" i="1"/>
  <c r="AC173" i="1"/>
  <c r="AO324" i="1"/>
  <c r="AO247" i="1" s="1"/>
  <c r="AP324" i="1"/>
  <c r="AP247" i="1" s="1"/>
  <c r="AT324" i="1"/>
  <c r="AT247" i="1" s="1"/>
  <c r="AG367" i="1"/>
  <c r="AG146" i="1" s="1"/>
  <c r="AC367" i="1"/>
  <c r="AC146" i="1" s="1"/>
  <c r="AB367" i="1"/>
  <c r="AB146" i="1" s="1"/>
  <c r="AI367" i="1"/>
  <c r="AI146" i="1" s="1"/>
  <c r="AL367" i="1"/>
  <c r="AL146" i="1" s="1"/>
  <c r="AH367" i="1"/>
  <c r="AH146" i="1" s="1"/>
  <c r="AV324" i="1"/>
  <c r="AV247" i="1" s="1"/>
  <c r="AQ324" i="1"/>
  <c r="AQ247" i="1" s="1"/>
  <c r="AU324" i="1"/>
  <c r="AU247" i="1" s="1"/>
  <c r="P92" i="1"/>
  <c r="Q174" i="1"/>
  <c r="P172" i="1"/>
  <c r="P90" i="1" s="1"/>
  <c r="AB120" i="1"/>
  <c r="AB119" i="1" s="1"/>
  <c r="AB242" i="1"/>
  <c r="AH242" i="1"/>
  <c r="AH120" i="1"/>
  <c r="AH119" i="1" s="1"/>
  <c r="AL120" i="1"/>
  <c r="AL119" i="1" s="1"/>
  <c r="AL242" i="1"/>
  <c r="R385" i="1"/>
  <c r="R138" i="1" s="1"/>
  <c r="R77" i="1" s="1"/>
  <c r="R383" i="1"/>
  <c r="R384" i="1"/>
  <c r="R137" i="1" s="1"/>
  <c r="R76" i="1" s="1"/>
  <c r="R363" i="1"/>
  <c r="AF120" i="1"/>
  <c r="AF119" i="1" s="1"/>
  <c r="AF242" i="1"/>
  <c r="AG120" i="1"/>
  <c r="AG119" i="1" s="1"/>
  <c r="AG242" i="1"/>
  <c r="S384" i="1"/>
  <c r="S137" i="1" s="1"/>
  <c r="S76" i="1" s="1"/>
  <c r="S385" i="1"/>
  <c r="S138" i="1" s="1"/>
  <c r="S77" i="1" s="1"/>
  <c r="AC120" i="1"/>
  <c r="AC119" i="1" s="1"/>
  <c r="AC242" i="1"/>
  <c r="U384" i="1"/>
  <c r="U137" i="1" s="1"/>
  <c r="U76" i="1" s="1"/>
  <c r="U383" i="1"/>
  <c r="AE120" i="1"/>
  <c r="AE119" i="1" s="1"/>
  <c r="AE242" i="1"/>
  <c r="AI242" i="1"/>
  <c r="AI120" i="1"/>
  <c r="AI119" i="1" s="1"/>
  <c r="X384" i="1"/>
  <c r="X137" i="1" s="1"/>
  <c r="X76" i="1" s="1"/>
  <c r="X385" i="1"/>
  <c r="X138" i="1" s="1"/>
  <c r="X77" i="1" s="1"/>
  <c r="X363" i="1"/>
  <c r="X383" i="1"/>
  <c r="Q384" i="1"/>
  <c r="Q137" i="1" s="1"/>
  <c r="Q76" i="1" s="1"/>
  <c r="Q383" i="1"/>
  <c r="Q385" i="1"/>
  <c r="Q138" i="1" s="1"/>
  <c r="Q77" i="1" s="1"/>
  <c r="Q363" i="1"/>
  <c r="T385" i="1"/>
  <c r="T138" i="1" s="1"/>
  <c r="T77" i="1" s="1"/>
  <c r="T383" i="1"/>
  <c r="T384" i="1"/>
  <c r="T137" i="1" s="1"/>
  <c r="T76" i="1" s="1"/>
  <c r="T363" i="1"/>
  <c r="O384" i="1"/>
  <c r="O137" i="1" s="1"/>
  <c r="O76" i="1" s="1"/>
  <c r="O385" i="1"/>
  <c r="O138" i="1" s="1"/>
  <c r="O77" i="1" s="1"/>
  <c r="O383" i="1"/>
  <c r="O363" i="1"/>
  <c r="AB167" i="1"/>
  <c r="AA85" i="1"/>
  <c r="V383" i="1"/>
  <c r="AK120" i="1"/>
  <c r="AK119" i="1" s="1"/>
  <c r="AK242" i="1"/>
  <c r="P168" i="1"/>
  <c r="O166" i="1"/>
  <c r="O86" i="1"/>
  <c r="R483" i="1" l="1"/>
  <c r="W553" i="1"/>
  <c r="S483" i="1"/>
  <c r="AJ242" i="1"/>
  <c r="AB97" i="1"/>
  <c r="V553" i="1"/>
  <c r="V363" i="1"/>
  <c r="Q415" i="1"/>
  <c r="V384" i="1"/>
  <c r="V137" i="1" s="1"/>
  <c r="V76" i="1" s="1"/>
  <c r="T414" i="1"/>
  <c r="AR324" i="1"/>
  <c r="AR247" i="1" s="1"/>
  <c r="AN324" i="1"/>
  <c r="AN247" i="1" s="1"/>
  <c r="AA367" i="1"/>
  <c r="AA146" i="1" s="1"/>
  <c r="AF367" i="1"/>
  <c r="AF146" i="1" s="1"/>
  <c r="AK367" i="1"/>
  <c r="AK146" i="1" s="1"/>
  <c r="AW324" i="1"/>
  <c r="AW247" i="1" s="1"/>
  <c r="AM324" i="1"/>
  <c r="AD367" i="1"/>
  <c r="AD146" i="1" s="1"/>
  <c r="AE367" i="1"/>
  <c r="AE146" i="1" s="1"/>
  <c r="AJ367" i="1"/>
  <c r="AJ146" i="1" s="1"/>
  <c r="AX324" i="1"/>
  <c r="AX247" i="1" s="1"/>
  <c r="R449" i="1"/>
  <c r="T448" i="1"/>
  <c r="W465" i="1"/>
  <c r="X465" i="1" s="1"/>
  <c r="Y465" i="1" s="1"/>
  <c r="Z465" i="1" s="1"/>
  <c r="Q466" i="1"/>
  <c r="S363" i="1"/>
  <c r="W385" i="1"/>
  <c r="W138" i="1" s="1"/>
  <c r="W77" i="1" s="1"/>
  <c r="L15" i="1" s="1"/>
  <c r="Z385" i="1"/>
  <c r="Z138" i="1" s="1"/>
  <c r="Z77" i="1" s="1"/>
  <c r="U363" i="1"/>
  <c r="W363" i="1"/>
  <c r="P383" i="1"/>
  <c r="P136" i="1" s="1"/>
  <c r="Q500" i="1"/>
  <c r="W384" i="1"/>
  <c r="W137" i="1" s="1"/>
  <c r="W76" i="1" s="1"/>
  <c r="L14" i="1" s="1"/>
  <c r="Z383" i="1"/>
  <c r="Z136" i="1" s="1"/>
  <c r="P363" i="1"/>
  <c r="T499" i="1"/>
  <c r="U499" i="1" s="1"/>
  <c r="V499" i="1" s="1"/>
  <c r="P517" i="1"/>
  <c r="S516" i="1"/>
  <c r="T516" i="1"/>
  <c r="R537" i="1"/>
  <c r="S537" i="1" s="1"/>
  <c r="T537" i="1" s="1"/>
  <c r="Z384" i="1"/>
  <c r="Z137" i="1" s="1"/>
  <c r="Z76" i="1" s="1"/>
  <c r="V536" i="1"/>
  <c r="X536" i="1" s="1"/>
  <c r="Y536" i="1" s="1"/>
  <c r="Z536" i="1" s="1"/>
  <c r="W536" i="1"/>
  <c r="Y363" i="1"/>
  <c r="X570" i="1"/>
  <c r="Q571" i="1"/>
  <c r="P568" i="1"/>
  <c r="AT334" i="1" s="1"/>
  <c r="AT268" i="1" s="1"/>
  <c r="Y570" i="1"/>
  <c r="Z570" i="1" s="1"/>
  <c r="R554" i="1"/>
  <c r="Q220" i="1"/>
  <c r="P218" i="1"/>
  <c r="P111" i="1" s="1"/>
  <c r="P113" i="1"/>
  <c r="AC222" i="1"/>
  <c r="AB221" i="1"/>
  <c r="AB114" i="1" s="1"/>
  <c r="AB115" i="1"/>
  <c r="AC219" i="1"/>
  <c r="AB112" i="1"/>
  <c r="AS334" i="1"/>
  <c r="AS268" i="1" s="1"/>
  <c r="AW334" i="1"/>
  <c r="AW268" i="1" s="1"/>
  <c r="AP334" i="1"/>
  <c r="AP268" i="1" s="1"/>
  <c r="AM333" i="1"/>
  <c r="AQ333" i="1"/>
  <c r="AQ267" i="1" s="1"/>
  <c r="AU333" i="1"/>
  <c r="AU267" i="1" s="1"/>
  <c r="AL394" i="1"/>
  <c r="AL155" i="1" s="1"/>
  <c r="AH394" i="1"/>
  <c r="AH155" i="1" s="1"/>
  <c r="AD394" i="1"/>
  <c r="AD155" i="1" s="1"/>
  <c r="AN333" i="1"/>
  <c r="AN267" i="1" s="1"/>
  <c r="AR333" i="1"/>
  <c r="AR267" i="1" s="1"/>
  <c r="AV333" i="1"/>
  <c r="AV267" i="1" s="1"/>
  <c r="AK394" i="1"/>
  <c r="AK155" i="1" s="1"/>
  <c r="AG394" i="1"/>
  <c r="AG155" i="1" s="1"/>
  <c r="AC394" i="1"/>
  <c r="AC155" i="1" s="1"/>
  <c r="AO333" i="1"/>
  <c r="AO267" i="1" s="1"/>
  <c r="AS333" i="1"/>
  <c r="AS267" i="1" s="1"/>
  <c r="AW333" i="1"/>
  <c r="AW267" i="1" s="1"/>
  <c r="AJ394" i="1"/>
  <c r="AJ155" i="1" s="1"/>
  <c r="AF394" i="1"/>
  <c r="AF155" i="1" s="1"/>
  <c r="AB394" i="1"/>
  <c r="AB155" i="1" s="1"/>
  <c r="AP333" i="1"/>
  <c r="AP267" i="1" s="1"/>
  <c r="AI394" i="1"/>
  <c r="AI155" i="1" s="1"/>
  <c r="AT333" i="1"/>
  <c r="AT267" i="1" s="1"/>
  <c r="AE394" i="1"/>
  <c r="AE155" i="1" s="1"/>
  <c r="AX333" i="1"/>
  <c r="AX267" i="1" s="1"/>
  <c r="AA394" i="1"/>
  <c r="AA155" i="1" s="1"/>
  <c r="T402" i="1"/>
  <c r="T401" i="1" s="1"/>
  <c r="T140" i="1"/>
  <c r="U140" i="1"/>
  <c r="U402" i="1"/>
  <c r="U401" i="1" s="1"/>
  <c r="Q140" i="1"/>
  <c r="Q402" i="1"/>
  <c r="Q401" i="1" s="1"/>
  <c r="AD242" i="1"/>
  <c r="P384" i="1"/>
  <c r="P137" i="1" s="1"/>
  <c r="P76" i="1" s="1"/>
  <c r="AM326" i="1"/>
  <c r="AP326" i="1"/>
  <c r="AP249" i="1" s="1"/>
  <c r="AT326" i="1"/>
  <c r="AT249" i="1" s="1"/>
  <c r="AX326" i="1"/>
  <c r="AX249" i="1" s="1"/>
  <c r="AJ369" i="1"/>
  <c r="AJ148" i="1" s="1"/>
  <c r="AF369" i="1"/>
  <c r="AF148" i="1" s="1"/>
  <c r="AB369" i="1"/>
  <c r="AB148" i="1" s="1"/>
  <c r="AN326" i="1"/>
  <c r="AN249" i="1" s="1"/>
  <c r="AQ326" i="1"/>
  <c r="AQ249" i="1" s="1"/>
  <c r="AU326" i="1"/>
  <c r="AU249" i="1" s="1"/>
  <c r="AI369" i="1"/>
  <c r="AI148" i="1" s="1"/>
  <c r="AE369" i="1"/>
  <c r="AE148" i="1" s="1"/>
  <c r="AA369" i="1"/>
  <c r="AA148" i="1" s="1"/>
  <c r="AR326" i="1"/>
  <c r="AR249" i="1" s="1"/>
  <c r="AV326" i="1"/>
  <c r="AV249" i="1" s="1"/>
  <c r="AL369" i="1"/>
  <c r="AL148" i="1" s="1"/>
  <c r="AH369" i="1"/>
  <c r="AH148" i="1" s="1"/>
  <c r="AD369" i="1"/>
  <c r="AD148" i="1" s="1"/>
  <c r="AG369" i="1"/>
  <c r="AG148" i="1" s="1"/>
  <c r="AO326" i="1"/>
  <c r="AO249" i="1" s="1"/>
  <c r="AC369" i="1"/>
  <c r="AC148" i="1" s="1"/>
  <c r="AS326" i="1"/>
  <c r="AS249" i="1" s="1"/>
  <c r="AK369" i="1"/>
  <c r="AK148" i="1" s="1"/>
  <c r="AW326" i="1"/>
  <c r="AW249" i="1" s="1"/>
  <c r="S140" i="1"/>
  <c r="S402" i="1"/>
  <c r="S401" i="1" s="1"/>
  <c r="O108" i="1"/>
  <c r="O214" i="1"/>
  <c r="O107" i="1" s="1"/>
  <c r="O140" i="1"/>
  <c r="O402" i="1"/>
  <c r="O401" i="1" s="1"/>
  <c r="Y140" i="1"/>
  <c r="Y402" i="1"/>
  <c r="Y401" i="1" s="1"/>
  <c r="Z402" i="1"/>
  <c r="Z401" i="1" s="1"/>
  <c r="Z140" i="1"/>
  <c r="X402" i="1"/>
  <c r="X401" i="1" s="1"/>
  <c r="X140" i="1"/>
  <c r="P215" i="1"/>
  <c r="P110" i="1"/>
  <c r="Q217" i="1"/>
  <c r="P402" i="1"/>
  <c r="P401" i="1" s="1"/>
  <c r="P140" i="1"/>
  <c r="R402" i="1"/>
  <c r="R401" i="1" s="1"/>
  <c r="R140" i="1"/>
  <c r="W140" i="1"/>
  <c r="W402" i="1"/>
  <c r="W401" i="1" s="1"/>
  <c r="AB109" i="1"/>
  <c r="AC216" i="1"/>
  <c r="V402" i="1"/>
  <c r="V401" i="1" s="1"/>
  <c r="V140" i="1"/>
  <c r="AN332" i="1"/>
  <c r="AR332" i="1"/>
  <c r="AV332" i="1"/>
  <c r="AI393" i="1"/>
  <c r="AL393" i="1"/>
  <c r="AC393" i="1"/>
  <c r="AO332" i="1"/>
  <c r="AS332" i="1"/>
  <c r="AW332" i="1"/>
  <c r="AJ393" i="1"/>
  <c r="AG393" i="1"/>
  <c r="AP332" i="1"/>
  <c r="AU332" i="1"/>
  <c r="AE393" i="1"/>
  <c r="AB393" i="1"/>
  <c r="AH393" i="1"/>
  <c r="AM332" i="1"/>
  <c r="AX332" i="1"/>
  <c r="AA393" i="1"/>
  <c r="AF393" i="1"/>
  <c r="AD393" i="1"/>
  <c r="AQ332" i="1"/>
  <c r="AK393" i="1"/>
  <c r="AT332" i="1"/>
  <c r="Y384" i="1"/>
  <c r="Y137" i="1" s="1"/>
  <c r="Y76" i="1" s="1"/>
  <c r="P186" i="1"/>
  <c r="O184" i="1"/>
  <c r="O102" i="1" s="1"/>
  <c r="O104" i="1"/>
  <c r="AA242" i="1"/>
  <c r="Y383" i="1"/>
  <c r="Y136" i="1" s="1"/>
  <c r="AB185" i="1"/>
  <c r="AA103" i="1"/>
  <c r="P514" i="1"/>
  <c r="AN327" i="1"/>
  <c r="AN250" i="1" s="1"/>
  <c r="AR327" i="1"/>
  <c r="AR250" i="1" s="1"/>
  <c r="AV327" i="1"/>
  <c r="AV250" i="1" s="1"/>
  <c r="AG370" i="1"/>
  <c r="AG149" i="1" s="1"/>
  <c r="AJ370" i="1"/>
  <c r="AJ149" i="1" s="1"/>
  <c r="AB370" i="1"/>
  <c r="AB149" i="1" s="1"/>
  <c r="AE370" i="1"/>
  <c r="AE149" i="1" s="1"/>
  <c r="AL370" i="1"/>
  <c r="AL149" i="1" s="1"/>
  <c r="AD370" i="1"/>
  <c r="AD149" i="1" s="1"/>
  <c r="AO327" i="1"/>
  <c r="AO250" i="1" s="1"/>
  <c r="AS327" i="1"/>
  <c r="AS250" i="1" s="1"/>
  <c r="AW327" i="1"/>
  <c r="AW250" i="1" s="1"/>
  <c r="AP327" i="1"/>
  <c r="AP250" i="1" s="1"/>
  <c r="AT327" i="1"/>
  <c r="AT250" i="1" s="1"/>
  <c r="AX327" i="1"/>
  <c r="AX250" i="1" s="1"/>
  <c r="AK370" i="1"/>
  <c r="AK149" i="1" s="1"/>
  <c r="AC370" i="1"/>
  <c r="AC149" i="1" s="1"/>
  <c r="AF370" i="1"/>
  <c r="AF149" i="1" s="1"/>
  <c r="AI370" i="1"/>
  <c r="AI149" i="1" s="1"/>
  <c r="AA370" i="1"/>
  <c r="AA149" i="1" s="1"/>
  <c r="AH370" i="1"/>
  <c r="AH149" i="1" s="1"/>
  <c r="AM327" i="1"/>
  <c r="AQ327" i="1"/>
  <c r="AQ250" i="1" s="1"/>
  <c r="AU327" i="1"/>
  <c r="AU250" i="1" s="1"/>
  <c r="AC182" i="1"/>
  <c r="AB100" i="1"/>
  <c r="Q183" i="1"/>
  <c r="P181" i="1"/>
  <c r="P99" i="1" s="1"/>
  <c r="P101" i="1"/>
  <c r="AD179" i="1"/>
  <c r="AC97" i="1"/>
  <c r="Q178" i="1"/>
  <c r="Q96" i="1" s="1"/>
  <c r="Q98" i="1"/>
  <c r="R180" i="1"/>
  <c r="Q177" i="1"/>
  <c r="P95" i="1"/>
  <c r="P175" i="1"/>
  <c r="P93" i="1" s="1"/>
  <c r="AP325" i="1"/>
  <c r="AP248" i="1" s="1"/>
  <c r="AT325" i="1"/>
  <c r="AT248" i="1" s="1"/>
  <c r="AX325" i="1"/>
  <c r="AX248" i="1" s="1"/>
  <c r="AK368" i="1"/>
  <c r="AK147" i="1" s="1"/>
  <c r="AF368" i="1"/>
  <c r="AF147" i="1" s="1"/>
  <c r="AA368" i="1"/>
  <c r="AA147" i="1" s="1"/>
  <c r="AM325" i="1"/>
  <c r="AQ325" i="1"/>
  <c r="AQ248" i="1" s="1"/>
  <c r="AU325" i="1"/>
  <c r="AU248" i="1" s="1"/>
  <c r="AJ368" i="1"/>
  <c r="AJ147" i="1" s="1"/>
  <c r="AE368" i="1"/>
  <c r="AE147" i="1" s="1"/>
  <c r="AD368" i="1"/>
  <c r="AD147" i="1" s="1"/>
  <c r="AN325" i="1"/>
  <c r="AN248" i="1" s="1"/>
  <c r="AR325" i="1"/>
  <c r="AR248" i="1" s="1"/>
  <c r="AV325" i="1"/>
  <c r="AV248" i="1" s="1"/>
  <c r="AC368" i="1"/>
  <c r="AC147" i="1" s="1"/>
  <c r="AI368" i="1"/>
  <c r="AI147" i="1" s="1"/>
  <c r="AH368" i="1"/>
  <c r="AH147" i="1" s="1"/>
  <c r="AO325" i="1"/>
  <c r="AO248" i="1" s="1"/>
  <c r="AG368" i="1"/>
  <c r="AG147" i="1" s="1"/>
  <c r="AS325" i="1"/>
  <c r="AS248" i="1" s="1"/>
  <c r="AB368" i="1"/>
  <c r="AB147" i="1" s="1"/>
  <c r="AW325" i="1"/>
  <c r="AW248" i="1" s="1"/>
  <c r="AL368" i="1"/>
  <c r="AL147" i="1" s="1"/>
  <c r="AC176" i="1"/>
  <c r="AB94" i="1"/>
  <c r="R174" i="1"/>
  <c r="Q172" i="1"/>
  <c r="Q90" i="1" s="1"/>
  <c r="Q92" i="1"/>
  <c r="AM247" i="1"/>
  <c r="AC91" i="1"/>
  <c r="AD173" i="1"/>
  <c r="AC167" i="1"/>
  <c r="AB85" i="1"/>
  <c r="AP322" i="1"/>
  <c r="AT322" i="1"/>
  <c r="AX322" i="1"/>
  <c r="AG365" i="1"/>
  <c r="AB365" i="1"/>
  <c r="AL365" i="1"/>
  <c r="AM322" i="1"/>
  <c r="AQ322" i="1"/>
  <c r="AU322" i="1"/>
  <c r="AK365" i="1"/>
  <c r="AF365" i="1"/>
  <c r="AA365" i="1"/>
  <c r="AN322" i="1"/>
  <c r="AR322" i="1"/>
  <c r="AV322" i="1"/>
  <c r="AJ365" i="1"/>
  <c r="AE365" i="1"/>
  <c r="AD365" i="1"/>
  <c r="AS322" i="1"/>
  <c r="AW322" i="1"/>
  <c r="AI365" i="1"/>
  <c r="AH365" i="1"/>
  <c r="AO322" i="1"/>
  <c r="AC365" i="1"/>
  <c r="U136" i="1"/>
  <c r="U382" i="1"/>
  <c r="U381" i="1" s="1"/>
  <c r="O84" i="1"/>
  <c r="S382" i="1"/>
  <c r="S381" i="1" s="1"/>
  <c r="S136" i="1"/>
  <c r="W136" i="1"/>
  <c r="V136" i="1"/>
  <c r="V382" i="1"/>
  <c r="V381" i="1" s="1"/>
  <c r="R382" i="1"/>
  <c r="R381" i="1" s="1"/>
  <c r="R136" i="1"/>
  <c r="Q168" i="1"/>
  <c r="P166" i="1"/>
  <c r="P86" i="1"/>
  <c r="O136" i="1"/>
  <c r="O382" i="1"/>
  <c r="O381" i="1" s="1"/>
  <c r="X136" i="1"/>
  <c r="X382" i="1"/>
  <c r="X381" i="1" s="1"/>
  <c r="Q382" i="1"/>
  <c r="Q381" i="1" s="1"/>
  <c r="Q136" i="1"/>
  <c r="AA119" i="1"/>
  <c r="N58" i="1"/>
  <c r="N57" i="1" s="1"/>
  <c r="T136" i="1"/>
  <c r="T382" i="1"/>
  <c r="T381" i="1" s="1"/>
  <c r="AU334" i="1" l="1"/>
  <c r="AU268" i="1" s="1"/>
  <c r="AO334" i="1"/>
  <c r="AO268" i="1" s="1"/>
  <c r="AQ334" i="1"/>
  <c r="AQ268" i="1" s="1"/>
  <c r="AV334" i="1"/>
  <c r="AV268" i="1" s="1"/>
  <c r="AM334" i="1"/>
  <c r="AM331" i="1" s="1"/>
  <c r="AR334" i="1"/>
  <c r="AR268" i="1" s="1"/>
  <c r="T483" i="1"/>
  <c r="AX334" i="1"/>
  <c r="AX268" i="1" s="1"/>
  <c r="AN334" i="1"/>
  <c r="AN268" i="1" s="1"/>
  <c r="X553" i="1"/>
  <c r="Y553" i="1" s="1"/>
  <c r="K450" i="1"/>
  <c r="Q450" i="1" s="1"/>
  <c r="R415" i="1"/>
  <c r="U414" i="1"/>
  <c r="P382" i="1"/>
  <c r="P381" i="1" s="1"/>
  <c r="S449" i="1"/>
  <c r="U448" i="1"/>
  <c r="R466" i="1"/>
  <c r="S466" i="1"/>
  <c r="Z382" i="1"/>
  <c r="Z381" i="1" s="1"/>
  <c r="M15" i="1"/>
  <c r="Y382" i="1"/>
  <c r="Y381" i="1" s="1"/>
  <c r="W382" i="1"/>
  <c r="W381" i="1" s="1"/>
  <c r="R500" i="1"/>
  <c r="S500" i="1" s="1"/>
  <c r="W499" i="1"/>
  <c r="X499" i="1" s="1"/>
  <c r="T500" i="1"/>
  <c r="U500" i="1"/>
  <c r="Q517" i="1"/>
  <c r="U516" i="1"/>
  <c r="U537" i="1"/>
  <c r="V537" i="1" s="1"/>
  <c r="R571" i="1"/>
  <c r="S571" i="1" s="1"/>
  <c r="M14" i="1"/>
  <c r="AD222" i="1"/>
  <c r="AC221" i="1"/>
  <c r="AC114" i="1" s="1"/>
  <c r="AC115" i="1"/>
  <c r="R220" i="1"/>
  <c r="Q218" i="1"/>
  <c r="Q111" i="1" s="1"/>
  <c r="Q113" i="1"/>
  <c r="AD219" i="1"/>
  <c r="AC112" i="1"/>
  <c r="AM267" i="1"/>
  <c r="K555" i="1"/>
  <c r="S554" i="1"/>
  <c r="AQ266" i="1"/>
  <c r="AQ265" i="1" s="1"/>
  <c r="AQ122" i="1" s="1"/>
  <c r="AQ331" i="1"/>
  <c r="AE392" i="1"/>
  <c r="AE154" i="1"/>
  <c r="AE153" i="1" s="1"/>
  <c r="AC392" i="1"/>
  <c r="AC154" i="1"/>
  <c r="AC153" i="1" s="1"/>
  <c r="P79" i="1"/>
  <c r="P139" i="1"/>
  <c r="P78" i="1" s="1"/>
  <c r="P214" i="1"/>
  <c r="P107" i="1" s="1"/>
  <c r="P108" i="1"/>
  <c r="Y139" i="1"/>
  <c r="Y78" i="1" s="1"/>
  <c r="Y79" i="1"/>
  <c r="AD392" i="1"/>
  <c r="AD154" i="1"/>
  <c r="AD153" i="1" s="1"/>
  <c r="K538" i="1"/>
  <c r="AM266" i="1"/>
  <c r="AU331" i="1"/>
  <c r="AU266" i="1"/>
  <c r="AU265" i="1" s="1"/>
  <c r="AU122" i="1" s="1"/>
  <c r="AW331" i="1"/>
  <c r="AW266" i="1"/>
  <c r="AW265" i="1" s="1"/>
  <c r="AW122" i="1" s="1"/>
  <c r="AL392" i="1"/>
  <c r="AL154" i="1"/>
  <c r="AL153" i="1" s="1"/>
  <c r="AN266" i="1"/>
  <c r="W139" i="1"/>
  <c r="W78" i="1" s="1"/>
  <c r="L16" i="1" s="1"/>
  <c r="W79" i="1"/>
  <c r="L17" i="1" s="1"/>
  <c r="X139" i="1"/>
  <c r="X78" i="1" s="1"/>
  <c r="X79" i="1"/>
  <c r="Z139" i="1"/>
  <c r="Z78" i="1" s="1"/>
  <c r="Z79" i="1"/>
  <c r="AX331" i="1"/>
  <c r="AX266" i="1"/>
  <c r="AX265" i="1" s="1"/>
  <c r="AX122" i="1" s="1"/>
  <c r="AJ154" i="1"/>
  <c r="AJ153" i="1" s="1"/>
  <c r="AJ392" i="1"/>
  <c r="AR266" i="1"/>
  <c r="AR265" i="1" s="1"/>
  <c r="AR122" i="1" s="1"/>
  <c r="AR331" i="1"/>
  <c r="Q139" i="1"/>
  <c r="Q78" i="1" s="1"/>
  <c r="Q79" i="1"/>
  <c r="AT331" i="1"/>
  <c r="AT266" i="1"/>
  <c r="AT265" i="1" s="1"/>
  <c r="AT122" i="1" s="1"/>
  <c r="AF392" i="1"/>
  <c r="AF154" i="1"/>
  <c r="AF153" i="1" s="1"/>
  <c r="AH392" i="1"/>
  <c r="AH154" i="1"/>
  <c r="AH153" i="1" s="1"/>
  <c r="AP331" i="1"/>
  <c r="AP266" i="1"/>
  <c r="AP265" i="1" s="1"/>
  <c r="AP122" i="1" s="1"/>
  <c r="AS331" i="1"/>
  <c r="AS266" i="1"/>
  <c r="AS265" i="1" s="1"/>
  <c r="AS122" i="1" s="1"/>
  <c r="AI392" i="1"/>
  <c r="AI154" i="1"/>
  <c r="AI153" i="1" s="1"/>
  <c r="AC109" i="1"/>
  <c r="AD216" i="1"/>
  <c r="R79" i="1"/>
  <c r="R139" i="1"/>
  <c r="R78" i="1" s="1"/>
  <c r="R217" i="1"/>
  <c r="Q110" i="1"/>
  <c r="Q215" i="1"/>
  <c r="U139" i="1"/>
  <c r="U78" i="1" s="1"/>
  <c r="U79" i="1"/>
  <c r="AK392" i="1"/>
  <c r="AK154" i="1"/>
  <c r="AK153" i="1" s="1"/>
  <c r="AA154" i="1"/>
  <c r="AA153" i="1" s="1"/>
  <c r="AA392" i="1"/>
  <c r="AB392" i="1"/>
  <c r="AB154" i="1"/>
  <c r="AB153" i="1" s="1"/>
  <c r="AG392" i="1"/>
  <c r="AG154" i="1"/>
  <c r="AG153" i="1" s="1"/>
  <c r="AO331" i="1"/>
  <c r="AO266" i="1"/>
  <c r="AO265" i="1" s="1"/>
  <c r="AO122" i="1" s="1"/>
  <c r="AV266" i="1"/>
  <c r="V139" i="1"/>
  <c r="V78" i="1" s="1"/>
  <c r="V79" i="1"/>
  <c r="O139" i="1"/>
  <c r="O78" i="1" s="1"/>
  <c r="O79" i="1"/>
  <c r="S79" i="1"/>
  <c r="S139" i="1"/>
  <c r="S78" i="1" s="1"/>
  <c r="AM249" i="1"/>
  <c r="K484" i="1"/>
  <c r="T79" i="1"/>
  <c r="T139" i="1"/>
  <c r="T78" i="1" s="1"/>
  <c r="AB103" i="1"/>
  <c r="AC185" i="1"/>
  <c r="O164" i="1"/>
  <c r="O82" i="1" s="1"/>
  <c r="Q186" i="1"/>
  <c r="P104" i="1"/>
  <c r="P184" i="1"/>
  <c r="P102" i="1" s="1"/>
  <c r="AO328" i="1"/>
  <c r="AO251" i="1" s="1"/>
  <c r="AS328" i="1"/>
  <c r="AS251" i="1" s="1"/>
  <c r="AW328" i="1"/>
  <c r="AW251" i="1" s="1"/>
  <c r="AJ371" i="1"/>
  <c r="AJ150" i="1" s="1"/>
  <c r="AE371" i="1"/>
  <c r="AE150" i="1" s="1"/>
  <c r="AD371" i="1"/>
  <c r="AD150" i="1" s="1"/>
  <c r="AP328" i="1"/>
  <c r="AP251" i="1" s="1"/>
  <c r="AT328" i="1"/>
  <c r="AT251" i="1" s="1"/>
  <c r="AX328" i="1"/>
  <c r="AX251" i="1" s="1"/>
  <c r="AK371" i="1"/>
  <c r="AK150" i="1" s="1"/>
  <c r="AF371" i="1"/>
  <c r="AF150" i="1" s="1"/>
  <c r="AA371" i="1"/>
  <c r="AA150" i="1" s="1"/>
  <c r="AM328" i="1"/>
  <c r="AM320" i="1" s="1"/>
  <c r="AQ328" i="1"/>
  <c r="AQ251" i="1" s="1"/>
  <c r="AN328" i="1"/>
  <c r="AN251" i="1" s="1"/>
  <c r="AC371" i="1"/>
  <c r="AC150" i="1" s="1"/>
  <c r="AH371" i="1"/>
  <c r="AH150" i="1" s="1"/>
  <c r="AR328" i="1"/>
  <c r="AR251" i="1" s="1"/>
  <c r="AB371" i="1"/>
  <c r="AB150" i="1" s="1"/>
  <c r="AU328" i="1"/>
  <c r="AU251" i="1" s="1"/>
  <c r="AI371" i="1"/>
  <c r="AI150" i="1" s="1"/>
  <c r="AV328" i="1"/>
  <c r="AV251" i="1" s="1"/>
  <c r="AG371" i="1"/>
  <c r="AG150" i="1" s="1"/>
  <c r="AL371" i="1"/>
  <c r="AL150" i="1" s="1"/>
  <c r="K501" i="1"/>
  <c r="AM250" i="1"/>
  <c r="Q181" i="1"/>
  <c r="Q99" i="1" s="1"/>
  <c r="Q101" i="1"/>
  <c r="R183" i="1"/>
  <c r="AC100" i="1"/>
  <c r="AD182" i="1"/>
  <c r="S180" i="1"/>
  <c r="R178" i="1"/>
  <c r="R96" i="1" s="1"/>
  <c r="R98" i="1"/>
  <c r="AD97" i="1"/>
  <c r="AE179" i="1"/>
  <c r="AC94" i="1"/>
  <c r="AD176" i="1"/>
  <c r="Q95" i="1"/>
  <c r="Q175" i="1"/>
  <c r="Q93" i="1" s="1"/>
  <c r="R177" i="1"/>
  <c r="K467" i="1"/>
  <c r="AM248" i="1"/>
  <c r="AE173" i="1"/>
  <c r="AD91" i="1"/>
  <c r="R92" i="1"/>
  <c r="S174" i="1"/>
  <c r="R172" i="1"/>
  <c r="R90" i="1" s="1"/>
  <c r="Z135" i="1"/>
  <c r="Z75" i="1"/>
  <c r="AO320" i="1"/>
  <c r="AO245" i="1"/>
  <c r="AS245" i="1"/>
  <c r="AV245" i="1"/>
  <c r="AF364" i="1"/>
  <c r="AF144" i="1"/>
  <c r="AF142" i="1" s="1"/>
  <c r="AM245" i="1"/>
  <c r="K416" i="1"/>
  <c r="AX245" i="1"/>
  <c r="AX243" i="1" s="1"/>
  <c r="AX320" i="1"/>
  <c r="T75" i="1"/>
  <c r="T135" i="1"/>
  <c r="P135" i="1"/>
  <c r="P75" i="1"/>
  <c r="W135" i="1"/>
  <c r="W75" i="1"/>
  <c r="L13" i="1" s="1"/>
  <c r="AH364" i="1"/>
  <c r="AH144" i="1"/>
  <c r="AH142" i="1" s="1"/>
  <c r="AD144" i="1"/>
  <c r="AR245" i="1"/>
  <c r="AK144" i="1"/>
  <c r="AL364" i="1"/>
  <c r="AL144" i="1"/>
  <c r="AL142" i="1" s="1"/>
  <c r="AT245" i="1"/>
  <c r="AT320" i="1"/>
  <c r="AD167" i="1"/>
  <c r="AC85" i="1"/>
  <c r="Q75" i="1"/>
  <c r="Q135" i="1"/>
  <c r="X135" i="1"/>
  <c r="X75" i="1"/>
  <c r="P164" i="1"/>
  <c r="P82" i="1" s="1"/>
  <c r="P84" i="1"/>
  <c r="R135" i="1"/>
  <c r="R75" i="1"/>
  <c r="S75" i="1"/>
  <c r="S135" i="1"/>
  <c r="U75" i="1"/>
  <c r="U135" i="1"/>
  <c r="AI144" i="1"/>
  <c r="AE144" i="1"/>
  <c r="AE142" i="1" s="1"/>
  <c r="AE364" i="1"/>
  <c r="AN320" i="1"/>
  <c r="AN245" i="1"/>
  <c r="AU245" i="1"/>
  <c r="AB364" i="1"/>
  <c r="AB144" i="1"/>
  <c r="AP320" i="1"/>
  <c r="AP245" i="1"/>
  <c r="O75" i="1"/>
  <c r="O135" i="1"/>
  <c r="Y135" i="1"/>
  <c r="Y75" i="1"/>
  <c r="R168" i="1"/>
  <c r="Q86" i="1"/>
  <c r="Q166" i="1"/>
  <c r="V135" i="1"/>
  <c r="V75" i="1"/>
  <c r="AC364" i="1"/>
  <c r="AC144" i="1"/>
  <c r="AW320" i="1"/>
  <c r="AW245" i="1"/>
  <c r="AW243" i="1" s="1"/>
  <c r="AJ364" i="1"/>
  <c r="AJ144" i="1"/>
  <c r="AA364" i="1"/>
  <c r="AA144" i="1"/>
  <c r="AQ245" i="1"/>
  <c r="AG364" i="1"/>
  <c r="AG144" i="1"/>
  <c r="AM268" i="1" l="1"/>
  <c r="K572" i="1"/>
  <c r="Q572" i="1" s="1"/>
  <c r="Q568" i="1" s="1"/>
  <c r="AU320" i="1"/>
  <c r="AN265" i="1"/>
  <c r="AN122" i="1" s="1"/>
  <c r="AV331" i="1"/>
  <c r="AN331" i="1"/>
  <c r="Z553" i="1"/>
  <c r="V448" i="1"/>
  <c r="W448" i="1" s="1"/>
  <c r="X448" i="1" s="1"/>
  <c r="Y448" i="1" s="1"/>
  <c r="U483" i="1"/>
  <c r="AI364" i="1"/>
  <c r="AI385" i="1" s="1"/>
  <c r="AI138" i="1" s="1"/>
  <c r="AI77" i="1" s="1"/>
  <c r="AU243" i="1"/>
  <c r="AV265" i="1"/>
  <c r="AV122" i="1" s="1"/>
  <c r="Q416" i="1"/>
  <c r="S415" i="1"/>
  <c r="T415" i="1" s="1"/>
  <c r="V414" i="1"/>
  <c r="R450" i="1"/>
  <c r="Q446" i="1"/>
  <c r="AM367" i="1" s="1"/>
  <c r="AM146" i="1" s="1"/>
  <c r="U449" i="1"/>
  <c r="T449" i="1"/>
  <c r="Q467" i="1"/>
  <c r="T466" i="1"/>
  <c r="U466" i="1" s="1"/>
  <c r="V466" i="1" s="1"/>
  <c r="W466" i="1" s="1"/>
  <c r="X466" i="1" s="1"/>
  <c r="Q484" i="1"/>
  <c r="Q480" i="1" s="1"/>
  <c r="Q501" i="1"/>
  <c r="Y499" i="1"/>
  <c r="Z499" i="1" s="1"/>
  <c r="V500" i="1"/>
  <c r="AD364" i="1"/>
  <c r="AD363" i="1" s="1"/>
  <c r="AV320" i="1"/>
  <c r="R517" i="1"/>
  <c r="S517" i="1" s="1"/>
  <c r="AK364" i="1"/>
  <c r="AK363" i="1" s="1"/>
  <c r="V516" i="1"/>
  <c r="W516" i="1" s="1"/>
  <c r="X516" i="1" s="1"/>
  <c r="Y516" i="1" s="1"/>
  <c r="Z516" i="1" s="1"/>
  <c r="W537" i="1"/>
  <c r="X537" i="1" s="1"/>
  <c r="Q538" i="1"/>
  <c r="T571" i="1"/>
  <c r="U571" i="1" s="1"/>
  <c r="AJ142" i="1"/>
  <c r="AC142" i="1"/>
  <c r="AA142" i="1"/>
  <c r="AT243" i="1"/>
  <c r="AT120" i="1" s="1"/>
  <c r="AT119" i="1" s="1"/>
  <c r="AB142" i="1"/>
  <c r="AN243" i="1"/>
  <c r="AN242" i="1" s="1"/>
  <c r="AI142" i="1"/>
  <c r="AG142" i="1"/>
  <c r="AP243" i="1"/>
  <c r="AP242" i="1" s="1"/>
  <c r="AO243" i="1"/>
  <c r="AO120" i="1" s="1"/>
  <c r="AO119" i="1" s="1"/>
  <c r="M17" i="1"/>
  <c r="M16" i="1" s="1"/>
  <c r="AE219" i="1"/>
  <c r="AD112" i="1"/>
  <c r="R555" i="1"/>
  <c r="Q555" i="1"/>
  <c r="Q551" i="1" s="1"/>
  <c r="S220" i="1"/>
  <c r="R218" i="1"/>
  <c r="R111" i="1" s="1"/>
  <c r="R113" i="1"/>
  <c r="T554" i="1"/>
  <c r="AM265" i="1"/>
  <c r="AM122" i="1" s="1"/>
  <c r="O60" i="1" s="1"/>
  <c r="AE222" i="1"/>
  <c r="AD115" i="1"/>
  <c r="AD221" i="1"/>
  <c r="AD114" i="1" s="1"/>
  <c r="AH391" i="1"/>
  <c r="AH403" i="1"/>
  <c r="AE403" i="1"/>
  <c r="AE391" i="1"/>
  <c r="AB403" i="1"/>
  <c r="AB391" i="1"/>
  <c r="AK391" i="1"/>
  <c r="AK403" i="1"/>
  <c r="Q214" i="1"/>
  <c r="Q107" i="1" s="1"/>
  <c r="Q108" i="1"/>
  <c r="AJ391" i="1"/>
  <c r="AJ403" i="1"/>
  <c r="AA391" i="1"/>
  <c r="AA403" i="1"/>
  <c r="AE216" i="1"/>
  <c r="AD109" i="1"/>
  <c r="AI403" i="1"/>
  <c r="AI391" i="1"/>
  <c r="AF403" i="1"/>
  <c r="AF391" i="1"/>
  <c r="AL403" i="1"/>
  <c r="AL391" i="1"/>
  <c r="AC403" i="1"/>
  <c r="AC391" i="1"/>
  <c r="AG403" i="1"/>
  <c r="AG391" i="1"/>
  <c r="S217" i="1"/>
  <c r="R215" i="1"/>
  <c r="R110" i="1"/>
  <c r="AD391" i="1"/>
  <c r="AD403" i="1"/>
  <c r="AR243" i="1"/>
  <c r="AR242" i="1" s="1"/>
  <c r="AS243" i="1"/>
  <c r="AS120" i="1" s="1"/>
  <c r="AS119" i="1" s="1"/>
  <c r="AM251" i="1"/>
  <c r="AM243" i="1" s="1"/>
  <c r="AM120" i="1" s="1"/>
  <c r="K518" i="1"/>
  <c r="Q184" i="1"/>
  <c r="Q102" i="1" s="1"/>
  <c r="R186" i="1"/>
  <c r="Q104" i="1"/>
  <c r="AQ243" i="1"/>
  <c r="AQ120" i="1" s="1"/>
  <c r="AQ119" i="1" s="1"/>
  <c r="AR320" i="1"/>
  <c r="AS320" i="1"/>
  <c r="AC103" i="1"/>
  <c r="AD185" i="1"/>
  <c r="AQ320" i="1"/>
  <c r="AK142" i="1"/>
  <c r="AD142" i="1"/>
  <c r="AV243" i="1"/>
  <c r="AV242" i="1" s="1"/>
  <c r="R101" i="1"/>
  <c r="S183" i="1"/>
  <c r="R181" i="1"/>
  <c r="R99" i="1" s="1"/>
  <c r="AD100" i="1"/>
  <c r="AE182" i="1"/>
  <c r="AE97" i="1"/>
  <c r="AF179" i="1"/>
  <c r="S178" i="1"/>
  <c r="S96" i="1" s="1"/>
  <c r="T180" i="1"/>
  <c r="S98" i="1"/>
  <c r="S177" i="1"/>
  <c r="R175" i="1"/>
  <c r="R93" i="1" s="1"/>
  <c r="R95" i="1"/>
  <c r="AD94" i="1"/>
  <c r="AE176" i="1"/>
  <c r="Q463" i="1"/>
  <c r="BF324" i="1"/>
  <c r="BF247" i="1" s="1"/>
  <c r="BJ324" i="1"/>
  <c r="BJ247" i="1" s="1"/>
  <c r="AP367" i="1"/>
  <c r="AP146" i="1" s="1"/>
  <c r="AQ367" i="1"/>
  <c r="AQ146" i="1" s="1"/>
  <c r="BH324" i="1"/>
  <c r="BH247" i="1" s="1"/>
  <c r="AS367" i="1"/>
  <c r="AS146" i="1" s="1"/>
  <c r="AV367" i="1"/>
  <c r="AV146" i="1" s="1"/>
  <c r="AW367" i="1"/>
  <c r="AW146" i="1" s="1"/>
  <c r="BD324" i="1"/>
  <c r="BD247" i="1" s="1"/>
  <c r="BI324" i="1"/>
  <c r="BI247" i="1" s="1"/>
  <c r="AZ324" i="1"/>
  <c r="AZ247" i="1" s="1"/>
  <c r="BA324" i="1"/>
  <c r="BA247" i="1" s="1"/>
  <c r="S92" i="1"/>
  <c r="T174" i="1"/>
  <c r="S172" i="1"/>
  <c r="S90" i="1" s="1"/>
  <c r="AF173" i="1"/>
  <c r="AE91" i="1"/>
  <c r="X134" i="1"/>
  <c r="X73" i="1" s="1"/>
  <c r="X74" i="1"/>
  <c r="P134" i="1"/>
  <c r="P73" i="1" s="1"/>
  <c r="P74" i="1"/>
  <c r="AC385" i="1"/>
  <c r="AC138" i="1" s="1"/>
  <c r="AC77" i="1" s="1"/>
  <c r="AC363" i="1"/>
  <c r="AC383" i="1"/>
  <c r="AC384" i="1"/>
  <c r="AC137" i="1" s="1"/>
  <c r="AC76" i="1" s="1"/>
  <c r="Y74" i="1"/>
  <c r="Y134" i="1"/>
  <c r="Y73" i="1" s="1"/>
  <c r="Q412" i="1"/>
  <c r="Z134" i="1"/>
  <c r="Z73" i="1" s="1"/>
  <c r="Z74" i="1"/>
  <c r="AJ363" i="1"/>
  <c r="AJ385" i="1"/>
  <c r="AJ138" i="1" s="1"/>
  <c r="AJ77" i="1" s="1"/>
  <c r="AJ383" i="1"/>
  <c r="AJ384" i="1"/>
  <c r="AJ137" i="1" s="1"/>
  <c r="AJ76" i="1" s="1"/>
  <c r="AB383" i="1"/>
  <c r="AB384" i="1"/>
  <c r="AB137" i="1" s="1"/>
  <c r="AB76" i="1" s="1"/>
  <c r="AB363" i="1"/>
  <c r="AB385" i="1"/>
  <c r="AB138" i="1" s="1"/>
  <c r="AB77" i="1" s="1"/>
  <c r="S134" i="1"/>
  <c r="S73" i="1" s="1"/>
  <c r="S74" i="1"/>
  <c r="AW242" i="1"/>
  <c r="AW120" i="1"/>
  <c r="AW119" i="1" s="1"/>
  <c r="S168" i="1"/>
  <c r="R166" i="1"/>
  <c r="R86" i="1"/>
  <c r="AU242" i="1"/>
  <c r="AU120" i="1"/>
  <c r="AU119" i="1" s="1"/>
  <c r="AE363" i="1"/>
  <c r="AE383" i="1"/>
  <c r="AE384" i="1"/>
  <c r="AE137" i="1" s="1"/>
  <c r="AE76" i="1" s="1"/>
  <c r="AE385" i="1"/>
  <c r="AE138" i="1" s="1"/>
  <c r="AE77" i="1" s="1"/>
  <c r="U134" i="1"/>
  <c r="U73" i="1" s="1"/>
  <c r="U74" i="1"/>
  <c r="Q74" i="1"/>
  <c r="Q134" i="1"/>
  <c r="Q73" i="1" s="1"/>
  <c r="W74" i="1"/>
  <c r="L12" i="1" s="1"/>
  <c r="L11" i="1" s="1"/>
  <c r="W134" i="1"/>
  <c r="W73" i="1" s="1"/>
  <c r="T134" i="1"/>
  <c r="T73" i="1" s="1"/>
  <c r="T74" i="1"/>
  <c r="Q84" i="1"/>
  <c r="Q164" i="1"/>
  <c r="Q82" i="1" s="1"/>
  <c r="O134" i="1"/>
  <c r="O73" i="1" s="1"/>
  <c r="O74" i="1"/>
  <c r="R134" i="1"/>
  <c r="R73" i="1" s="1"/>
  <c r="R74" i="1"/>
  <c r="AF384" i="1"/>
  <c r="AF137" i="1" s="1"/>
  <c r="AF76" i="1" s="1"/>
  <c r="AF385" i="1"/>
  <c r="AF138" i="1" s="1"/>
  <c r="AF77" i="1" s="1"/>
  <c r="AF363" i="1"/>
  <c r="AF383" i="1"/>
  <c r="M13" i="1"/>
  <c r="M12" i="1" s="1"/>
  <c r="AI383" i="1"/>
  <c r="AI384" i="1"/>
  <c r="AI137" i="1" s="1"/>
  <c r="AI76" i="1" s="1"/>
  <c r="AG383" i="1"/>
  <c r="AG363" i="1"/>
  <c r="AG384" i="1"/>
  <c r="AG137" i="1" s="1"/>
  <c r="AG76" i="1" s="1"/>
  <c r="AG385" i="1"/>
  <c r="AG138" i="1" s="1"/>
  <c r="AG77" i="1" s="1"/>
  <c r="AA383" i="1"/>
  <c r="AA384" i="1"/>
  <c r="AA137" i="1" s="1"/>
  <c r="AA76" i="1" s="1"/>
  <c r="AA385" i="1"/>
  <c r="AA138" i="1" s="1"/>
  <c r="AA77" i="1" s="1"/>
  <c r="AA363" i="1"/>
  <c r="V74" i="1"/>
  <c r="V134" i="1"/>
  <c r="V73" i="1" s="1"/>
  <c r="AE167" i="1"/>
  <c r="AD85" i="1"/>
  <c r="AL385" i="1"/>
  <c r="AL138" i="1" s="1"/>
  <c r="AL77" i="1" s="1"/>
  <c r="AL363" i="1"/>
  <c r="AL383" i="1"/>
  <c r="AL384" i="1"/>
  <c r="AL137" i="1" s="1"/>
  <c r="AL76" i="1" s="1"/>
  <c r="AH383" i="1"/>
  <c r="AH384" i="1"/>
  <c r="AH137" i="1" s="1"/>
  <c r="AH76" i="1" s="1"/>
  <c r="AH363" i="1"/>
  <c r="AH385" i="1"/>
  <c r="AH138" i="1" s="1"/>
  <c r="AH77" i="1" s="1"/>
  <c r="AX120" i="1"/>
  <c r="AX119" i="1" s="1"/>
  <c r="AX242" i="1"/>
  <c r="AI363" i="1" l="1"/>
  <c r="S555" i="1"/>
  <c r="T555" i="1" s="1"/>
  <c r="Z448" i="1"/>
  <c r="V483" i="1"/>
  <c r="W483" i="1" s="1"/>
  <c r="X483" i="1" s="1"/>
  <c r="Y483" i="1" s="1"/>
  <c r="Z483" i="1" s="1"/>
  <c r="R416" i="1"/>
  <c r="S416" i="1"/>
  <c r="Z414" i="1"/>
  <c r="W414" i="1"/>
  <c r="X414" i="1" s="1"/>
  <c r="Y414" i="1" s="1"/>
  <c r="U415" i="1"/>
  <c r="V415" i="1" s="1"/>
  <c r="AD383" i="1"/>
  <c r="BG324" i="1"/>
  <c r="BG247" i="1" s="1"/>
  <c r="AY324" i="1"/>
  <c r="AY247" i="1" s="1"/>
  <c r="AU367" i="1"/>
  <c r="AU146" i="1" s="1"/>
  <c r="BC324" i="1"/>
  <c r="BC247" i="1" s="1"/>
  <c r="AO367" i="1"/>
  <c r="AO146" i="1" s="1"/>
  <c r="BB324" i="1"/>
  <c r="BB247" i="1" s="1"/>
  <c r="S450" i="1"/>
  <c r="AK385" i="1"/>
  <c r="AK138" i="1" s="1"/>
  <c r="AK77" i="1" s="1"/>
  <c r="BE324" i="1"/>
  <c r="BE247" i="1" s="1"/>
  <c r="AX367" i="1"/>
  <c r="AX146" i="1" s="1"/>
  <c r="AT367" i="1"/>
  <c r="AT146" i="1" s="1"/>
  <c r="AR367" i="1"/>
  <c r="AR146" i="1" s="1"/>
  <c r="AN367" i="1"/>
  <c r="AN146" i="1" s="1"/>
  <c r="V449" i="1"/>
  <c r="W449" i="1" s="1"/>
  <c r="X449" i="1" s="1"/>
  <c r="Y449" i="1" s="1"/>
  <c r="R467" i="1"/>
  <c r="S467" i="1" s="1"/>
  <c r="Y466" i="1"/>
  <c r="Z466" i="1" s="1"/>
  <c r="T467" i="1"/>
  <c r="AD385" i="1"/>
  <c r="AD138" i="1" s="1"/>
  <c r="AD77" i="1" s="1"/>
  <c r="AD384" i="1"/>
  <c r="AD137" i="1" s="1"/>
  <c r="AD76" i="1" s="1"/>
  <c r="N14" i="1" s="1"/>
  <c r="R484" i="1"/>
  <c r="S501" i="1"/>
  <c r="T501" i="1" s="1"/>
  <c r="AK384" i="1"/>
  <c r="AK137" i="1" s="1"/>
  <c r="AK76" i="1" s="1"/>
  <c r="AK383" i="1"/>
  <c r="Q497" i="1"/>
  <c r="R501" i="1"/>
  <c r="W500" i="1"/>
  <c r="X500" i="1" s="1"/>
  <c r="T517" i="1"/>
  <c r="U517" i="1" s="1"/>
  <c r="S518" i="1"/>
  <c r="T518" i="1" s="1"/>
  <c r="R518" i="1"/>
  <c r="Q518" i="1"/>
  <c r="AT242" i="1"/>
  <c r="Y537" i="1"/>
  <c r="Z537" i="1" s="1"/>
  <c r="R538" i="1"/>
  <c r="S538" i="1" s="1"/>
  <c r="AO242" i="1"/>
  <c r="AP120" i="1"/>
  <c r="AP119" i="1" s="1"/>
  <c r="Q534" i="1"/>
  <c r="BI332" i="1" s="1"/>
  <c r="R572" i="1"/>
  <c r="V571" i="1"/>
  <c r="W571" i="1" s="1"/>
  <c r="X571" i="1" s="1"/>
  <c r="Y571" i="1" s="1"/>
  <c r="Z571" i="1" s="1"/>
  <c r="AQ242" i="1"/>
  <c r="AV120" i="1"/>
  <c r="AV119" i="1" s="1"/>
  <c r="AN120" i="1"/>
  <c r="AN119" i="1" s="1"/>
  <c r="M11" i="1"/>
  <c r="AS242" i="1"/>
  <c r="AR120" i="1"/>
  <c r="AR119" i="1" s="1"/>
  <c r="AM242" i="1"/>
  <c r="T220" i="1"/>
  <c r="S218" i="1"/>
  <c r="S111" i="1" s="1"/>
  <c r="S113" i="1"/>
  <c r="AF219" i="1"/>
  <c r="AE112" i="1"/>
  <c r="U555" i="1"/>
  <c r="V555" i="1" s="1"/>
  <c r="AE221" i="1"/>
  <c r="AE114" i="1" s="1"/>
  <c r="AF222" i="1"/>
  <c r="AE115" i="1"/>
  <c r="BB333" i="1"/>
  <c r="BB267" i="1" s="1"/>
  <c r="BF333" i="1"/>
  <c r="BF267" i="1" s="1"/>
  <c r="BJ333" i="1"/>
  <c r="BJ267" i="1" s="1"/>
  <c r="AN394" i="1"/>
  <c r="AN155" i="1" s="1"/>
  <c r="AP394" i="1"/>
  <c r="AP155" i="1" s="1"/>
  <c r="AR394" i="1"/>
  <c r="AR155" i="1" s="1"/>
  <c r="AT394" i="1"/>
  <c r="AT155" i="1" s="1"/>
  <c r="AV394" i="1"/>
  <c r="AV155" i="1" s="1"/>
  <c r="AX394" i="1"/>
  <c r="AX155" i="1" s="1"/>
  <c r="AY333" i="1"/>
  <c r="BC333" i="1"/>
  <c r="BC267" i="1" s="1"/>
  <c r="BG333" i="1"/>
  <c r="BG267" i="1" s="1"/>
  <c r="BA333" i="1"/>
  <c r="BA267" i="1" s="1"/>
  <c r="BI333" i="1"/>
  <c r="BI267" i="1" s="1"/>
  <c r="BD333" i="1"/>
  <c r="BD267" i="1" s="1"/>
  <c r="AO394" i="1"/>
  <c r="AO155" i="1" s="1"/>
  <c r="AS394" i="1"/>
  <c r="AS155" i="1" s="1"/>
  <c r="AW394" i="1"/>
  <c r="AW155" i="1" s="1"/>
  <c r="BE333" i="1"/>
  <c r="BE267" i="1" s="1"/>
  <c r="AM394" i="1"/>
  <c r="AM155" i="1" s="1"/>
  <c r="AQ394" i="1"/>
  <c r="AQ155" i="1" s="1"/>
  <c r="AZ333" i="1"/>
  <c r="AZ267" i="1" s="1"/>
  <c r="AU394" i="1"/>
  <c r="AU155" i="1" s="1"/>
  <c r="BH333" i="1"/>
  <c r="BH267" i="1" s="1"/>
  <c r="U554" i="1"/>
  <c r="BA334" i="1"/>
  <c r="BA268" i="1" s="1"/>
  <c r="BE334" i="1"/>
  <c r="BE268" i="1" s="1"/>
  <c r="BI334" i="1"/>
  <c r="BI268" i="1" s="1"/>
  <c r="BB334" i="1"/>
  <c r="BB268" i="1" s="1"/>
  <c r="BF334" i="1"/>
  <c r="BF268" i="1" s="1"/>
  <c r="BJ334" i="1"/>
  <c r="BJ268" i="1" s="1"/>
  <c r="BD334" i="1"/>
  <c r="BD268" i="1" s="1"/>
  <c r="AY334" i="1"/>
  <c r="BG334" i="1"/>
  <c r="BG268" i="1" s="1"/>
  <c r="AZ334" i="1"/>
  <c r="AZ268" i="1" s="1"/>
  <c r="BH334" i="1"/>
  <c r="BH268" i="1" s="1"/>
  <c r="BC334" i="1"/>
  <c r="BC268" i="1" s="1"/>
  <c r="AG402" i="1"/>
  <c r="AG401" i="1" s="1"/>
  <c r="AG140" i="1"/>
  <c r="AC402" i="1"/>
  <c r="AC401" i="1" s="1"/>
  <c r="AC140" i="1"/>
  <c r="AF402" i="1"/>
  <c r="AF401" i="1" s="1"/>
  <c r="AF140" i="1"/>
  <c r="AB140" i="1"/>
  <c r="AB402" i="1"/>
  <c r="AB401" i="1" s="1"/>
  <c r="AD140" i="1"/>
  <c r="AD402" i="1"/>
  <c r="AD401" i="1" s="1"/>
  <c r="R214" i="1"/>
  <c r="R107" i="1" s="1"/>
  <c r="R108" i="1"/>
  <c r="AF216" i="1"/>
  <c r="AE109" i="1"/>
  <c r="AJ402" i="1"/>
  <c r="AJ401" i="1" s="1"/>
  <c r="AJ140" i="1"/>
  <c r="AK402" i="1"/>
  <c r="AK401" i="1" s="1"/>
  <c r="AK140" i="1"/>
  <c r="T217" i="1"/>
  <c r="S215" i="1"/>
  <c r="S110" i="1"/>
  <c r="BA326" i="1"/>
  <c r="BA249" i="1" s="1"/>
  <c r="BF326" i="1"/>
  <c r="BF249" i="1" s="1"/>
  <c r="AS369" i="1"/>
  <c r="AS148" i="1" s="1"/>
  <c r="AQ369" i="1"/>
  <c r="AQ148" i="1" s="1"/>
  <c r="AW369" i="1"/>
  <c r="AW148" i="1" s="1"/>
  <c r="AY326" i="1"/>
  <c r="BB326" i="1"/>
  <c r="BB249" i="1" s="1"/>
  <c r="AT369" i="1"/>
  <c r="AT148" i="1" s="1"/>
  <c r="AZ326" i="1"/>
  <c r="AZ249" i="1" s="1"/>
  <c r="BE326" i="1"/>
  <c r="BE249" i="1" s="1"/>
  <c r="BJ326" i="1"/>
  <c r="BJ249" i="1" s="1"/>
  <c r="AX369" i="1"/>
  <c r="AX148" i="1" s="1"/>
  <c r="AV369" i="1"/>
  <c r="AV148" i="1" s="1"/>
  <c r="AM369" i="1"/>
  <c r="AM148" i="1" s="1"/>
  <c r="AP369" i="1"/>
  <c r="AP148" i="1" s="1"/>
  <c r="AU369" i="1"/>
  <c r="AU148" i="1" s="1"/>
  <c r="BD326" i="1"/>
  <c r="BD249" i="1" s="1"/>
  <c r="BI326" i="1"/>
  <c r="BI249" i="1" s="1"/>
  <c r="BC326" i="1"/>
  <c r="BC249" i="1" s="1"/>
  <c r="BG326" i="1"/>
  <c r="BG249" i="1" s="1"/>
  <c r="AO369" i="1"/>
  <c r="AO148" i="1" s="1"/>
  <c r="AR369" i="1"/>
  <c r="AR148" i="1" s="1"/>
  <c r="BH326" i="1"/>
  <c r="BH249" i="1" s="1"/>
  <c r="AN369" i="1"/>
  <c r="AN148" i="1" s="1"/>
  <c r="AL402" i="1"/>
  <c r="AL401" i="1" s="1"/>
  <c r="AL140" i="1"/>
  <c r="AI140" i="1"/>
  <c r="AI402" i="1"/>
  <c r="AI401" i="1" s="1"/>
  <c r="AA402" i="1"/>
  <c r="AA401" i="1" s="1"/>
  <c r="AA140" i="1"/>
  <c r="BE332" i="1"/>
  <c r="BJ332" i="1"/>
  <c r="AV393" i="1"/>
  <c r="AW393" i="1"/>
  <c r="AR393" i="1"/>
  <c r="BH332" i="1"/>
  <c r="AE402" i="1"/>
  <c r="AE401" i="1" s="1"/>
  <c r="AE140" i="1"/>
  <c r="AH140" i="1"/>
  <c r="AH402" i="1"/>
  <c r="AH401" i="1" s="1"/>
  <c r="Q514" i="1"/>
  <c r="AE185" i="1"/>
  <c r="AD103" i="1"/>
  <c r="S186" i="1"/>
  <c r="R184" i="1"/>
  <c r="R102" i="1" s="1"/>
  <c r="R104" i="1"/>
  <c r="S101" i="1"/>
  <c r="T183" i="1"/>
  <c r="S181" i="1"/>
  <c r="S99" i="1" s="1"/>
  <c r="AO370" i="1"/>
  <c r="AO149" i="1" s="1"/>
  <c r="AQ370" i="1"/>
  <c r="AQ149" i="1" s="1"/>
  <c r="AS370" i="1"/>
  <c r="AS149" i="1" s="1"/>
  <c r="AU370" i="1"/>
  <c r="AU149" i="1" s="1"/>
  <c r="AW370" i="1"/>
  <c r="AW149" i="1" s="1"/>
  <c r="BA327" i="1"/>
  <c r="BA250" i="1" s="1"/>
  <c r="BE327" i="1"/>
  <c r="BE250" i="1" s="1"/>
  <c r="BI327" i="1"/>
  <c r="BI250" i="1" s="1"/>
  <c r="AM370" i="1"/>
  <c r="AM149" i="1" s="1"/>
  <c r="BB327" i="1"/>
  <c r="BB250" i="1" s="1"/>
  <c r="BF327" i="1"/>
  <c r="BF250" i="1" s="1"/>
  <c r="BJ327" i="1"/>
  <c r="BJ250" i="1" s="1"/>
  <c r="AR370" i="1"/>
  <c r="AR149" i="1" s="1"/>
  <c r="BD327" i="1"/>
  <c r="BD250" i="1" s="1"/>
  <c r="AP370" i="1"/>
  <c r="AP149" i="1" s="1"/>
  <c r="AX370" i="1"/>
  <c r="AX149" i="1" s="1"/>
  <c r="AY327" i="1"/>
  <c r="BG327" i="1"/>
  <c r="BG250" i="1" s="1"/>
  <c r="AN370" i="1"/>
  <c r="AN149" i="1" s="1"/>
  <c r="AV370" i="1"/>
  <c r="AV149" i="1" s="1"/>
  <c r="AZ327" i="1"/>
  <c r="AZ250" i="1" s="1"/>
  <c r="BH327" i="1"/>
  <c r="BH250" i="1" s="1"/>
  <c r="AT370" i="1"/>
  <c r="AT149" i="1" s="1"/>
  <c r="BC327" i="1"/>
  <c r="BC250" i="1" s="1"/>
  <c r="AE100" i="1"/>
  <c r="AF182" i="1"/>
  <c r="AG179" i="1"/>
  <c r="AF97" i="1"/>
  <c r="T178" i="1"/>
  <c r="T96" i="1" s="1"/>
  <c r="T98" i="1"/>
  <c r="U180" i="1"/>
  <c r="AQ368" i="1"/>
  <c r="AQ147" i="1" s="1"/>
  <c r="AU368" i="1"/>
  <c r="AU147" i="1" s="1"/>
  <c r="AY325" i="1"/>
  <c r="BC325" i="1"/>
  <c r="BC248" i="1" s="1"/>
  <c r="BG325" i="1"/>
  <c r="BG248" i="1" s="1"/>
  <c r="AP368" i="1"/>
  <c r="AP147" i="1" s="1"/>
  <c r="AT368" i="1"/>
  <c r="AT147" i="1" s="1"/>
  <c r="AX368" i="1"/>
  <c r="AX147" i="1" s="1"/>
  <c r="AZ325" i="1"/>
  <c r="AZ248" i="1" s="1"/>
  <c r="BD325" i="1"/>
  <c r="BD248" i="1" s="1"/>
  <c r="BH325" i="1"/>
  <c r="BH248" i="1" s="1"/>
  <c r="AM368" i="1"/>
  <c r="AM147" i="1" s="1"/>
  <c r="AO368" i="1"/>
  <c r="AO147" i="1" s="1"/>
  <c r="AN368" i="1"/>
  <c r="AN147" i="1" s="1"/>
  <c r="AV368" i="1"/>
  <c r="AV147" i="1" s="1"/>
  <c r="AS368" i="1"/>
  <c r="AS147" i="1" s="1"/>
  <c r="BB325" i="1"/>
  <c r="BB248" i="1" s="1"/>
  <c r="BJ325" i="1"/>
  <c r="BJ248" i="1" s="1"/>
  <c r="BF325" i="1"/>
  <c r="BF248" i="1" s="1"/>
  <c r="AW368" i="1"/>
  <c r="AW147" i="1" s="1"/>
  <c r="BI325" i="1"/>
  <c r="BI248" i="1" s="1"/>
  <c r="AR368" i="1"/>
  <c r="AR147" i="1" s="1"/>
  <c r="BA325" i="1"/>
  <c r="BA248" i="1" s="1"/>
  <c r="BE325" i="1"/>
  <c r="BE248" i="1" s="1"/>
  <c r="S175" i="1"/>
  <c r="S93" i="1" s="1"/>
  <c r="S95" i="1"/>
  <c r="T177" i="1"/>
  <c r="AF176" i="1"/>
  <c r="AE94" i="1"/>
  <c r="T92" i="1"/>
  <c r="U174" i="1"/>
  <c r="T172" i="1"/>
  <c r="T90" i="1" s="1"/>
  <c r="AG173" i="1"/>
  <c r="AF91" i="1"/>
  <c r="AH382" i="1"/>
  <c r="AH381" i="1" s="1"/>
  <c r="AH136" i="1"/>
  <c r="AF382" i="1"/>
  <c r="AF381" i="1" s="1"/>
  <c r="AF136" i="1"/>
  <c r="R164" i="1"/>
  <c r="R82" i="1" s="1"/>
  <c r="R84" i="1"/>
  <c r="AI382" i="1"/>
  <c r="AI381" i="1" s="1"/>
  <c r="AI136" i="1"/>
  <c r="AE136" i="1"/>
  <c r="AE382" i="1"/>
  <c r="AE381" i="1" s="1"/>
  <c r="T168" i="1"/>
  <c r="S166" i="1"/>
  <c r="S86" i="1"/>
  <c r="AB136" i="1"/>
  <c r="AB382" i="1"/>
  <c r="AB381" i="1" s="1"/>
  <c r="AY322" i="1"/>
  <c r="BC322" i="1"/>
  <c r="BG322" i="1"/>
  <c r="AM365" i="1"/>
  <c r="AQ365" i="1"/>
  <c r="AU365" i="1"/>
  <c r="AZ322" i="1"/>
  <c r="BD322" i="1"/>
  <c r="BH322" i="1"/>
  <c r="BA322" i="1"/>
  <c r="BI322" i="1"/>
  <c r="AN365" i="1"/>
  <c r="AO365" i="1"/>
  <c r="AP365" i="1"/>
  <c r="BB322" i="1"/>
  <c r="BJ322" i="1"/>
  <c r="AW365" i="1"/>
  <c r="AR365" i="1"/>
  <c r="AX365" i="1"/>
  <c r="BE322" i="1"/>
  <c r="AT365" i="1"/>
  <c r="AV365" i="1"/>
  <c r="AS365" i="1"/>
  <c r="BF322" i="1"/>
  <c r="AL382" i="1"/>
  <c r="AL381" i="1" s="1"/>
  <c r="AL136" i="1"/>
  <c r="AA136" i="1"/>
  <c r="AA382" i="1"/>
  <c r="AA381" i="1" s="1"/>
  <c r="AG382" i="1"/>
  <c r="AG381" i="1" s="1"/>
  <c r="AG136" i="1"/>
  <c r="AC382" i="1"/>
  <c r="AC381" i="1" s="1"/>
  <c r="AC136" i="1"/>
  <c r="AF167" i="1"/>
  <c r="AE85" i="1"/>
  <c r="AJ382" i="1"/>
  <c r="AJ381" i="1" s="1"/>
  <c r="AJ136" i="1"/>
  <c r="AM119" i="1"/>
  <c r="AD136" i="1"/>
  <c r="AK136" i="1"/>
  <c r="V517" i="1" l="1"/>
  <c r="N15" i="1"/>
  <c r="W415" i="1"/>
  <c r="X415" i="1"/>
  <c r="Y415" i="1" s="1"/>
  <c r="T416" i="1"/>
  <c r="K451" i="1"/>
  <c r="T450" i="1"/>
  <c r="U450" i="1" s="1"/>
  <c r="Z449" i="1"/>
  <c r="U467" i="1"/>
  <c r="S484" i="1"/>
  <c r="U484" i="1" s="1"/>
  <c r="T484" i="1"/>
  <c r="AD382" i="1"/>
  <c r="AD381" i="1" s="1"/>
  <c r="U501" i="1"/>
  <c r="V501" i="1" s="1"/>
  <c r="AK382" i="1"/>
  <c r="AK381" i="1" s="1"/>
  <c r="Y500" i="1"/>
  <c r="Z500" i="1" s="1"/>
  <c r="W517" i="1"/>
  <c r="X517" i="1"/>
  <c r="Y517" i="1" s="1"/>
  <c r="Z517" i="1" s="1"/>
  <c r="U518" i="1"/>
  <c r="AZ332" i="1"/>
  <c r="AZ266" i="1" s="1"/>
  <c r="AZ265" i="1" s="1"/>
  <c r="AZ122" i="1" s="1"/>
  <c r="AM393" i="1"/>
  <c r="AM154" i="1" s="1"/>
  <c r="AM153" i="1" s="1"/>
  <c r="AT393" i="1"/>
  <c r="AQ393" i="1"/>
  <c r="BF332" i="1"/>
  <c r="BF331" i="1" s="1"/>
  <c r="AP393" i="1"/>
  <c r="AP154" i="1" s="1"/>
  <c r="AP153" i="1" s="1"/>
  <c r="AS393" i="1"/>
  <c r="AS154" i="1" s="1"/>
  <c r="AS153" i="1" s="1"/>
  <c r="BG332" i="1"/>
  <c r="BG331" i="1" s="1"/>
  <c r="AO393" i="1"/>
  <c r="AO392" i="1" s="1"/>
  <c r="AN393" i="1"/>
  <c r="AN392" i="1" s="1"/>
  <c r="BB332" i="1"/>
  <c r="T538" i="1"/>
  <c r="U538" i="1" s="1"/>
  <c r="BA332" i="1"/>
  <c r="AX393" i="1"/>
  <c r="AX392" i="1" s="1"/>
  <c r="AU393" i="1"/>
  <c r="AU392" i="1" s="1"/>
  <c r="AY332" i="1"/>
  <c r="BD332" i="1"/>
  <c r="BD266" i="1" s="1"/>
  <c r="BD265" i="1" s="1"/>
  <c r="BD122" i="1" s="1"/>
  <c r="BC332" i="1"/>
  <c r="S572" i="1"/>
  <c r="T572" i="1" s="1"/>
  <c r="O58" i="1"/>
  <c r="O57" i="1" s="1"/>
  <c r="AY268" i="1"/>
  <c r="K573" i="1"/>
  <c r="W555" i="1"/>
  <c r="AG222" i="1"/>
  <c r="AF115" i="1"/>
  <c r="AF221" i="1"/>
  <c r="AF114" i="1" s="1"/>
  <c r="AY267" i="1"/>
  <c r="K556" i="1"/>
  <c r="V554" i="1"/>
  <c r="X555" i="1"/>
  <c r="Y555" i="1" s="1"/>
  <c r="AG219" i="1"/>
  <c r="AF112" i="1"/>
  <c r="U220" i="1"/>
  <c r="T113" i="1"/>
  <c r="T218" i="1"/>
  <c r="T111" i="1" s="1"/>
  <c r="BH266" i="1"/>
  <c r="BH265" i="1" s="1"/>
  <c r="BH122" i="1" s="1"/>
  <c r="BH331" i="1"/>
  <c r="AV392" i="1"/>
  <c r="AV154" i="1"/>
  <c r="AV153" i="1" s="1"/>
  <c r="AA139" i="1"/>
  <c r="AA78" i="1" s="1"/>
  <c r="AA79" i="1"/>
  <c r="AL139" i="1"/>
  <c r="AL78" i="1" s="1"/>
  <c r="AL79" i="1"/>
  <c r="AY249" i="1"/>
  <c r="K485" i="1"/>
  <c r="T215" i="1"/>
  <c r="U217" i="1"/>
  <c r="T110" i="1"/>
  <c r="AJ79" i="1"/>
  <c r="AJ139" i="1"/>
  <c r="AJ78" i="1" s="1"/>
  <c r="AD139" i="1"/>
  <c r="AD78" i="1" s="1"/>
  <c r="AD79" i="1"/>
  <c r="AF79" i="1"/>
  <c r="AF139" i="1"/>
  <c r="AF78" i="1" s="1"/>
  <c r="AG139" i="1"/>
  <c r="AG78" i="1" s="1"/>
  <c r="AG79" i="1"/>
  <c r="AZ331" i="1"/>
  <c r="AT154" i="1"/>
  <c r="AT153" i="1" s="1"/>
  <c r="AT392" i="1"/>
  <c r="AQ392" i="1"/>
  <c r="AQ154" i="1"/>
  <c r="AQ153" i="1" s="1"/>
  <c r="BF266" i="1"/>
  <c r="BF265" i="1" s="1"/>
  <c r="BF122" i="1" s="1"/>
  <c r="BA266" i="1"/>
  <c r="BA265" i="1" s="1"/>
  <c r="BA122" i="1" s="1"/>
  <c r="BA331" i="1"/>
  <c r="AB79" i="1"/>
  <c r="AB139" i="1"/>
  <c r="AB78" i="1" s="1"/>
  <c r="AE139" i="1"/>
  <c r="AE78" i="1" s="1"/>
  <c r="AE79" i="1"/>
  <c r="AW392" i="1"/>
  <c r="AW154" i="1"/>
  <c r="AW153" i="1" s="1"/>
  <c r="BE266" i="1"/>
  <c r="BE265" i="1" s="1"/>
  <c r="BE122" i="1" s="1"/>
  <c r="BE331" i="1"/>
  <c r="AP392" i="1"/>
  <c r="AO154" i="1"/>
  <c r="AO153" i="1" s="1"/>
  <c r="AN154" i="1"/>
  <c r="AN153" i="1" s="1"/>
  <c r="BB331" i="1"/>
  <c r="BB266" i="1"/>
  <c r="BB265" i="1" s="1"/>
  <c r="BB122" i="1" s="1"/>
  <c r="AK139" i="1"/>
  <c r="AK78" i="1" s="1"/>
  <c r="AK79" i="1"/>
  <c r="AC79" i="1"/>
  <c r="AC139" i="1"/>
  <c r="AC78" i="1" s="1"/>
  <c r="AR392" i="1"/>
  <c r="AR154" i="1"/>
  <c r="AR153" i="1" s="1"/>
  <c r="BJ266" i="1"/>
  <c r="BJ265" i="1" s="1"/>
  <c r="BJ122" i="1" s="1"/>
  <c r="BJ331" i="1"/>
  <c r="AH139" i="1"/>
  <c r="AH78" i="1" s="1"/>
  <c r="AH79" i="1"/>
  <c r="AX154" i="1"/>
  <c r="AX153" i="1" s="1"/>
  <c r="AU154" i="1"/>
  <c r="AU153" i="1" s="1"/>
  <c r="AY331" i="1"/>
  <c r="BD331" i="1"/>
  <c r="BC331" i="1"/>
  <c r="BC266" i="1"/>
  <c r="BC265" i="1" s="1"/>
  <c r="BC122" i="1" s="1"/>
  <c r="BI266" i="1"/>
  <c r="BI265" i="1" s="1"/>
  <c r="BI122" i="1" s="1"/>
  <c r="BI331" i="1"/>
  <c r="AI139" i="1"/>
  <c r="AI78" i="1" s="1"/>
  <c r="AI79" i="1"/>
  <c r="S214" i="1"/>
  <c r="S107" i="1" s="1"/>
  <c r="S108" i="1"/>
  <c r="AG216" i="1"/>
  <c r="AF109" i="1"/>
  <c r="AM371" i="1"/>
  <c r="AM150" i="1" s="1"/>
  <c r="AQ371" i="1"/>
  <c r="AQ150" i="1" s="1"/>
  <c r="AU371" i="1"/>
  <c r="AU150" i="1" s="1"/>
  <c r="BA328" i="1"/>
  <c r="BA251" i="1" s="1"/>
  <c r="BE328" i="1"/>
  <c r="BE251" i="1" s="1"/>
  <c r="BI328" i="1"/>
  <c r="BI251" i="1" s="1"/>
  <c r="AR371" i="1"/>
  <c r="AR150" i="1" s="1"/>
  <c r="AW371" i="1"/>
  <c r="AW150" i="1" s="1"/>
  <c r="AY328" i="1"/>
  <c r="AY320" i="1" s="1"/>
  <c r="BD328" i="1"/>
  <c r="BD251" i="1" s="1"/>
  <c r="BJ328" i="1"/>
  <c r="BJ251" i="1" s="1"/>
  <c r="AN371" i="1"/>
  <c r="AN150" i="1" s="1"/>
  <c r="AS371" i="1"/>
  <c r="AS150" i="1" s="1"/>
  <c r="AX371" i="1"/>
  <c r="AX150" i="1" s="1"/>
  <c r="AZ328" i="1"/>
  <c r="AZ251" i="1" s="1"/>
  <c r="BF328" i="1"/>
  <c r="BF251" i="1" s="1"/>
  <c r="AO371" i="1"/>
  <c r="AO150" i="1" s="1"/>
  <c r="AT371" i="1"/>
  <c r="AT150" i="1" s="1"/>
  <c r="BB328" i="1"/>
  <c r="BB251" i="1" s="1"/>
  <c r="BG328" i="1"/>
  <c r="BG251" i="1" s="1"/>
  <c r="AV371" i="1"/>
  <c r="AV150" i="1" s="1"/>
  <c r="BH328" i="1"/>
  <c r="BH251" i="1" s="1"/>
  <c r="BC328" i="1"/>
  <c r="BC251" i="1" s="1"/>
  <c r="AP371" i="1"/>
  <c r="AP150" i="1" s="1"/>
  <c r="AF185" i="1"/>
  <c r="AE103" i="1"/>
  <c r="S184" i="1"/>
  <c r="S102" i="1" s="1"/>
  <c r="T186" i="1"/>
  <c r="S104" i="1"/>
  <c r="AG182" i="1"/>
  <c r="AF100" i="1"/>
  <c r="K502" i="1"/>
  <c r="AY250" i="1"/>
  <c r="T181" i="1"/>
  <c r="T99" i="1" s="1"/>
  <c r="T101" i="1"/>
  <c r="U183" i="1"/>
  <c r="U98" i="1"/>
  <c r="V180" i="1"/>
  <c r="U178" i="1"/>
  <c r="U96" i="1" s="1"/>
  <c r="AH179" i="1"/>
  <c r="AG97" i="1"/>
  <c r="AF94" i="1"/>
  <c r="AG176" i="1"/>
  <c r="U177" i="1"/>
  <c r="T175" i="1"/>
  <c r="T93" i="1" s="1"/>
  <c r="T95" i="1"/>
  <c r="AY248" i="1"/>
  <c r="K468" i="1"/>
  <c r="U172" i="1"/>
  <c r="U90" i="1" s="1"/>
  <c r="V174" i="1"/>
  <c r="U92" i="1"/>
  <c r="AH173" i="1"/>
  <c r="AG91" i="1"/>
  <c r="AS144" i="1"/>
  <c r="AX364" i="1"/>
  <c r="AX144" i="1"/>
  <c r="AX142" i="1" s="1"/>
  <c r="BB245" i="1"/>
  <c r="BI320" i="1"/>
  <c r="BI245" i="1"/>
  <c r="BI243" i="1" s="1"/>
  <c r="AZ245" i="1"/>
  <c r="BG245" i="1"/>
  <c r="AE135" i="1"/>
  <c r="AE75" i="1"/>
  <c r="BF245" i="1"/>
  <c r="BF243" i="1" s="1"/>
  <c r="BE320" i="1"/>
  <c r="BE245" i="1"/>
  <c r="BJ245" i="1"/>
  <c r="AN144" i="1"/>
  <c r="BD245" i="1"/>
  <c r="AM144" i="1"/>
  <c r="AM364" i="1"/>
  <c r="AB75" i="1"/>
  <c r="AB135" i="1"/>
  <c r="AF75" i="1"/>
  <c r="AF135" i="1"/>
  <c r="AJ135" i="1"/>
  <c r="AJ75" i="1"/>
  <c r="AG167" i="1"/>
  <c r="AF85" i="1"/>
  <c r="AA135" i="1"/>
  <c r="AA75" i="1"/>
  <c r="AC135" i="1"/>
  <c r="AC75" i="1"/>
  <c r="AG135" i="1"/>
  <c r="AG75" i="1"/>
  <c r="AL75" i="1"/>
  <c r="AL135" i="1"/>
  <c r="AV144" i="1"/>
  <c r="AV364" i="1"/>
  <c r="AR364" i="1"/>
  <c r="AR144" i="1"/>
  <c r="AP144" i="1"/>
  <c r="BA245" i="1"/>
  <c r="AU144" i="1"/>
  <c r="BC245" i="1"/>
  <c r="BC320" i="1"/>
  <c r="S84" i="1"/>
  <c r="AI135" i="1"/>
  <c r="AI75" i="1"/>
  <c r="AH135" i="1"/>
  <c r="AH75" i="1"/>
  <c r="AK135" i="1"/>
  <c r="AK75" i="1"/>
  <c r="AD135" i="1"/>
  <c r="AD75" i="1"/>
  <c r="AT144" i="1"/>
  <c r="AW144" i="1"/>
  <c r="AO144" i="1"/>
  <c r="BH245" i="1"/>
  <c r="BH243" i="1" s="1"/>
  <c r="BH320" i="1"/>
  <c r="AQ144" i="1"/>
  <c r="AY245" i="1"/>
  <c r="K417" i="1"/>
  <c r="U168" i="1"/>
  <c r="T86" i="1"/>
  <c r="T166" i="1"/>
  <c r="BG266" i="1" l="1"/>
  <c r="BG265" i="1" s="1"/>
  <c r="BG122" i="1" s="1"/>
  <c r="AS392" i="1"/>
  <c r="V518" i="1"/>
  <c r="W518" i="1" s="1"/>
  <c r="Z415" i="1"/>
  <c r="AO364" i="1"/>
  <c r="AO384" i="1" s="1"/>
  <c r="AO137" i="1" s="1"/>
  <c r="AO76" i="1" s="1"/>
  <c r="BD320" i="1"/>
  <c r="U572" i="1"/>
  <c r="V538" i="1"/>
  <c r="AT142" i="1"/>
  <c r="AS364" i="1"/>
  <c r="AQ142" i="1"/>
  <c r="AT364" i="1"/>
  <c r="BJ320" i="1"/>
  <c r="V450" i="1"/>
  <c r="W450" i="1" s="1"/>
  <c r="V484" i="1"/>
  <c r="AQ364" i="1"/>
  <c r="K539" i="1"/>
  <c r="R539" i="1" s="1"/>
  <c r="R417" i="1"/>
  <c r="U416" i="1"/>
  <c r="R451" i="1"/>
  <c r="R446" i="1" s="1"/>
  <c r="BO324" i="1" s="1"/>
  <c r="BO247" i="1" s="1"/>
  <c r="V467" i="1"/>
  <c r="W467" i="1" s="1"/>
  <c r="X467" i="1" s="1"/>
  <c r="Y467" i="1" s="1"/>
  <c r="Z467" i="1" s="1"/>
  <c r="R468" i="1"/>
  <c r="W484" i="1"/>
  <c r="Y484" i="1" s="1"/>
  <c r="Z484" i="1" s="1"/>
  <c r="R485" i="1"/>
  <c r="S485" i="1" s="1"/>
  <c r="X484" i="1"/>
  <c r="R502" i="1"/>
  <c r="W501" i="1"/>
  <c r="X501" i="1" s="1"/>
  <c r="Y501" i="1" s="1"/>
  <c r="AU364" i="1"/>
  <c r="AU385" i="1" s="1"/>
  <c r="AU138" i="1" s="1"/>
  <c r="AU77" i="1" s="1"/>
  <c r="AP364" i="1"/>
  <c r="AZ320" i="1"/>
  <c r="BB320" i="1"/>
  <c r="S164" i="1"/>
  <c r="S82" i="1" s="1"/>
  <c r="AU142" i="1"/>
  <c r="AR142" i="1"/>
  <c r="AZ243" i="1"/>
  <c r="AZ242" i="1" s="1"/>
  <c r="BB243" i="1"/>
  <c r="BB120" i="1" s="1"/>
  <c r="BB119" i="1" s="1"/>
  <c r="AY266" i="1"/>
  <c r="AY265" i="1" s="1"/>
  <c r="AY122" i="1" s="1"/>
  <c r="P60" i="1" s="1"/>
  <c r="AM392" i="1"/>
  <c r="AM403" i="1" s="1"/>
  <c r="W538" i="1"/>
  <c r="X538" i="1" s="1"/>
  <c r="R573" i="1"/>
  <c r="W572" i="1"/>
  <c r="X572" i="1"/>
  <c r="V572" i="1"/>
  <c r="BC243" i="1"/>
  <c r="BC242" i="1" s="1"/>
  <c r="BJ243" i="1"/>
  <c r="BJ242" i="1" s="1"/>
  <c r="BD243" i="1"/>
  <c r="BD242" i="1" s="1"/>
  <c r="AV142" i="1"/>
  <c r="BE243" i="1"/>
  <c r="BE120" i="1" s="1"/>
  <c r="BE119" i="1" s="1"/>
  <c r="AS142" i="1"/>
  <c r="AO142" i="1"/>
  <c r="AM142" i="1"/>
  <c r="R556" i="1"/>
  <c r="R551" i="1" s="1"/>
  <c r="W554" i="1"/>
  <c r="V220" i="1"/>
  <c r="U218" i="1"/>
  <c r="U111" i="1" s="1"/>
  <c r="U113" i="1"/>
  <c r="Z555" i="1"/>
  <c r="AH222" i="1"/>
  <c r="AG221" i="1"/>
  <c r="AG114" i="1" s="1"/>
  <c r="AG115" i="1"/>
  <c r="AH219" i="1"/>
  <c r="AG112" i="1"/>
  <c r="X554" i="1"/>
  <c r="AS391" i="1"/>
  <c r="AS403" i="1"/>
  <c r="V217" i="1"/>
  <c r="U215" i="1"/>
  <c r="U110" i="1"/>
  <c r="AX391" i="1"/>
  <c r="AX403" i="1"/>
  <c r="AO391" i="1"/>
  <c r="AO403" i="1"/>
  <c r="T108" i="1"/>
  <c r="T214" i="1"/>
  <c r="T107" i="1" s="1"/>
  <c r="AV391" i="1"/>
  <c r="AV403" i="1"/>
  <c r="AU391" i="1"/>
  <c r="AU403" i="1"/>
  <c r="AN391" i="1"/>
  <c r="AN403" i="1"/>
  <c r="AQ391" i="1"/>
  <c r="AQ403" i="1"/>
  <c r="N17" i="1"/>
  <c r="N16" i="1" s="1"/>
  <c r="AG109" i="1"/>
  <c r="AH216" i="1"/>
  <c r="AR391" i="1"/>
  <c r="AR403" i="1"/>
  <c r="AP391" i="1"/>
  <c r="AP403" i="1"/>
  <c r="AW403" i="1"/>
  <c r="AW391" i="1"/>
  <c r="AT391" i="1"/>
  <c r="AT403" i="1"/>
  <c r="BA243" i="1"/>
  <c r="BA120" i="1" s="1"/>
  <c r="BA119" i="1" s="1"/>
  <c r="AN364" i="1"/>
  <c r="AN363" i="1" s="1"/>
  <c r="BG320" i="1"/>
  <c r="AW364" i="1"/>
  <c r="AW363" i="1" s="1"/>
  <c r="AN142" i="1"/>
  <c r="BG243" i="1"/>
  <c r="BG242" i="1" s="1"/>
  <c r="U186" i="1"/>
  <c r="T104" i="1"/>
  <c r="T184" i="1"/>
  <c r="T102" i="1" s="1"/>
  <c r="AG185" i="1"/>
  <c r="AF103" i="1"/>
  <c r="BA320" i="1"/>
  <c r="AW142" i="1"/>
  <c r="AP142" i="1"/>
  <c r="BF320" i="1"/>
  <c r="K519" i="1"/>
  <c r="AY251" i="1"/>
  <c r="AY243" i="1" s="1"/>
  <c r="U101" i="1"/>
  <c r="V183" i="1"/>
  <c r="U181" i="1"/>
  <c r="U99" i="1" s="1"/>
  <c r="AH182" i="1"/>
  <c r="AG100" i="1"/>
  <c r="W180" i="1"/>
  <c r="V178" i="1"/>
  <c r="V96" i="1" s="1"/>
  <c r="V98" i="1"/>
  <c r="AI179" i="1"/>
  <c r="AH97" i="1"/>
  <c r="U95" i="1"/>
  <c r="V177" i="1"/>
  <c r="U175" i="1"/>
  <c r="U93" i="1" s="1"/>
  <c r="AH176" i="1"/>
  <c r="AG94" i="1"/>
  <c r="R463" i="1"/>
  <c r="AH91" i="1"/>
  <c r="AI173" i="1"/>
  <c r="BK324" i="1"/>
  <c r="BH367" i="1"/>
  <c r="BH146" i="1" s="1"/>
  <c r="BB367" i="1"/>
  <c r="BB146" i="1" s="1"/>
  <c r="V92" i="1"/>
  <c r="V172" i="1"/>
  <c r="V90" i="1" s="1"/>
  <c r="W174" i="1"/>
  <c r="BH242" i="1"/>
  <c r="BH120" i="1"/>
  <c r="BH119" i="1" s="1"/>
  <c r="AK74" i="1"/>
  <c r="AK134" i="1"/>
  <c r="AK73" i="1" s="1"/>
  <c r="AR385" i="1"/>
  <c r="AR138" i="1" s="1"/>
  <c r="AR77" i="1" s="1"/>
  <c r="AR383" i="1"/>
  <c r="AR384" i="1"/>
  <c r="AR137" i="1" s="1"/>
  <c r="AR76" i="1" s="1"/>
  <c r="AR363" i="1"/>
  <c r="AC74" i="1"/>
  <c r="AC134" i="1"/>
  <c r="AC73" i="1" s="1"/>
  <c r="AF74" i="1"/>
  <c r="AF134" i="1"/>
  <c r="AF73" i="1" s="1"/>
  <c r="BF120" i="1"/>
  <c r="BF119" i="1" s="1"/>
  <c r="BF242" i="1"/>
  <c r="AE134" i="1"/>
  <c r="AE73" i="1" s="1"/>
  <c r="AE74" i="1"/>
  <c r="U166" i="1"/>
  <c r="V168" i="1"/>
  <c r="U86" i="1"/>
  <c r="AV385" i="1"/>
  <c r="AV138" i="1" s="1"/>
  <c r="AV77" i="1" s="1"/>
  <c r="AV384" i="1"/>
  <c r="AV137" i="1" s="1"/>
  <c r="AV76" i="1" s="1"/>
  <c r="AV383" i="1"/>
  <c r="AV363" i="1"/>
  <c r="N13" i="1"/>
  <c r="N12" i="1" s="1"/>
  <c r="AH167" i="1"/>
  <c r="AG85" i="1"/>
  <c r="AM383" i="1"/>
  <c r="AM363" i="1"/>
  <c r="AM385" i="1"/>
  <c r="AM138" i="1" s="1"/>
  <c r="AM77" i="1" s="1"/>
  <c r="AM384" i="1"/>
  <c r="AM137" i="1" s="1"/>
  <c r="AM76" i="1" s="1"/>
  <c r="AS384" i="1"/>
  <c r="AS137" i="1" s="1"/>
  <c r="AS76" i="1" s="1"/>
  <c r="AS383" i="1"/>
  <c r="AS385" i="1"/>
  <c r="AS138" i="1" s="1"/>
  <c r="AS77" i="1" s="1"/>
  <c r="AS363" i="1"/>
  <c r="R412" i="1"/>
  <c r="AQ384" i="1"/>
  <c r="AQ137" i="1" s="1"/>
  <c r="AQ76" i="1" s="1"/>
  <c r="AQ383" i="1"/>
  <c r="AQ385" i="1"/>
  <c r="AQ138" i="1" s="1"/>
  <c r="AQ77" i="1" s="1"/>
  <c r="AQ363" i="1"/>
  <c r="AO385" i="1"/>
  <c r="AO138" i="1" s="1"/>
  <c r="AO77" i="1" s="1"/>
  <c r="AT384" i="1"/>
  <c r="AT137" i="1" s="1"/>
  <c r="AT76" i="1" s="1"/>
  <c r="AT383" i="1"/>
  <c r="AT385" i="1"/>
  <c r="AT138" i="1" s="1"/>
  <c r="AT77" i="1" s="1"/>
  <c r="AT363" i="1"/>
  <c r="AD134" i="1"/>
  <c r="AD73" i="1" s="1"/>
  <c r="AD74" i="1"/>
  <c r="AH74" i="1"/>
  <c r="AH134" i="1"/>
  <c r="AH73" i="1" s="1"/>
  <c r="AP383" i="1"/>
  <c r="AP384" i="1"/>
  <c r="AP137" i="1" s="1"/>
  <c r="AP76" i="1" s="1"/>
  <c r="AP385" i="1"/>
  <c r="AP138" i="1" s="1"/>
  <c r="AP77" i="1" s="1"/>
  <c r="AP363" i="1"/>
  <c r="AG134" i="1"/>
  <c r="AG73" i="1" s="1"/>
  <c r="AG74" i="1"/>
  <c r="AA74" i="1"/>
  <c r="AA134" i="1"/>
  <c r="AA73" i="1" s="1"/>
  <c r="AB134" i="1"/>
  <c r="AB73" i="1" s="1"/>
  <c r="AB74" i="1"/>
  <c r="BI120" i="1"/>
  <c r="BI119" i="1" s="1"/>
  <c r="BI242" i="1"/>
  <c r="AI74" i="1"/>
  <c r="AI134" i="1"/>
  <c r="AI73" i="1" s="1"/>
  <c r="T84" i="1"/>
  <c r="AW385" i="1"/>
  <c r="AW138" i="1" s="1"/>
  <c r="AW77" i="1" s="1"/>
  <c r="BA242" i="1"/>
  <c r="AL134" i="1"/>
  <c r="AL73" i="1" s="1"/>
  <c r="AL74" i="1"/>
  <c r="AJ74" i="1"/>
  <c r="AJ134" i="1"/>
  <c r="AJ73" i="1" s="1"/>
  <c r="AX363" i="1"/>
  <c r="AX383" i="1"/>
  <c r="AX385" i="1"/>
  <c r="AX138" i="1" s="1"/>
  <c r="AX77" i="1" s="1"/>
  <c r="AX384" i="1"/>
  <c r="AX137" i="1" s="1"/>
  <c r="AX76" i="1" s="1"/>
  <c r="X518" i="1" l="1"/>
  <c r="Y518" i="1"/>
  <c r="Z518" i="1" s="1"/>
  <c r="BP324" i="1"/>
  <c r="BP247" i="1" s="1"/>
  <c r="BJ367" i="1"/>
  <c r="BJ146" i="1" s="1"/>
  <c r="BU324" i="1"/>
  <c r="BU247" i="1" s="1"/>
  <c r="BE367" i="1"/>
  <c r="BE146" i="1" s="1"/>
  <c r="X450" i="1"/>
  <c r="Y450" i="1" s="1"/>
  <c r="Z450" i="1" s="1"/>
  <c r="AO383" i="1"/>
  <c r="AO382" i="1" s="1"/>
  <c r="AO381" i="1" s="1"/>
  <c r="AY367" i="1"/>
  <c r="AY146" i="1" s="1"/>
  <c r="BT324" i="1"/>
  <c r="BT247" i="1" s="1"/>
  <c r="BI367" i="1"/>
  <c r="BI146" i="1" s="1"/>
  <c r="S539" i="1"/>
  <c r="BC367" i="1"/>
  <c r="BC146" i="1" s="1"/>
  <c r="BL324" i="1"/>
  <c r="BL247" i="1" s="1"/>
  <c r="BV324" i="1"/>
  <c r="BV247" i="1" s="1"/>
  <c r="BA367" i="1"/>
  <c r="BA146" i="1" s="1"/>
  <c r="AO363" i="1"/>
  <c r="BG367" i="1"/>
  <c r="BG146" i="1" s="1"/>
  <c r="BR324" i="1"/>
  <c r="BR247" i="1" s="1"/>
  <c r="BQ324" i="1"/>
  <c r="BQ247" i="1" s="1"/>
  <c r="AZ367" i="1"/>
  <c r="AZ146" i="1" s="1"/>
  <c r="BS324" i="1"/>
  <c r="BS247" i="1" s="1"/>
  <c r="BN324" i="1"/>
  <c r="BN247" i="1" s="1"/>
  <c r="BF367" i="1"/>
  <c r="BF146" i="1" s="1"/>
  <c r="BM324" i="1"/>
  <c r="BM247" i="1" s="1"/>
  <c r="BD367" i="1"/>
  <c r="BD146" i="1" s="1"/>
  <c r="S451" i="1"/>
  <c r="V416" i="1"/>
  <c r="S417" i="1"/>
  <c r="T451" i="1"/>
  <c r="U451" i="1"/>
  <c r="BB242" i="1"/>
  <c r="AU384" i="1"/>
  <c r="AU137" i="1" s="1"/>
  <c r="AU76" i="1" s="1"/>
  <c r="S468" i="1"/>
  <c r="T468" i="1" s="1"/>
  <c r="AU363" i="1"/>
  <c r="AU383" i="1"/>
  <c r="AU136" i="1" s="1"/>
  <c r="BC120" i="1"/>
  <c r="BC119" i="1" s="1"/>
  <c r="T485" i="1"/>
  <c r="U485" i="1" s="1"/>
  <c r="AZ120" i="1"/>
  <c r="AZ119" i="1" s="1"/>
  <c r="R497" i="1"/>
  <c r="Z501" i="1"/>
  <c r="S502" i="1"/>
  <c r="AN385" i="1"/>
  <c r="AN138" i="1" s="1"/>
  <c r="AN77" i="1" s="1"/>
  <c r="T502" i="1"/>
  <c r="R519" i="1"/>
  <c r="R514" i="1" s="1"/>
  <c r="BJ120" i="1"/>
  <c r="BJ119" i="1" s="1"/>
  <c r="BD120" i="1"/>
  <c r="BD119" i="1" s="1"/>
  <c r="AM391" i="1"/>
  <c r="R534" i="1"/>
  <c r="BQ332" i="1" s="1"/>
  <c r="AW383" i="1"/>
  <c r="Y538" i="1"/>
  <c r="Z538" i="1" s="1"/>
  <c r="AW384" i="1"/>
  <c r="AW137" i="1" s="1"/>
  <c r="AW76" i="1" s="1"/>
  <c r="T539" i="1"/>
  <c r="Y572" i="1"/>
  <c r="Z572" i="1" s="1"/>
  <c r="R568" i="1"/>
  <c r="BP334" i="1" s="1"/>
  <c r="BP268" i="1" s="1"/>
  <c r="S573" i="1"/>
  <c r="BE242" i="1"/>
  <c r="BG120" i="1"/>
  <c r="BG119" i="1" s="1"/>
  <c r="AI222" i="1"/>
  <c r="AH221" i="1"/>
  <c r="AH114" i="1" s="1"/>
  <c r="AH115" i="1"/>
  <c r="W220" i="1"/>
  <c r="V218" i="1"/>
  <c r="V111" i="1" s="1"/>
  <c r="V113" i="1"/>
  <c r="AI219" i="1"/>
  <c r="AH112" i="1"/>
  <c r="BM333" i="1"/>
  <c r="BM267" i="1" s="1"/>
  <c r="BQ333" i="1"/>
  <c r="BQ267" i="1" s="1"/>
  <c r="BU333" i="1"/>
  <c r="BU267" i="1" s="1"/>
  <c r="BL333" i="1"/>
  <c r="BL267" i="1" s="1"/>
  <c r="BR333" i="1"/>
  <c r="BR267" i="1" s="1"/>
  <c r="BN333" i="1"/>
  <c r="BN267" i="1" s="1"/>
  <c r="BS333" i="1"/>
  <c r="BS267" i="1" s="1"/>
  <c r="AZ394" i="1"/>
  <c r="AZ155" i="1" s="1"/>
  <c r="BB394" i="1"/>
  <c r="BB155" i="1" s="1"/>
  <c r="BD394" i="1"/>
  <c r="BD155" i="1" s="1"/>
  <c r="BF394" i="1"/>
  <c r="BF155" i="1" s="1"/>
  <c r="BO333" i="1"/>
  <c r="BO267" i="1" s="1"/>
  <c r="BT333" i="1"/>
  <c r="BT267" i="1" s="1"/>
  <c r="BV333" i="1"/>
  <c r="BV267" i="1" s="1"/>
  <c r="BC394" i="1"/>
  <c r="BC155" i="1" s="1"/>
  <c r="BI394" i="1"/>
  <c r="BI155" i="1" s="1"/>
  <c r="BE394" i="1"/>
  <c r="BE155" i="1" s="1"/>
  <c r="BJ394" i="1"/>
  <c r="BJ155" i="1" s="1"/>
  <c r="BK333" i="1"/>
  <c r="AY394" i="1"/>
  <c r="AY155" i="1" s="1"/>
  <c r="BG394" i="1"/>
  <c r="BG155" i="1" s="1"/>
  <c r="BP333" i="1"/>
  <c r="BP267" i="1" s="1"/>
  <c r="BH394" i="1"/>
  <c r="BH155" i="1" s="1"/>
  <c r="BA394" i="1"/>
  <c r="BA155" i="1" s="1"/>
  <c r="Y554" i="1"/>
  <c r="S556" i="1"/>
  <c r="T556" i="1" s="1"/>
  <c r="BK334" i="1"/>
  <c r="BO334" i="1"/>
  <c r="BO268" i="1" s="1"/>
  <c r="BS334" i="1"/>
  <c r="BS268" i="1" s="1"/>
  <c r="BU334" i="1"/>
  <c r="BU268" i="1" s="1"/>
  <c r="BL334" i="1"/>
  <c r="BL268" i="1" s="1"/>
  <c r="BQ334" i="1"/>
  <c r="BQ268" i="1" s="1"/>
  <c r="BM334" i="1"/>
  <c r="BM268" i="1" s="1"/>
  <c r="BR334" i="1"/>
  <c r="BR268" i="1" s="1"/>
  <c r="BN334" i="1"/>
  <c r="BN268" i="1" s="1"/>
  <c r="AM402" i="1"/>
  <c r="AM401" i="1" s="1"/>
  <c r="AM140" i="1"/>
  <c r="AS140" i="1"/>
  <c r="AS402" i="1"/>
  <c r="AS401" i="1" s="1"/>
  <c r="AN402" i="1"/>
  <c r="AN401" i="1" s="1"/>
  <c r="AN140" i="1"/>
  <c r="AN383" i="1"/>
  <c r="AN136" i="1" s="1"/>
  <c r="AN384" i="1"/>
  <c r="AN137" i="1" s="1"/>
  <c r="AN76" i="1" s="1"/>
  <c r="AW140" i="1"/>
  <c r="AW402" i="1"/>
  <c r="AW401" i="1" s="1"/>
  <c r="AR140" i="1"/>
  <c r="AR402" i="1"/>
  <c r="AR401" i="1" s="1"/>
  <c r="AI216" i="1"/>
  <c r="AH109" i="1"/>
  <c r="R480" i="1"/>
  <c r="AQ140" i="1"/>
  <c r="AQ402" i="1"/>
  <c r="AQ401" i="1" s="1"/>
  <c r="AV140" i="1"/>
  <c r="AV402" i="1"/>
  <c r="AV401" i="1" s="1"/>
  <c r="AO402" i="1"/>
  <c r="AO401" i="1" s="1"/>
  <c r="AO140" i="1"/>
  <c r="AU140" i="1"/>
  <c r="AU402" i="1"/>
  <c r="AU401" i="1" s="1"/>
  <c r="BM332" i="1"/>
  <c r="AZ393" i="1"/>
  <c r="BV332" i="1"/>
  <c r="BK332" i="1"/>
  <c r="BG393" i="1"/>
  <c r="AY393" i="1"/>
  <c r="AX140" i="1"/>
  <c r="AX402" i="1"/>
  <c r="AX401" i="1" s="1"/>
  <c r="W217" i="1"/>
  <c r="V215" i="1"/>
  <c r="V110" i="1"/>
  <c r="N11" i="1"/>
  <c r="AT140" i="1"/>
  <c r="AT402" i="1"/>
  <c r="AT401" i="1" s="1"/>
  <c r="AP140" i="1"/>
  <c r="AP402" i="1"/>
  <c r="AP401" i="1" s="1"/>
  <c r="U214" i="1"/>
  <c r="U107" i="1" s="1"/>
  <c r="U108" i="1"/>
  <c r="AY120" i="1"/>
  <c r="AY119" i="1" s="1"/>
  <c r="AY242" i="1"/>
  <c r="AG103" i="1"/>
  <c r="AH185" i="1"/>
  <c r="T164" i="1"/>
  <c r="T82" i="1" s="1"/>
  <c r="U104" i="1"/>
  <c r="U184" i="1"/>
  <c r="U102" i="1" s="1"/>
  <c r="V186" i="1"/>
  <c r="BL327" i="1"/>
  <c r="BL250" i="1" s="1"/>
  <c r="BP327" i="1"/>
  <c r="BP250" i="1" s="1"/>
  <c r="BT327" i="1"/>
  <c r="BT250" i="1" s="1"/>
  <c r="BE370" i="1"/>
  <c r="BE149" i="1" s="1"/>
  <c r="BH370" i="1"/>
  <c r="BH149" i="1" s="1"/>
  <c r="AZ370" i="1"/>
  <c r="AZ149" i="1" s="1"/>
  <c r="BC370" i="1"/>
  <c r="BC149" i="1" s="1"/>
  <c r="BJ370" i="1"/>
  <c r="BJ149" i="1" s="1"/>
  <c r="BB370" i="1"/>
  <c r="BB149" i="1" s="1"/>
  <c r="BM327" i="1"/>
  <c r="BM250" i="1" s="1"/>
  <c r="BQ327" i="1"/>
  <c r="BQ250" i="1" s="1"/>
  <c r="BU327" i="1"/>
  <c r="BU250" i="1" s="1"/>
  <c r="BN327" i="1"/>
  <c r="BN250" i="1" s="1"/>
  <c r="BR327" i="1"/>
  <c r="BR250" i="1" s="1"/>
  <c r="BV327" i="1"/>
  <c r="BV250" i="1" s="1"/>
  <c r="BI370" i="1"/>
  <c r="BI149" i="1" s="1"/>
  <c r="BA370" i="1"/>
  <c r="BA149" i="1" s="1"/>
  <c r="BD370" i="1"/>
  <c r="BD149" i="1" s="1"/>
  <c r="BG370" i="1"/>
  <c r="BG149" i="1" s="1"/>
  <c r="AY370" i="1"/>
  <c r="AY149" i="1" s="1"/>
  <c r="BF370" i="1"/>
  <c r="BF149" i="1" s="1"/>
  <c r="BK327" i="1"/>
  <c r="BO327" i="1"/>
  <c r="BO250" i="1" s="1"/>
  <c r="BS327" i="1"/>
  <c r="BS250" i="1" s="1"/>
  <c r="V181" i="1"/>
  <c r="V99" i="1" s="1"/>
  <c r="W183" i="1"/>
  <c r="V101" i="1"/>
  <c r="AI182" i="1"/>
  <c r="AH100" i="1"/>
  <c r="AJ179" i="1"/>
  <c r="AI97" i="1"/>
  <c r="X180" i="1"/>
  <c r="W178" i="1"/>
  <c r="W96" i="1" s="1"/>
  <c r="L34" i="1" s="1"/>
  <c r="W98" i="1"/>
  <c r="L36" i="1" s="1"/>
  <c r="BN325" i="1"/>
  <c r="BN248" i="1" s="1"/>
  <c r="BR325" i="1"/>
  <c r="BR248" i="1" s="1"/>
  <c r="BV325" i="1"/>
  <c r="BV248" i="1" s="1"/>
  <c r="BI368" i="1"/>
  <c r="BI147" i="1" s="1"/>
  <c r="BD368" i="1"/>
  <c r="BD147" i="1" s="1"/>
  <c r="AY368" i="1"/>
  <c r="AY147" i="1" s="1"/>
  <c r="BL325" i="1"/>
  <c r="BL248" i="1" s="1"/>
  <c r="BQ325" i="1"/>
  <c r="BQ248" i="1" s="1"/>
  <c r="BA368" i="1"/>
  <c r="BA147" i="1" s="1"/>
  <c r="AZ368" i="1"/>
  <c r="AZ147" i="1" s="1"/>
  <c r="BM325" i="1"/>
  <c r="BM248" i="1" s="1"/>
  <c r="BS325" i="1"/>
  <c r="BS248" i="1" s="1"/>
  <c r="BE368" i="1"/>
  <c r="BE147" i="1" s="1"/>
  <c r="BB368" i="1"/>
  <c r="BB147" i="1" s="1"/>
  <c r="BO325" i="1"/>
  <c r="BO248" i="1" s="1"/>
  <c r="BT325" i="1"/>
  <c r="BT248" i="1" s="1"/>
  <c r="BC368" i="1"/>
  <c r="BC147" i="1" s="1"/>
  <c r="BF368" i="1"/>
  <c r="BF147" i="1" s="1"/>
  <c r="BK325" i="1"/>
  <c r="BH368" i="1"/>
  <c r="BH147" i="1" s="1"/>
  <c r="BP325" i="1"/>
  <c r="BP248" i="1" s="1"/>
  <c r="BU325" i="1"/>
  <c r="BU248" i="1" s="1"/>
  <c r="BJ368" i="1"/>
  <c r="BJ147" i="1" s="1"/>
  <c r="BG368" i="1"/>
  <c r="BG147" i="1" s="1"/>
  <c r="W177" i="1"/>
  <c r="V95" i="1"/>
  <c r="V175" i="1"/>
  <c r="V93" i="1" s="1"/>
  <c r="AH94" i="1"/>
  <c r="AI176" i="1"/>
  <c r="BK247" i="1"/>
  <c r="AJ173" i="1"/>
  <c r="AI91" i="1"/>
  <c r="W92" i="1"/>
  <c r="L30" i="1" s="1"/>
  <c r="W172" i="1"/>
  <c r="W90" i="1" s="1"/>
  <c r="L28" i="1" s="1"/>
  <c r="X174" i="1"/>
  <c r="AT136" i="1"/>
  <c r="AT382" i="1"/>
  <c r="AT381" i="1" s="1"/>
  <c r="AQ382" i="1"/>
  <c r="AQ381" i="1" s="1"/>
  <c r="AQ136" i="1"/>
  <c r="AR382" i="1"/>
  <c r="AR381" i="1" s="1"/>
  <c r="AR136" i="1"/>
  <c r="BN322" i="1"/>
  <c r="BR322" i="1"/>
  <c r="BV322" i="1"/>
  <c r="BE365" i="1"/>
  <c r="AZ365" i="1"/>
  <c r="BJ365" i="1"/>
  <c r="BK322" i="1"/>
  <c r="BO322" i="1"/>
  <c r="BS322" i="1"/>
  <c r="BI365" i="1"/>
  <c r="BD365" i="1"/>
  <c r="AY365" i="1"/>
  <c r="BQ322" i="1"/>
  <c r="BC365" i="1"/>
  <c r="BT322" i="1"/>
  <c r="BH365" i="1"/>
  <c r="BG365" i="1"/>
  <c r="BB365" i="1"/>
  <c r="BM322" i="1"/>
  <c r="BF365" i="1"/>
  <c r="BA365" i="1"/>
  <c r="BL322" i="1"/>
  <c r="BP322" i="1"/>
  <c r="BU322" i="1"/>
  <c r="AM136" i="1"/>
  <c r="AM382" i="1"/>
  <c r="AM381" i="1" s="1"/>
  <c r="AW136" i="1"/>
  <c r="O15" i="1"/>
  <c r="AV382" i="1"/>
  <c r="AV381" i="1" s="1"/>
  <c r="AV136" i="1"/>
  <c r="W168" i="1"/>
  <c r="V166" i="1"/>
  <c r="V86" i="1"/>
  <c r="AX136" i="1"/>
  <c r="AX382" i="1"/>
  <c r="AX381" i="1" s="1"/>
  <c r="AP136" i="1"/>
  <c r="AP382" i="1"/>
  <c r="AP381" i="1" s="1"/>
  <c r="AS382" i="1"/>
  <c r="AS381" i="1" s="1"/>
  <c r="AS136" i="1"/>
  <c r="AI167" i="1"/>
  <c r="AH85" i="1"/>
  <c r="U84" i="1"/>
  <c r="AO136" i="1" l="1"/>
  <c r="K452" i="1"/>
  <c r="T452" i="1" s="1"/>
  <c r="U164" i="1"/>
  <c r="U82" i="1" s="1"/>
  <c r="W416" i="1"/>
  <c r="X416" i="1" s="1"/>
  <c r="Y416" i="1" s="1"/>
  <c r="Z416" i="1" s="1"/>
  <c r="T417" i="1"/>
  <c r="U417" i="1" s="1"/>
  <c r="V417" i="1"/>
  <c r="AU382" i="1"/>
  <c r="AU381" i="1" s="1"/>
  <c r="S452" i="1"/>
  <c r="V451" i="1"/>
  <c r="W451" i="1"/>
  <c r="U468" i="1"/>
  <c r="V468" i="1" s="1"/>
  <c r="V485" i="1"/>
  <c r="W485" i="1" s="1"/>
  <c r="O14" i="1"/>
  <c r="AW382" i="1"/>
  <c r="AW381" i="1" s="1"/>
  <c r="U502" i="1"/>
  <c r="V502" i="1" s="1"/>
  <c r="S519" i="1"/>
  <c r="BL332" i="1"/>
  <c r="BL331" i="1" s="1"/>
  <c r="BT332" i="1"/>
  <c r="BT331" i="1" s="1"/>
  <c r="BA393" i="1"/>
  <c r="BA154" i="1" s="1"/>
  <c r="BA153" i="1" s="1"/>
  <c r="BC393" i="1"/>
  <c r="BC392" i="1" s="1"/>
  <c r="BB393" i="1"/>
  <c r="BP332" i="1"/>
  <c r="BP266" i="1" s="1"/>
  <c r="BP265" i="1" s="1"/>
  <c r="BP122" i="1" s="1"/>
  <c r="BS332" i="1"/>
  <c r="BS331" i="1" s="1"/>
  <c r="BJ393" i="1"/>
  <c r="BJ392" i="1" s="1"/>
  <c r="BN332" i="1"/>
  <c r="BN331" i="1" s="1"/>
  <c r="BU332" i="1"/>
  <c r="BU331" i="1" s="1"/>
  <c r="BD393" i="1"/>
  <c r="BD392" i="1" s="1"/>
  <c r="BR332" i="1"/>
  <c r="BR331" i="1" s="1"/>
  <c r="BH393" i="1"/>
  <c r="BE393" i="1"/>
  <c r="BE392" i="1" s="1"/>
  <c r="BO332" i="1"/>
  <c r="BI393" i="1"/>
  <c r="BF393" i="1"/>
  <c r="BF392" i="1" s="1"/>
  <c r="U539" i="1"/>
  <c r="T573" i="1"/>
  <c r="BT334" i="1"/>
  <c r="BT268" i="1" s="1"/>
  <c r="BV334" i="1"/>
  <c r="BV268" i="1" s="1"/>
  <c r="P58" i="1"/>
  <c r="P57" i="1" s="1"/>
  <c r="U556" i="1"/>
  <c r="V556" i="1" s="1"/>
  <c r="K574" i="1"/>
  <c r="BK268" i="1"/>
  <c r="K557" i="1"/>
  <c r="BK267" i="1"/>
  <c r="AJ219" i="1"/>
  <c r="AI112" i="1"/>
  <c r="Z554" i="1"/>
  <c r="AI115" i="1"/>
  <c r="AI221" i="1"/>
  <c r="AI114" i="1" s="1"/>
  <c r="AJ222" i="1"/>
  <c r="X220" i="1"/>
  <c r="W113" i="1"/>
  <c r="L51" i="1" s="1"/>
  <c r="W218" i="1"/>
  <c r="W111" i="1" s="1"/>
  <c r="L49" i="1" s="1"/>
  <c r="AT79" i="1"/>
  <c r="AT139" i="1"/>
  <c r="AT78" i="1" s="1"/>
  <c r="BU266" i="1"/>
  <c r="BU265" i="1" s="1"/>
  <c r="BU122" i="1" s="1"/>
  <c r="AR139" i="1"/>
  <c r="AR78" i="1" s="1"/>
  <c r="AR79" i="1"/>
  <c r="AN382" i="1"/>
  <c r="AN381" i="1" s="1"/>
  <c r="BH392" i="1"/>
  <c r="BH154" i="1"/>
  <c r="BH153" i="1" s="1"/>
  <c r="BI154" i="1"/>
  <c r="BI153" i="1" s="1"/>
  <c r="BI392" i="1"/>
  <c r="BQ266" i="1"/>
  <c r="BQ265" i="1" s="1"/>
  <c r="BQ122" i="1" s="1"/>
  <c r="BQ331" i="1"/>
  <c r="AO139" i="1"/>
  <c r="AO78" i="1" s="1"/>
  <c r="AO79" i="1"/>
  <c r="AQ79" i="1"/>
  <c r="AQ139" i="1"/>
  <c r="AQ78" i="1" s="1"/>
  <c r="BB392" i="1"/>
  <c r="BB154" i="1"/>
  <c r="BB153" i="1" s="1"/>
  <c r="AP79" i="1"/>
  <c r="AP139" i="1"/>
  <c r="AP78" i="1" s="1"/>
  <c r="AX79" i="1"/>
  <c r="AX139" i="1"/>
  <c r="AX78" i="1" s="1"/>
  <c r="AY392" i="1"/>
  <c r="AY154" i="1"/>
  <c r="AY153" i="1" s="1"/>
  <c r="BG154" i="1"/>
  <c r="BG153" i="1" s="1"/>
  <c r="BG392" i="1"/>
  <c r="BK331" i="1"/>
  <c r="BK266" i="1"/>
  <c r="BV266" i="1"/>
  <c r="BV265" i="1" s="1"/>
  <c r="BV122" i="1" s="1"/>
  <c r="BV331" i="1"/>
  <c r="AZ392" i="1"/>
  <c r="AZ154" i="1"/>
  <c r="AZ153" i="1" s="1"/>
  <c r="BM331" i="1"/>
  <c r="BM266" i="1"/>
  <c r="BM265" i="1" s="1"/>
  <c r="BM122" i="1" s="1"/>
  <c r="AJ216" i="1"/>
  <c r="AI109" i="1"/>
  <c r="AW79" i="1"/>
  <c r="AW139" i="1"/>
  <c r="AW78" i="1" s="1"/>
  <c r="AS79" i="1"/>
  <c r="AS139" i="1"/>
  <c r="AS78" i="1" s="1"/>
  <c r="W110" i="1"/>
  <c r="L48" i="1" s="1"/>
  <c r="W215" i="1"/>
  <c r="X217" i="1"/>
  <c r="BS266" i="1"/>
  <c r="BS265" i="1" s="1"/>
  <c r="BS122" i="1" s="1"/>
  <c r="AU79" i="1"/>
  <c r="AU139" i="1"/>
  <c r="AU78" i="1" s="1"/>
  <c r="AV139" i="1"/>
  <c r="AV78" i="1" s="1"/>
  <c r="AV79" i="1"/>
  <c r="V214" i="1"/>
  <c r="V107" i="1" s="1"/>
  <c r="V108" i="1"/>
  <c r="BT266" i="1"/>
  <c r="BT265" i="1" s="1"/>
  <c r="BT122" i="1" s="1"/>
  <c r="BD154" i="1"/>
  <c r="BD153" i="1" s="1"/>
  <c r="BA392" i="1"/>
  <c r="BR266" i="1"/>
  <c r="BR265" i="1" s="1"/>
  <c r="BR122" i="1" s="1"/>
  <c r="BQ326" i="1"/>
  <c r="BQ249" i="1" s="1"/>
  <c r="BV326" i="1"/>
  <c r="BV249" i="1" s="1"/>
  <c r="BE369" i="1"/>
  <c r="BE148" i="1" s="1"/>
  <c r="BO326" i="1"/>
  <c r="BO249" i="1" s="1"/>
  <c r="BJ369" i="1"/>
  <c r="BJ148" i="1" s="1"/>
  <c r="BF369" i="1"/>
  <c r="BF148" i="1" s="1"/>
  <c r="BU326" i="1"/>
  <c r="BU249" i="1" s="1"/>
  <c r="AY369" i="1"/>
  <c r="AY148" i="1" s="1"/>
  <c r="BG369" i="1"/>
  <c r="BG148" i="1" s="1"/>
  <c r="BS326" i="1"/>
  <c r="BS249" i="1" s="1"/>
  <c r="BP326" i="1"/>
  <c r="BP249" i="1" s="1"/>
  <c r="AZ369" i="1"/>
  <c r="AZ148" i="1" s="1"/>
  <c r="BB369" i="1"/>
  <c r="BB148" i="1" s="1"/>
  <c r="BN326" i="1"/>
  <c r="BN249" i="1" s="1"/>
  <c r="BA369" i="1"/>
  <c r="BA148" i="1" s="1"/>
  <c r="BI369" i="1"/>
  <c r="BI148" i="1" s="1"/>
  <c r="BL326" i="1"/>
  <c r="BL249" i="1" s="1"/>
  <c r="BD369" i="1"/>
  <c r="BD148" i="1" s="1"/>
  <c r="BH369" i="1"/>
  <c r="BH148" i="1" s="1"/>
  <c r="BM326" i="1"/>
  <c r="BM249" i="1" s="1"/>
  <c r="BR326" i="1"/>
  <c r="BR249" i="1" s="1"/>
  <c r="BC369" i="1"/>
  <c r="BC148" i="1" s="1"/>
  <c r="BK326" i="1"/>
  <c r="BT326" i="1"/>
  <c r="BT249" i="1" s="1"/>
  <c r="AN79" i="1"/>
  <c r="AN139" i="1"/>
  <c r="AN78" i="1" s="1"/>
  <c r="AM79" i="1"/>
  <c r="AM139" i="1"/>
  <c r="AM78" i="1" s="1"/>
  <c r="BL328" i="1"/>
  <c r="BL251" i="1" s="1"/>
  <c r="BP328" i="1"/>
  <c r="BP251" i="1" s="1"/>
  <c r="BT328" i="1"/>
  <c r="BT251" i="1" s="1"/>
  <c r="BA371" i="1"/>
  <c r="BA150" i="1" s="1"/>
  <c r="BG371" i="1"/>
  <c r="BG150" i="1" s="1"/>
  <c r="BF371" i="1"/>
  <c r="BF150" i="1" s="1"/>
  <c r="BN328" i="1"/>
  <c r="BN251" i="1" s="1"/>
  <c r="BR328" i="1"/>
  <c r="BR251" i="1" s="1"/>
  <c r="BV328" i="1"/>
  <c r="BV251" i="1" s="1"/>
  <c r="BI371" i="1"/>
  <c r="BI150" i="1" s="1"/>
  <c r="BD371" i="1"/>
  <c r="BD150" i="1" s="1"/>
  <c r="AY371" i="1"/>
  <c r="AY150" i="1" s="1"/>
  <c r="BQ328" i="1"/>
  <c r="BQ251" i="1" s="1"/>
  <c r="AZ371" i="1"/>
  <c r="AZ150" i="1" s="1"/>
  <c r="BK328" i="1"/>
  <c r="BK320" i="1" s="1"/>
  <c r="BS328" i="1"/>
  <c r="BS251" i="1" s="1"/>
  <c r="BC371" i="1"/>
  <c r="BC150" i="1" s="1"/>
  <c r="BM328" i="1"/>
  <c r="BM251" i="1" s="1"/>
  <c r="BU328" i="1"/>
  <c r="BU251" i="1" s="1"/>
  <c r="BE371" i="1"/>
  <c r="BE150" i="1" s="1"/>
  <c r="BJ371" i="1"/>
  <c r="BJ150" i="1" s="1"/>
  <c r="BB371" i="1"/>
  <c r="BB150" i="1" s="1"/>
  <c r="BO328" i="1"/>
  <c r="BO251" i="1" s="1"/>
  <c r="BH371" i="1"/>
  <c r="BH150" i="1" s="1"/>
  <c r="W186" i="1"/>
  <c r="V184" i="1"/>
  <c r="V102" i="1" s="1"/>
  <c r="V104" i="1"/>
  <c r="AI185" i="1"/>
  <c r="AH103" i="1"/>
  <c r="X183" i="1"/>
  <c r="W181" i="1"/>
  <c r="W99" i="1" s="1"/>
  <c r="L37" i="1" s="1"/>
  <c r="W101" i="1"/>
  <c r="L39" i="1" s="1"/>
  <c r="K503" i="1"/>
  <c r="BK250" i="1"/>
  <c r="AJ182" i="1"/>
  <c r="AI100" i="1"/>
  <c r="AK179" i="1"/>
  <c r="AJ97" i="1"/>
  <c r="X98" i="1"/>
  <c r="X178" i="1"/>
  <c r="X96" i="1" s="1"/>
  <c r="Y180" i="1"/>
  <c r="AJ176" i="1"/>
  <c r="AI94" i="1"/>
  <c r="K469" i="1"/>
  <c r="BK248" i="1"/>
  <c r="W95" i="1"/>
  <c r="L33" i="1" s="1"/>
  <c r="X177" i="1"/>
  <c r="W175" i="1"/>
  <c r="W93" i="1" s="1"/>
  <c r="L31" i="1" s="1"/>
  <c r="S446" i="1"/>
  <c r="X172" i="1"/>
  <c r="X90" i="1" s="1"/>
  <c r="Y174" i="1"/>
  <c r="X92" i="1"/>
  <c r="AK173" i="1"/>
  <c r="AJ91" i="1"/>
  <c r="AX135" i="1"/>
  <c r="AX75" i="1"/>
  <c r="BA144" i="1"/>
  <c r="BQ245" i="1"/>
  <c r="AZ144" i="1"/>
  <c r="W166" i="1"/>
  <c r="X168" i="1"/>
  <c r="W86" i="1"/>
  <c r="L24" i="1" s="1"/>
  <c r="BU245" i="1"/>
  <c r="BF144" i="1"/>
  <c r="BF142" i="1" s="1"/>
  <c r="BH144" i="1"/>
  <c r="AY144" i="1"/>
  <c r="BO245" i="1"/>
  <c r="BE144" i="1"/>
  <c r="AJ167" i="1"/>
  <c r="AI85" i="1"/>
  <c r="V84" i="1"/>
  <c r="V164" i="1"/>
  <c r="V82" i="1" s="1"/>
  <c r="AV75" i="1"/>
  <c r="AV135" i="1"/>
  <c r="AM75" i="1"/>
  <c r="AM135" i="1"/>
  <c r="BG144" i="1"/>
  <c r="BS245" i="1"/>
  <c r="BN320" i="1"/>
  <c r="BN245" i="1"/>
  <c r="AO135" i="1"/>
  <c r="AO75" i="1"/>
  <c r="AS75" i="1"/>
  <c r="AS135" i="1"/>
  <c r="AW135" i="1"/>
  <c r="AW75" i="1"/>
  <c r="BP245" i="1"/>
  <c r="BM245" i="1"/>
  <c r="BT245" i="1"/>
  <c r="BD144" i="1"/>
  <c r="BK245" i="1"/>
  <c r="K418" i="1"/>
  <c r="BV245" i="1"/>
  <c r="BV320" i="1"/>
  <c r="AQ75" i="1"/>
  <c r="AQ135" i="1"/>
  <c r="AP135" i="1"/>
  <c r="AP75" i="1"/>
  <c r="AU75" i="1"/>
  <c r="AU135" i="1"/>
  <c r="BL245" i="1"/>
  <c r="BB144" i="1"/>
  <c r="BC144" i="1"/>
  <c r="BI144" i="1"/>
  <c r="BJ144" i="1"/>
  <c r="BR245" i="1"/>
  <c r="AR75" i="1"/>
  <c r="AR135" i="1"/>
  <c r="AN75" i="1"/>
  <c r="AN135" i="1"/>
  <c r="AT135" i="1"/>
  <c r="AT75" i="1"/>
  <c r="BR320" i="1" l="1"/>
  <c r="BL266" i="1"/>
  <c r="BL265" i="1" s="1"/>
  <c r="BL122" i="1" s="1"/>
  <c r="BN266" i="1"/>
  <c r="BN265" i="1" s="1"/>
  <c r="BN122" i="1" s="1"/>
  <c r="BE154" i="1"/>
  <c r="BE153" i="1" s="1"/>
  <c r="BP331" i="1"/>
  <c r="BE142" i="1"/>
  <c r="K540" i="1"/>
  <c r="S540" i="1" s="1"/>
  <c r="W502" i="1"/>
  <c r="X502" i="1" s="1"/>
  <c r="BS243" i="1"/>
  <c r="U452" i="1"/>
  <c r="BI364" i="1"/>
  <c r="AY142" i="1"/>
  <c r="BA142" i="1"/>
  <c r="BF154" i="1"/>
  <c r="BF153" i="1" s="1"/>
  <c r="BP320" i="1"/>
  <c r="BA364" i="1"/>
  <c r="BA363" i="1" s="1"/>
  <c r="W417" i="1"/>
  <c r="X417" i="1" s="1"/>
  <c r="S418" i="1"/>
  <c r="Y417" i="1"/>
  <c r="Z417" i="1" s="1"/>
  <c r="V452" i="1"/>
  <c r="W452" i="1" s="1"/>
  <c r="X451" i="1"/>
  <c r="W468" i="1"/>
  <c r="X468" i="1" s="1"/>
  <c r="S469" i="1"/>
  <c r="BI142" i="1"/>
  <c r="BT320" i="1"/>
  <c r="BP243" i="1"/>
  <c r="BP242" i="1" s="1"/>
  <c r="BE364" i="1"/>
  <c r="BE384" i="1" s="1"/>
  <c r="BE137" i="1" s="1"/>
  <c r="BE76" i="1" s="1"/>
  <c r="BH364" i="1"/>
  <c r="AZ364" i="1"/>
  <c r="AZ383" i="1" s="1"/>
  <c r="AY364" i="1"/>
  <c r="AY383" i="1" s="1"/>
  <c r="Y485" i="1"/>
  <c r="BH142" i="1"/>
  <c r="X485" i="1"/>
  <c r="S503" i="1"/>
  <c r="T519" i="1"/>
  <c r="BU320" i="1"/>
  <c r="BO320" i="1"/>
  <c r="U519" i="1"/>
  <c r="V539" i="1"/>
  <c r="W539" i="1"/>
  <c r="X539" i="1" s="1"/>
  <c r="BC154" i="1"/>
  <c r="BC153" i="1" s="1"/>
  <c r="BO266" i="1"/>
  <c r="BO265" i="1" s="1"/>
  <c r="BO122" i="1" s="1"/>
  <c r="BB364" i="1"/>
  <c r="BB384" i="1" s="1"/>
  <c r="BB137" i="1" s="1"/>
  <c r="BB76" i="1" s="1"/>
  <c r="BM320" i="1"/>
  <c r="BJ154" i="1"/>
  <c r="BJ153" i="1" s="1"/>
  <c r="BO331" i="1"/>
  <c r="BG364" i="1"/>
  <c r="BG384" i="1" s="1"/>
  <c r="BG137" i="1" s="1"/>
  <c r="BG76" i="1" s="1"/>
  <c r="U574" i="1"/>
  <c r="S574" i="1"/>
  <c r="T574" i="1"/>
  <c r="U573" i="1"/>
  <c r="BM243" i="1"/>
  <c r="BM120" i="1" s="1"/>
  <c r="BM119" i="1" s="1"/>
  <c r="BT243" i="1"/>
  <c r="BT120" i="1" s="1"/>
  <c r="BT119" i="1" s="1"/>
  <c r="BU243" i="1"/>
  <c r="BU120" i="1" s="1"/>
  <c r="BU119" i="1" s="1"/>
  <c r="BR243" i="1"/>
  <c r="BR120" i="1" s="1"/>
  <c r="BR119" i="1" s="1"/>
  <c r="BV243" i="1"/>
  <c r="BV120" i="1" s="1"/>
  <c r="BV119" i="1" s="1"/>
  <c r="BD142" i="1"/>
  <c r="BO243" i="1"/>
  <c r="BO120" i="1" s="1"/>
  <c r="AZ142" i="1"/>
  <c r="BB142" i="1"/>
  <c r="W556" i="1"/>
  <c r="X556" i="1" s="1"/>
  <c r="AK222" i="1"/>
  <c r="AJ115" i="1"/>
  <c r="AJ221" i="1"/>
  <c r="AJ114" i="1" s="1"/>
  <c r="Y220" i="1"/>
  <c r="X218" i="1"/>
  <c r="X111" i="1" s="1"/>
  <c r="X113" i="1"/>
  <c r="S557" i="1"/>
  <c r="S551" i="1" s="1"/>
  <c r="BK265" i="1"/>
  <c r="BK122" i="1" s="1"/>
  <c r="Q60" i="1" s="1"/>
  <c r="AK219" i="1"/>
  <c r="AJ112" i="1"/>
  <c r="S568" i="1"/>
  <c r="W108" i="1"/>
  <c r="L46" i="1" s="1"/>
  <c r="W214" i="1"/>
  <c r="W107" i="1" s="1"/>
  <c r="L45" i="1" s="1"/>
  <c r="AZ391" i="1"/>
  <c r="AZ403" i="1"/>
  <c r="BJ403" i="1"/>
  <c r="BJ391" i="1"/>
  <c r="BJ142" i="1"/>
  <c r="BC364" i="1"/>
  <c r="BC384" i="1" s="1"/>
  <c r="BC137" i="1" s="1"/>
  <c r="BC76" i="1" s="1"/>
  <c r="BL243" i="1"/>
  <c r="BL242" i="1" s="1"/>
  <c r="BD364" i="1"/>
  <c r="BD384" i="1" s="1"/>
  <c r="BD137" i="1" s="1"/>
  <c r="BD76" i="1" s="1"/>
  <c r="BS320" i="1"/>
  <c r="BF364" i="1"/>
  <c r="BF363" i="1" s="1"/>
  <c r="BQ320" i="1"/>
  <c r="BA403" i="1"/>
  <c r="BA391" i="1"/>
  <c r="AY391" i="1"/>
  <c r="AY403" i="1"/>
  <c r="BJ364" i="1"/>
  <c r="BJ384" i="1" s="1"/>
  <c r="BJ137" i="1" s="1"/>
  <c r="BJ76" i="1" s="1"/>
  <c r="BC142" i="1"/>
  <c r="BL320" i="1"/>
  <c r="BN243" i="1"/>
  <c r="BN120" i="1" s="1"/>
  <c r="BN119" i="1" s="1"/>
  <c r="BG142" i="1"/>
  <c r="BQ243" i="1"/>
  <c r="BQ120" i="1" s="1"/>
  <c r="BQ119" i="1" s="1"/>
  <c r="O17" i="1"/>
  <c r="O16" i="1" s="1"/>
  <c r="K486" i="1"/>
  <c r="BK249" i="1"/>
  <c r="BC403" i="1"/>
  <c r="BC391" i="1"/>
  <c r="AK216" i="1"/>
  <c r="AJ109" i="1"/>
  <c r="BG391" i="1"/>
  <c r="BG403" i="1"/>
  <c r="BB391" i="1"/>
  <c r="BB403" i="1"/>
  <c r="BF391" i="1"/>
  <c r="BF403" i="1"/>
  <c r="BH391" i="1"/>
  <c r="BH403" i="1"/>
  <c r="BD391" i="1"/>
  <c r="BD403" i="1"/>
  <c r="Y217" i="1"/>
  <c r="X215" i="1"/>
  <c r="X110" i="1"/>
  <c r="BI403" i="1"/>
  <c r="BI391" i="1"/>
  <c r="BE391" i="1"/>
  <c r="BE403" i="1"/>
  <c r="BK251" i="1"/>
  <c r="K520" i="1"/>
  <c r="AJ185" i="1"/>
  <c r="AI103" i="1"/>
  <c r="W184" i="1"/>
  <c r="W102" i="1" s="1"/>
  <c r="L40" i="1" s="1"/>
  <c r="X186" i="1"/>
  <c r="W104" i="1"/>
  <c r="L42" i="1" s="1"/>
  <c r="AK182" i="1"/>
  <c r="AJ100" i="1"/>
  <c r="X181" i="1"/>
  <c r="X99" i="1" s="1"/>
  <c r="X101" i="1"/>
  <c r="Y183" i="1"/>
  <c r="AK97" i="1"/>
  <c r="AL179" i="1"/>
  <c r="Z180" i="1"/>
  <c r="Y178" i="1"/>
  <c r="Y96" i="1" s="1"/>
  <c r="Y98" i="1"/>
  <c r="S463" i="1"/>
  <c r="AK176" i="1"/>
  <c r="AJ94" i="1"/>
  <c r="Y177" i="1"/>
  <c r="X175" i="1"/>
  <c r="X93" i="1" s="1"/>
  <c r="X95" i="1"/>
  <c r="Z174" i="1"/>
  <c r="Y92" i="1"/>
  <c r="Y172" i="1"/>
  <c r="Y90" i="1" s="1"/>
  <c r="BX324" i="1"/>
  <c r="BX247" i="1" s="1"/>
  <c r="CB324" i="1"/>
  <c r="CB247" i="1" s="1"/>
  <c r="CF324" i="1"/>
  <c r="CF247" i="1" s="1"/>
  <c r="BY324" i="1"/>
  <c r="BY247" i="1" s="1"/>
  <c r="CC324" i="1"/>
  <c r="CC247" i="1" s="1"/>
  <c r="CG324" i="1"/>
  <c r="CG247" i="1" s="1"/>
  <c r="BV367" i="1"/>
  <c r="BV146" i="1" s="1"/>
  <c r="CD324" i="1"/>
  <c r="CD247" i="1" s="1"/>
  <c r="BZ324" i="1"/>
  <c r="BZ247" i="1" s="1"/>
  <c r="BU367" i="1"/>
  <c r="BU146" i="1" s="1"/>
  <c r="BT367" i="1"/>
  <c r="BT146" i="1" s="1"/>
  <c r="BS367" i="1"/>
  <c r="BS146" i="1" s="1"/>
  <c r="BR367" i="1"/>
  <c r="BR146" i="1" s="1"/>
  <c r="BQ367" i="1"/>
  <c r="BQ146" i="1" s="1"/>
  <c r="BP367" i="1"/>
  <c r="BP146" i="1" s="1"/>
  <c r="BO367" i="1"/>
  <c r="BO146" i="1" s="1"/>
  <c r="BN367" i="1"/>
  <c r="BN146" i="1" s="1"/>
  <c r="BM367" i="1"/>
  <c r="BM146" i="1" s="1"/>
  <c r="BL367" i="1"/>
  <c r="BL146" i="1" s="1"/>
  <c r="BK367" i="1"/>
  <c r="BK146" i="1" s="1"/>
  <c r="BW324" i="1"/>
  <c r="CE324" i="1"/>
  <c r="CE247" i="1" s="1"/>
  <c r="CH324" i="1"/>
  <c r="CH247" i="1" s="1"/>
  <c r="CA324" i="1"/>
  <c r="CA247" i="1" s="1"/>
  <c r="AK91" i="1"/>
  <c r="AL173" i="1"/>
  <c r="AR74" i="1"/>
  <c r="AR134" i="1"/>
  <c r="AR73" i="1" s="1"/>
  <c r="AU134" i="1"/>
  <c r="AU73" i="1" s="1"/>
  <c r="AU74" i="1"/>
  <c r="AQ134" i="1"/>
  <c r="AQ73" i="1" s="1"/>
  <c r="AQ74" i="1"/>
  <c r="AS134" i="1"/>
  <c r="AS73" i="1" s="1"/>
  <c r="AS74" i="1"/>
  <c r="AV74" i="1"/>
  <c r="AV134" i="1"/>
  <c r="AV73" i="1" s="1"/>
  <c r="Y168" i="1"/>
  <c r="X166" i="1"/>
  <c r="X86" i="1"/>
  <c r="O13" i="1"/>
  <c r="O12" i="1" s="1"/>
  <c r="AT134" i="1"/>
  <c r="AT73" i="1" s="1"/>
  <c r="AT74" i="1"/>
  <c r="AN134" i="1"/>
  <c r="AN73" i="1" s="1"/>
  <c r="AN74" i="1"/>
  <c r="BI384" i="1"/>
  <c r="BI137" i="1" s="1"/>
  <c r="BI76" i="1" s="1"/>
  <c r="BI385" i="1"/>
  <c r="BI138" i="1" s="1"/>
  <c r="BI77" i="1" s="1"/>
  <c r="BI363" i="1"/>
  <c r="BI383" i="1"/>
  <c r="BT242" i="1"/>
  <c r="BO242" i="1"/>
  <c r="BH363" i="1"/>
  <c r="BH383" i="1"/>
  <c r="BH384" i="1"/>
  <c r="BH137" i="1" s="1"/>
  <c r="BH76" i="1" s="1"/>
  <c r="BH385" i="1"/>
  <c r="BH138" i="1" s="1"/>
  <c r="BH77" i="1" s="1"/>
  <c r="W84" i="1"/>
  <c r="L22" i="1" s="1"/>
  <c r="AX134" i="1"/>
  <c r="AX73" i="1" s="1"/>
  <c r="AX74" i="1"/>
  <c r="AW134" i="1"/>
  <c r="AW73" i="1" s="1"/>
  <c r="AW74" i="1"/>
  <c r="AO74" i="1"/>
  <c r="AO134" i="1"/>
  <c r="AO73" i="1" s="1"/>
  <c r="AP74" i="1"/>
  <c r="AP134" i="1"/>
  <c r="AP73" i="1" s="1"/>
  <c r="BS242" i="1"/>
  <c r="BS120" i="1"/>
  <c r="BS119" i="1" s="1"/>
  <c r="AM134" i="1"/>
  <c r="AM73" i="1" s="1"/>
  <c r="AM74" i="1"/>
  <c r="AK167" i="1"/>
  <c r="AJ85" i="1"/>
  <c r="V574" i="1" l="1"/>
  <c r="W574" i="1" s="1"/>
  <c r="BB383" i="1"/>
  <c r="BA384" i="1"/>
  <c r="BA137" i="1" s="1"/>
  <c r="BA76" i="1" s="1"/>
  <c r="AY385" i="1"/>
  <c r="AY138" i="1" s="1"/>
  <c r="AY77" i="1" s="1"/>
  <c r="BA385" i="1"/>
  <c r="BA138" i="1" s="1"/>
  <c r="BA77" i="1" s="1"/>
  <c r="BA383" i="1"/>
  <c r="BA382" i="1" s="1"/>
  <c r="BA381" i="1" s="1"/>
  <c r="Y556" i="1"/>
  <c r="Z556" i="1" s="1"/>
  <c r="Y539" i="1"/>
  <c r="Z539" i="1" s="1"/>
  <c r="Z485" i="1"/>
  <c r="BJ363" i="1"/>
  <c r="T418" i="1"/>
  <c r="AZ385" i="1"/>
  <c r="AZ138" i="1" s="1"/>
  <c r="AZ77" i="1" s="1"/>
  <c r="AZ384" i="1"/>
  <c r="AZ137" i="1" s="1"/>
  <c r="AZ76" i="1" s="1"/>
  <c r="S412" i="1"/>
  <c r="BN365" i="1" s="1"/>
  <c r="BU242" i="1"/>
  <c r="BE383" i="1"/>
  <c r="BM242" i="1"/>
  <c r="X452" i="1"/>
  <c r="Y452" i="1" s="1"/>
  <c r="Z451" i="1"/>
  <c r="AZ363" i="1"/>
  <c r="BD363" i="1"/>
  <c r="BG363" i="1"/>
  <c r="BD383" i="1"/>
  <c r="BJ383" i="1"/>
  <c r="AY363" i="1"/>
  <c r="Y451" i="1"/>
  <c r="T469" i="1"/>
  <c r="U469" i="1" s="1"/>
  <c r="Y468" i="1"/>
  <c r="Z468" i="1" s="1"/>
  <c r="BE385" i="1"/>
  <c r="BE138" i="1" s="1"/>
  <c r="BE77" i="1" s="1"/>
  <c r="S486" i="1"/>
  <c r="T486" i="1"/>
  <c r="BG383" i="1"/>
  <c r="BB363" i="1"/>
  <c r="BR242" i="1"/>
  <c r="BD385" i="1"/>
  <c r="BD138" i="1" s="1"/>
  <c r="BD77" i="1" s="1"/>
  <c r="BG385" i="1"/>
  <c r="BG138" i="1" s="1"/>
  <c r="BG77" i="1" s="1"/>
  <c r="BP120" i="1"/>
  <c r="BP119" i="1" s="1"/>
  <c r="BB385" i="1"/>
  <c r="BB138" i="1" s="1"/>
  <c r="BB77" i="1" s="1"/>
  <c r="BJ385" i="1"/>
  <c r="BJ138" i="1" s="1"/>
  <c r="BJ77" i="1" s="1"/>
  <c r="AY384" i="1"/>
  <c r="AY137" i="1" s="1"/>
  <c r="AY76" i="1" s="1"/>
  <c r="BE363" i="1"/>
  <c r="BC383" i="1"/>
  <c r="BC136" i="1" s="1"/>
  <c r="BC363" i="1"/>
  <c r="BF385" i="1"/>
  <c r="BF138" i="1" s="1"/>
  <c r="BF77" i="1" s="1"/>
  <c r="T503" i="1"/>
  <c r="BF383" i="1"/>
  <c r="S497" i="1"/>
  <c r="BO370" i="1" s="1"/>
  <c r="BO149" i="1" s="1"/>
  <c r="Y502" i="1"/>
  <c r="Z502" i="1" s="1"/>
  <c r="W164" i="1"/>
  <c r="W82" i="1" s="1"/>
  <c r="L20" i="1" s="1"/>
  <c r="S520" i="1"/>
  <c r="V519" i="1"/>
  <c r="W519" i="1" s="1"/>
  <c r="S534" i="1"/>
  <c r="BZ332" i="1" s="1"/>
  <c r="BV242" i="1"/>
  <c r="BC385" i="1"/>
  <c r="BC138" i="1" s="1"/>
  <c r="BC77" i="1" s="1"/>
  <c r="BF384" i="1"/>
  <c r="BF137" i="1" s="1"/>
  <c r="BF76" i="1" s="1"/>
  <c r="P14" i="1" s="1"/>
  <c r="T540" i="1"/>
  <c r="V540" i="1" s="1"/>
  <c r="BO119" i="1"/>
  <c r="U540" i="1"/>
  <c r="X574" i="1"/>
  <c r="V573" i="1"/>
  <c r="BK243" i="1"/>
  <c r="BK242" i="1" s="1"/>
  <c r="BN242" i="1"/>
  <c r="BL120" i="1"/>
  <c r="BL119" i="1" s="1"/>
  <c r="AL219" i="1"/>
  <c r="AK112" i="1"/>
  <c r="BW334" i="1"/>
  <c r="CA334" i="1"/>
  <c r="CA268" i="1" s="1"/>
  <c r="CE334" i="1"/>
  <c r="CE268" i="1" s="1"/>
  <c r="BX334" i="1"/>
  <c r="BX268" i="1" s="1"/>
  <c r="CB334" i="1"/>
  <c r="CB268" i="1" s="1"/>
  <c r="CF334" i="1"/>
  <c r="CF268" i="1" s="1"/>
  <c r="BY334" i="1"/>
  <c r="BY268" i="1" s="1"/>
  <c r="CC334" i="1"/>
  <c r="CC268" i="1" s="1"/>
  <c r="CG334" i="1"/>
  <c r="CG268" i="1" s="1"/>
  <c r="CD334" i="1"/>
  <c r="CD268" i="1" s="1"/>
  <c r="CH334" i="1"/>
  <c r="CH268" i="1" s="1"/>
  <c r="BZ334" i="1"/>
  <c r="BZ268" i="1" s="1"/>
  <c r="T557" i="1"/>
  <c r="AL222" i="1"/>
  <c r="AK115" i="1"/>
  <c r="AK221" i="1"/>
  <c r="AK114" i="1" s="1"/>
  <c r="O11" i="1"/>
  <c r="BZ333" i="1"/>
  <c r="BZ267" i="1" s="1"/>
  <c r="CD333" i="1"/>
  <c r="CD267" i="1" s="1"/>
  <c r="CH333" i="1"/>
  <c r="CH267" i="1" s="1"/>
  <c r="BL394" i="1"/>
  <c r="BL155" i="1" s="1"/>
  <c r="BN394" i="1"/>
  <c r="BN155" i="1" s="1"/>
  <c r="BP394" i="1"/>
  <c r="BP155" i="1" s="1"/>
  <c r="BR394" i="1"/>
  <c r="BR155" i="1" s="1"/>
  <c r="BT394" i="1"/>
  <c r="BT155" i="1" s="1"/>
  <c r="BV394" i="1"/>
  <c r="BV155" i="1" s="1"/>
  <c r="BW333" i="1"/>
  <c r="CA333" i="1"/>
  <c r="CA267" i="1" s="1"/>
  <c r="CE333" i="1"/>
  <c r="CE267" i="1" s="1"/>
  <c r="BX333" i="1"/>
  <c r="BX267" i="1" s="1"/>
  <c r="CB333" i="1"/>
  <c r="CB267" i="1" s="1"/>
  <c r="CF333" i="1"/>
  <c r="CF267" i="1" s="1"/>
  <c r="BK394" i="1"/>
  <c r="BK155" i="1" s="1"/>
  <c r="BM394" i="1"/>
  <c r="BM155" i="1" s="1"/>
  <c r="BO394" i="1"/>
  <c r="BO155" i="1" s="1"/>
  <c r="BQ394" i="1"/>
  <c r="BQ155" i="1" s="1"/>
  <c r="BS394" i="1"/>
  <c r="BS155" i="1" s="1"/>
  <c r="BU394" i="1"/>
  <c r="BU155" i="1" s="1"/>
  <c r="CC333" i="1"/>
  <c r="CC267" i="1" s="1"/>
  <c r="CG333" i="1"/>
  <c r="CG267" i="1" s="1"/>
  <c r="BY333" i="1"/>
  <c r="BY267" i="1" s="1"/>
  <c r="Z220" i="1"/>
  <c r="Y113" i="1"/>
  <c r="Y218" i="1"/>
  <c r="Y111" i="1" s="1"/>
  <c r="BH140" i="1"/>
  <c r="BH402" i="1"/>
  <c r="BH401" i="1" s="1"/>
  <c r="BQ242" i="1"/>
  <c r="BI140" i="1"/>
  <c r="BI402" i="1"/>
  <c r="BI401" i="1" s="1"/>
  <c r="BX332" i="1"/>
  <c r="CB332" i="1"/>
  <c r="CF332" i="1"/>
  <c r="CE332" i="1"/>
  <c r="BK393" i="1"/>
  <c r="BM393" i="1"/>
  <c r="BQ393" i="1"/>
  <c r="BS393" i="1"/>
  <c r="BU393" i="1"/>
  <c r="CG332" i="1"/>
  <c r="BW332" i="1"/>
  <c r="CC332" i="1"/>
  <c r="BL393" i="1"/>
  <c r="BN393" i="1"/>
  <c r="BP393" i="1"/>
  <c r="BT393" i="1"/>
  <c r="BV393" i="1"/>
  <c r="CD332" i="1"/>
  <c r="Y215" i="1"/>
  <c r="Z217" i="1"/>
  <c r="Y110" i="1"/>
  <c r="BA402" i="1"/>
  <c r="BA401" i="1" s="1"/>
  <c r="BA140" i="1"/>
  <c r="X214" i="1"/>
  <c r="X107" i="1" s="1"/>
  <c r="X108" i="1"/>
  <c r="BC140" i="1"/>
  <c r="BC402" i="1"/>
  <c r="BC401" i="1" s="1"/>
  <c r="BE140" i="1"/>
  <c r="BE402" i="1"/>
  <c r="BE401" i="1" s="1"/>
  <c r="BD402" i="1"/>
  <c r="BD401" i="1" s="1"/>
  <c r="BD140" i="1"/>
  <c r="BF402" i="1"/>
  <c r="BF401" i="1" s="1"/>
  <c r="BF140" i="1"/>
  <c r="BG140" i="1"/>
  <c r="BG402" i="1"/>
  <c r="BG401" i="1" s="1"/>
  <c r="AL216" i="1"/>
  <c r="AK109" i="1"/>
  <c r="AY402" i="1"/>
  <c r="AY401" i="1" s="1"/>
  <c r="AY140" i="1"/>
  <c r="BJ402" i="1"/>
  <c r="BJ401" i="1" s="1"/>
  <c r="BJ140" i="1"/>
  <c r="BB140" i="1"/>
  <c r="BB402" i="1"/>
  <c r="BB401" i="1" s="1"/>
  <c r="AZ140" i="1"/>
  <c r="AZ402" i="1"/>
  <c r="AZ401" i="1" s="1"/>
  <c r="Y186" i="1"/>
  <c r="X104" i="1"/>
  <c r="X184" i="1"/>
  <c r="X102" i="1" s="1"/>
  <c r="AK185" i="1"/>
  <c r="AJ103" i="1"/>
  <c r="BQ370" i="1"/>
  <c r="BQ149" i="1" s="1"/>
  <c r="Z183" i="1"/>
  <c r="Y181" i="1"/>
  <c r="Y99" i="1" s="1"/>
  <c r="Y101" i="1"/>
  <c r="AL182" i="1"/>
  <c r="AK100" i="1"/>
  <c r="Z178" i="1"/>
  <c r="Z96" i="1" s="1"/>
  <c r="M34" i="1" s="1"/>
  <c r="Z98" i="1"/>
  <c r="M36" i="1" s="1"/>
  <c r="AA180" i="1"/>
  <c r="AL97" i="1"/>
  <c r="N35" i="1" s="1"/>
  <c r="AM179" i="1"/>
  <c r="BU368" i="1"/>
  <c r="BU147" i="1" s="1"/>
  <c r="BQ368" i="1"/>
  <c r="BQ147" i="1" s="1"/>
  <c r="BM368" i="1"/>
  <c r="BM147" i="1" s="1"/>
  <c r="BZ325" i="1"/>
  <c r="BZ248" i="1" s="1"/>
  <c r="CD325" i="1"/>
  <c r="CD248" i="1" s="1"/>
  <c r="CH325" i="1"/>
  <c r="CH248" i="1" s="1"/>
  <c r="BR368" i="1"/>
  <c r="BR147" i="1" s="1"/>
  <c r="BN368" i="1"/>
  <c r="BN147" i="1" s="1"/>
  <c r="BW325" i="1"/>
  <c r="CA325" i="1"/>
  <c r="CA248" i="1" s="1"/>
  <c r="CE325" i="1"/>
  <c r="CE248" i="1" s="1"/>
  <c r="BS368" i="1"/>
  <c r="BS147" i="1" s="1"/>
  <c r="BO368" i="1"/>
  <c r="BO147" i="1" s="1"/>
  <c r="BK368" i="1"/>
  <c r="BK147" i="1" s="1"/>
  <c r="BX325" i="1"/>
  <c r="BX248" i="1" s="1"/>
  <c r="CB325" i="1"/>
  <c r="CB248" i="1" s="1"/>
  <c r="CF325" i="1"/>
  <c r="CF248" i="1" s="1"/>
  <c r="BL368" i="1"/>
  <c r="BL147" i="1" s="1"/>
  <c r="BV368" i="1"/>
  <c r="BV147" i="1" s="1"/>
  <c r="BY325" i="1"/>
  <c r="BY248" i="1" s="1"/>
  <c r="BT368" i="1"/>
  <c r="BT147" i="1" s="1"/>
  <c r="CC325" i="1"/>
  <c r="CC248" i="1" s="1"/>
  <c r="BP368" i="1"/>
  <c r="BP147" i="1" s="1"/>
  <c r="CG325" i="1"/>
  <c r="CG248" i="1" s="1"/>
  <c r="AL176" i="1"/>
  <c r="AK94" i="1"/>
  <c r="Y175" i="1"/>
  <c r="Y93" i="1" s="1"/>
  <c r="Z177" i="1"/>
  <c r="Y95" i="1"/>
  <c r="AL91" i="1"/>
  <c r="N29" i="1" s="1"/>
  <c r="AM173" i="1"/>
  <c r="Z172" i="1"/>
  <c r="Z90" i="1" s="1"/>
  <c r="M28" i="1" s="1"/>
  <c r="Z92" i="1"/>
  <c r="M30" i="1" s="1"/>
  <c r="AA174" i="1"/>
  <c r="K453" i="1"/>
  <c r="BW247" i="1"/>
  <c r="BW322" i="1"/>
  <c r="BV365" i="1"/>
  <c r="BR365" i="1"/>
  <c r="CG322" i="1"/>
  <c r="BU365" i="1"/>
  <c r="BX322" i="1"/>
  <c r="CC322" i="1"/>
  <c r="BQ365" i="1"/>
  <c r="BO365" i="1"/>
  <c r="BL365" i="1"/>
  <c r="BZ322" i="1"/>
  <c r="CD322" i="1"/>
  <c r="BG136" i="1"/>
  <c r="BG382" i="1"/>
  <c r="BG381" i="1" s="1"/>
  <c r="AL167" i="1"/>
  <c r="AK85" i="1"/>
  <c r="AZ136" i="1"/>
  <c r="AZ382" i="1"/>
  <c r="AZ381" i="1" s="1"/>
  <c r="BI382" i="1"/>
  <c r="BI381" i="1" s="1"/>
  <c r="BI136" i="1"/>
  <c r="BH382" i="1"/>
  <c r="BH381" i="1" s="1"/>
  <c r="BH136" i="1"/>
  <c r="BA136" i="1"/>
  <c r="X164" i="1"/>
  <c r="X82" i="1" s="1"/>
  <c r="X84" i="1"/>
  <c r="AY382" i="1"/>
  <c r="AY381" i="1" s="1"/>
  <c r="AY136" i="1"/>
  <c r="BB136" i="1"/>
  <c r="BJ136" i="1"/>
  <c r="Z168" i="1"/>
  <c r="Y86" i="1"/>
  <c r="Y166" i="1"/>
  <c r="BE382" i="1"/>
  <c r="BE381" i="1" s="1"/>
  <c r="BE136" i="1"/>
  <c r="BY322" i="1" l="1"/>
  <c r="BS365" i="1"/>
  <c r="CE322" i="1"/>
  <c r="U486" i="1"/>
  <c r="BP365" i="1"/>
  <c r="BT365" i="1"/>
  <c r="CA322" i="1"/>
  <c r="CA245" i="1" s="1"/>
  <c r="BR370" i="1"/>
  <c r="BR149" i="1" s="1"/>
  <c r="BZ327" i="1"/>
  <c r="BZ250" i="1" s="1"/>
  <c r="BN370" i="1"/>
  <c r="BN149" i="1" s="1"/>
  <c r="BT370" i="1"/>
  <c r="BT149" i="1" s="1"/>
  <c r="S480" i="1"/>
  <c r="V486" i="1"/>
  <c r="W540" i="1"/>
  <c r="BK365" i="1"/>
  <c r="CF322" i="1"/>
  <c r="CF245" i="1" s="1"/>
  <c r="CB322" i="1"/>
  <c r="BM365" i="1"/>
  <c r="CH322" i="1"/>
  <c r="BW327" i="1"/>
  <c r="BD382" i="1"/>
  <c r="BD381" i="1" s="1"/>
  <c r="U418" i="1"/>
  <c r="V418" i="1" s="1"/>
  <c r="P15" i="1"/>
  <c r="BJ382" i="1"/>
  <c r="BJ381" i="1" s="1"/>
  <c r="T453" i="1"/>
  <c r="Z452" i="1"/>
  <c r="BD136" i="1"/>
  <c r="BF382" i="1"/>
  <c r="BF381" i="1" s="1"/>
  <c r="V469" i="1"/>
  <c r="BF136" i="1"/>
  <c r="BF75" i="1" s="1"/>
  <c r="X486" i="1"/>
  <c r="BB382" i="1"/>
  <c r="BB381" i="1" s="1"/>
  <c r="W486" i="1"/>
  <c r="BV370" i="1"/>
  <c r="BV149" i="1" s="1"/>
  <c r="BP370" i="1"/>
  <c r="BP149" i="1" s="1"/>
  <c r="CH327" i="1"/>
  <c r="CH250" i="1" s="1"/>
  <c r="BX327" i="1"/>
  <c r="BX250" i="1" s="1"/>
  <c r="BK370" i="1"/>
  <c r="BK149" i="1" s="1"/>
  <c r="BS370" i="1"/>
  <c r="BS149" i="1" s="1"/>
  <c r="BK120" i="1"/>
  <c r="BK119" i="1" s="1"/>
  <c r="U503" i="1"/>
  <c r="CB327" i="1"/>
  <c r="CB250" i="1" s="1"/>
  <c r="CD327" i="1"/>
  <c r="CD250" i="1" s="1"/>
  <c r="CC327" i="1"/>
  <c r="CC250" i="1" s="1"/>
  <c r="CE327" i="1"/>
  <c r="CE250" i="1" s="1"/>
  <c r="BM370" i="1"/>
  <c r="BM149" i="1" s="1"/>
  <c r="BU370" i="1"/>
  <c r="BU149" i="1" s="1"/>
  <c r="V503" i="1"/>
  <c r="W503" i="1" s="1"/>
  <c r="BC382" i="1"/>
  <c r="BC381" i="1" s="1"/>
  <c r="CG327" i="1"/>
  <c r="CG250" i="1" s="1"/>
  <c r="CF327" i="1"/>
  <c r="CF250" i="1" s="1"/>
  <c r="BY327" i="1"/>
  <c r="BY250" i="1" s="1"/>
  <c r="BL370" i="1"/>
  <c r="BL149" i="1" s="1"/>
  <c r="CA327" i="1"/>
  <c r="CA250" i="1" s="1"/>
  <c r="X519" i="1"/>
  <c r="Y519" i="1"/>
  <c r="Z519" i="1" s="1"/>
  <c r="S514" i="1"/>
  <c r="T520" i="1"/>
  <c r="X540" i="1"/>
  <c r="Y540" i="1" s="1"/>
  <c r="Z540" i="1" s="1"/>
  <c r="BY332" i="1"/>
  <c r="BY331" i="1" s="1"/>
  <c r="BR393" i="1"/>
  <c r="BR392" i="1" s="1"/>
  <c r="CH332" i="1"/>
  <c r="CH331" i="1" s="1"/>
  <c r="CA332" i="1"/>
  <c r="CA266" i="1" s="1"/>
  <c r="CA265" i="1" s="1"/>
  <c r="CA122" i="1" s="1"/>
  <c r="BO393" i="1"/>
  <c r="BO392" i="1" s="1"/>
  <c r="Y574" i="1"/>
  <c r="Z574" i="1" s="1"/>
  <c r="W573" i="1"/>
  <c r="X573" i="1" s="1"/>
  <c r="BW267" i="1"/>
  <c r="K558" i="1"/>
  <c r="AL115" i="1"/>
  <c r="N53" i="1" s="1"/>
  <c r="AL221" i="1"/>
  <c r="AL114" i="1" s="1"/>
  <c r="N52" i="1" s="1"/>
  <c r="AM222" i="1"/>
  <c r="K575" i="1"/>
  <c r="BW268" i="1"/>
  <c r="Z113" i="1"/>
  <c r="M51" i="1" s="1"/>
  <c r="AA220" i="1"/>
  <c r="Z218" i="1"/>
  <c r="Z111" i="1" s="1"/>
  <c r="M49" i="1" s="1"/>
  <c r="U557" i="1"/>
  <c r="AM219" i="1"/>
  <c r="AL112" i="1"/>
  <c r="N50" i="1" s="1"/>
  <c r="BY326" i="1"/>
  <c r="BY249" i="1" s="1"/>
  <c r="CD326" i="1"/>
  <c r="CD249" i="1" s="1"/>
  <c r="BZ326" i="1"/>
  <c r="BZ249" i="1" s="1"/>
  <c r="CA326" i="1"/>
  <c r="CA249" i="1" s="1"/>
  <c r="BU369" i="1"/>
  <c r="BU148" i="1" s="1"/>
  <c r="BS369" i="1"/>
  <c r="BS148" i="1" s="1"/>
  <c r="BL369" i="1"/>
  <c r="BL148" i="1" s="1"/>
  <c r="CF326" i="1"/>
  <c r="CF249" i="1" s="1"/>
  <c r="BK369" i="1"/>
  <c r="BK148" i="1" s="1"/>
  <c r="BT369" i="1"/>
  <c r="BT148" i="1" s="1"/>
  <c r="BP369" i="1"/>
  <c r="BP148" i="1" s="1"/>
  <c r="BN369" i="1"/>
  <c r="BN148" i="1" s="1"/>
  <c r="CC326" i="1"/>
  <c r="CC249" i="1" s="1"/>
  <c r="CE326" i="1"/>
  <c r="CE249" i="1" s="1"/>
  <c r="CB326" i="1"/>
  <c r="CB249" i="1" s="1"/>
  <c r="CG326" i="1"/>
  <c r="CG249" i="1" s="1"/>
  <c r="BQ369" i="1"/>
  <c r="BQ148" i="1" s="1"/>
  <c r="BO369" i="1"/>
  <c r="BO148" i="1" s="1"/>
  <c r="BM369" i="1"/>
  <c r="BM148" i="1" s="1"/>
  <c r="BW326" i="1"/>
  <c r="BV369" i="1"/>
  <c r="BV148" i="1" s="1"/>
  <c r="BX326" i="1"/>
  <c r="BX249" i="1" s="1"/>
  <c r="BR369" i="1"/>
  <c r="BR148" i="1" s="1"/>
  <c r="CH326" i="1"/>
  <c r="CH249" i="1" s="1"/>
  <c r="BD79" i="1"/>
  <c r="BD139" i="1"/>
  <c r="BD78" i="1" s="1"/>
  <c r="BA139" i="1"/>
  <c r="BA78" i="1" s="1"/>
  <c r="BA79" i="1"/>
  <c r="Y214" i="1"/>
  <c r="Y107" i="1" s="1"/>
  <c r="Y108" i="1"/>
  <c r="BV392" i="1"/>
  <c r="BV154" i="1"/>
  <c r="BV153" i="1" s="1"/>
  <c r="BN392" i="1"/>
  <c r="BN154" i="1"/>
  <c r="BN153" i="1" s="1"/>
  <c r="BW331" i="1"/>
  <c r="BW266" i="1"/>
  <c r="BS392" i="1"/>
  <c r="BS154" i="1"/>
  <c r="BS153" i="1" s="1"/>
  <c r="BK392" i="1"/>
  <c r="BK154" i="1"/>
  <c r="BK153" i="1" s="1"/>
  <c r="CB331" i="1"/>
  <c r="CB266" i="1"/>
  <c r="CB265" i="1" s="1"/>
  <c r="CB122" i="1" s="1"/>
  <c r="BJ139" i="1"/>
  <c r="BJ78" i="1" s="1"/>
  <c r="BJ79" i="1"/>
  <c r="BG79" i="1"/>
  <c r="BG139" i="1"/>
  <c r="BG78" i="1" s="1"/>
  <c r="BC79" i="1"/>
  <c r="BC139" i="1"/>
  <c r="BC78" i="1" s="1"/>
  <c r="BT154" i="1"/>
  <c r="BT153" i="1" s="1"/>
  <c r="BT392" i="1"/>
  <c r="BL392" i="1"/>
  <c r="BL154" i="1"/>
  <c r="BL153" i="1" s="1"/>
  <c r="CG266" i="1"/>
  <c r="CG265" i="1" s="1"/>
  <c r="CG122" i="1" s="1"/>
  <c r="CG331" i="1"/>
  <c r="BQ154" i="1"/>
  <c r="BQ153" i="1" s="1"/>
  <c r="BQ392" i="1"/>
  <c r="CE331" i="1"/>
  <c r="CE266" i="1"/>
  <c r="CE265" i="1" s="1"/>
  <c r="CE122" i="1" s="1"/>
  <c r="BX331" i="1"/>
  <c r="BX266" i="1"/>
  <c r="BX265" i="1" s="1"/>
  <c r="BX122" i="1" s="1"/>
  <c r="BB139" i="1"/>
  <c r="BB78" i="1" s="1"/>
  <c r="BB79" i="1"/>
  <c r="BF139" i="1"/>
  <c r="BF78" i="1" s="1"/>
  <c r="BF79" i="1"/>
  <c r="BY266" i="1"/>
  <c r="BY265" i="1" s="1"/>
  <c r="BY122" i="1" s="1"/>
  <c r="BR154" i="1"/>
  <c r="BR153" i="1" s="1"/>
  <c r="CH266" i="1"/>
  <c r="CH265" i="1" s="1"/>
  <c r="CH122" i="1" s="1"/>
  <c r="CA331" i="1"/>
  <c r="BO154" i="1"/>
  <c r="BO153" i="1" s="1"/>
  <c r="BZ266" i="1"/>
  <c r="BZ265" i="1" s="1"/>
  <c r="BZ122" i="1" s="1"/>
  <c r="BZ331" i="1"/>
  <c r="BH79" i="1"/>
  <c r="BH139" i="1"/>
  <c r="BH78" i="1" s="1"/>
  <c r="AZ79" i="1"/>
  <c r="AZ139" i="1"/>
  <c r="AZ78" i="1" s="1"/>
  <c r="AY139" i="1"/>
  <c r="AY78" i="1" s="1"/>
  <c r="AY79" i="1"/>
  <c r="AL109" i="1"/>
  <c r="N47" i="1" s="1"/>
  <c r="AM216" i="1"/>
  <c r="BE139" i="1"/>
  <c r="BE78" i="1" s="1"/>
  <c r="BE79" i="1"/>
  <c r="Z110" i="1"/>
  <c r="M48" i="1" s="1"/>
  <c r="Z215" i="1"/>
  <c r="AA217" i="1"/>
  <c r="CD266" i="1"/>
  <c r="CD265" i="1" s="1"/>
  <c r="CD122" i="1" s="1"/>
  <c r="CD331" i="1"/>
  <c r="BP154" i="1"/>
  <c r="BP153" i="1" s="1"/>
  <c r="BP392" i="1"/>
  <c r="CC331" i="1"/>
  <c r="CC266" i="1"/>
  <c r="CC265" i="1" s="1"/>
  <c r="CC122" i="1" s="1"/>
  <c r="BU392" i="1"/>
  <c r="BU154" i="1"/>
  <c r="BU153" i="1" s="1"/>
  <c r="BM392" i="1"/>
  <c r="BM154" i="1"/>
  <c r="BM153" i="1" s="1"/>
  <c r="CF266" i="1"/>
  <c r="CF265" i="1" s="1"/>
  <c r="CF122" i="1" s="1"/>
  <c r="CF331" i="1"/>
  <c r="BI139" i="1"/>
  <c r="BI78" i="1" s="1"/>
  <c r="BI79" i="1"/>
  <c r="Y104" i="1"/>
  <c r="Y184" i="1"/>
  <c r="Y102" i="1" s="1"/>
  <c r="Z186" i="1"/>
  <c r="AK103" i="1"/>
  <c r="AL185" i="1"/>
  <c r="BS371" i="1"/>
  <c r="BS150" i="1" s="1"/>
  <c r="BO371" i="1"/>
  <c r="BO150" i="1" s="1"/>
  <c r="BK371" i="1"/>
  <c r="BK150" i="1" s="1"/>
  <c r="BZ328" i="1"/>
  <c r="BZ251" i="1" s="1"/>
  <c r="CD328" i="1"/>
  <c r="CD251" i="1" s="1"/>
  <c r="CH328" i="1"/>
  <c r="CH251" i="1" s="1"/>
  <c r="BV371" i="1"/>
  <c r="BV150" i="1" s="1"/>
  <c r="BR371" i="1"/>
  <c r="BR150" i="1" s="1"/>
  <c r="BN371" i="1"/>
  <c r="BN150" i="1" s="1"/>
  <c r="BW328" i="1"/>
  <c r="CA328" i="1"/>
  <c r="CA251" i="1" s="1"/>
  <c r="CE328" i="1"/>
  <c r="CE251" i="1" s="1"/>
  <c r="BU371" i="1"/>
  <c r="BU150" i="1" s="1"/>
  <c r="BQ371" i="1"/>
  <c r="BQ150" i="1" s="1"/>
  <c r="BM371" i="1"/>
  <c r="BM150" i="1" s="1"/>
  <c r="BX328" i="1"/>
  <c r="BX251" i="1" s="1"/>
  <c r="CB328" i="1"/>
  <c r="CB251" i="1" s="1"/>
  <c r="CF328" i="1"/>
  <c r="CF251" i="1" s="1"/>
  <c r="BL371" i="1"/>
  <c r="BL150" i="1" s="1"/>
  <c r="BP371" i="1"/>
  <c r="BP150" i="1" s="1"/>
  <c r="BY328" i="1"/>
  <c r="BY251" i="1" s="1"/>
  <c r="BT371" i="1"/>
  <c r="BT150" i="1" s="1"/>
  <c r="CC328" i="1"/>
  <c r="CC251" i="1" s="1"/>
  <c r="CG328" i="1"/>
  <c r="CG251" i="1" s="1"/>
  <c r="Z101" i="1"/>
  <c r="M39" i="1" s="1"/>
  <c r="Z181" i="1"/>
  <c r="Z99" i="1" s="1"/>
  <c r="M37" i="1" s="1"/>
  <c r="AA183" i="1"/>
  <c r="BW250" i="1"/>
  <c r="K504" i="1"/>
  <c r="AL100" i="1"/>
  <c r="N38" i="1" s="1"/>
  <c r="AM182" i="1"/>
  <c r="AA98" i="1"/>
  <c r="AB180" i="1"/>
  <c r="AA178" i="1"/>
  <c r="AA96" i="1" s="1"/>
  <c r="AM97" i="1"/>
  <c r="AN179" i="1"/>
  <c r="AL94" i="1"/>
  <c r="N32" i="1" s="1"/>
  <c r="AM176" i="1"/>
  <c r="BW248" i="1"/>
  <c r="K470" i="1"/>
  <c r="AA177" i="1"/>
  <c r="Z175" i="1"/>
  <c r="Z93" i="1" s="1"/>
  <c r="M31" i="1" s="1"/>
  <c r="Z95" i="1"/>
  <c r="M33" i="1" s="1"/>
  <c r="AN173" i="1"/>
  <c r="AM91" i="1"/>
  <c r="AA92" i="1"/>
  <c r="AB174" i="1"/>
  <c r="AA172" i="1"/>
  <c r="AA90" i="1" s="1"/>
  <c r="BJ135" i="1"/>
  <c r="BJ75" i="1"/>
  <c r="Z166" i="1"/>
  <c r="Z86" i="1"/>
  <c r="M24" i="1" s="1"/>
  <c r="AA168" i="1"/>
  <c r="AY75" i="1"/>
  <c r="AY135" i="1"/>
  <c r="BA75" i="1"/>
  <c r="BA135" i="1"/>
  <c r="BH75" i="1"/>
  <c r="BH135" i="1"/>
  <c r="AZ135" i="1"/>
  <c r="AZ75" i="1"/>
  <c r="BK144" i="1"/>
  <c r="CE245" i="1"/>
  <c r="BE75" i="1"/>
  <c r="BE135" i="1"/>
  <c r="BC135" i="1"/>
  <c r="BC75" i="1"/>
  <c r="BB135" i="1"/>
  <c r="BB75" i="1"/>
  <c r="BI75" i="1"/>
  <c r="BI135" i="1"/>
  <c r="BM144" i="1"/>
  <c r="BP144" i="1"/>
  <c r="CH245" i="1"/>
  <c r="BT144" i="1"/>
  <c r="BN144" i="1"/>
  <c r="BN364" i="1"/>
  <c r="BY245" i="1"/>
  <c r="BS144" i="1"/>
  <c r="CB245" i="1"/>
  <c r="Y84" i="1"/>
  <c r="BG75" i="1"/>
  <c r="BG135" i="1"/>
  <c r="BZ245" i="1"/>
  <c r="BO144" i="1"/>
  <c r="CC245" i="1"/>
  <c r="BU144" i="1"/>
  <c r="BR144" i="1"/>
  <c r="BW245" i="1"/>
  <c r="K419" i="1"/>
  <c r="BD75" i="1"/>
  <c r="BD135" i="1"/>
  <c r="AL85" i="1"/>
  <c r="N23" i="1" s="1"/>
  <c r="AM167" i="1"/>
  <c r="CD245" i="1"/>
  <c r="BL144" i="1"/>
  <c r="BL364" i="1"/>
  <c r="BQ144" i="1"/>
  <c r="BX245" i="1"/>
  <c r="CG245" i="1"/>
  <c r="CG320" i="1"/>
  <c r="BV144" i="1"/>
  <c r="BT142" i="1" l="1"/>
  <c r="BW320" i="1"/>
  <c r="Y164" i="1"/>
  <c r="Y82" i="1" s="1"/>
  <c r="Q58" i="1"/>
  <c r="Q57" i="1" s="1"/>
  <c r="BR142" i="1"/>
  <c r="BV364" i="1"/>
  <c r="BS142" i="1"/>
  <c r="Y486" i="1"/>
  <c r="Z486" i="1" s="1"/>
  <c r="W418" i="1"/>
  <c r="X418" i="1" s="1"/>
  <c r="Y418" i="1" s="1"/>
  <c r="Z418" i="1" s="1"/>
  <c r="T419" i="1"/>
  <c r="U419" i="1" s="1"/>
  <c r="BF135" i="1"/>
  <c r="T446" i="1"/>
  <c r="U453" i="1"/>
  <c r="T470" i="1"/>
  <c r="T463" i="1" s="1"/>
  <c r="X469" i="1"/>
  <c r="W469" i="1"/>
  <c r="BU364" i="1"/>
  <c r="BK364" i="1"/>
  <c r="BK363" i="1" s="1"/>
  <c r="BK142" i="1"/>
  <c r="CA320" i="1"/>
  <c r="BV142" i="1"/>
  <c r="CB243" i="1"/>
  <c r="CB120" i="1" s="1"/>
  <c r="CB119" i="1" s="1"/>
  <c r="BY243" i="1"/>
  <c r="BY242" i="1" s="1"/>
  <c r="X503" i="1"/>
  <c r="Y503" i="1" s="1"/>
  <c r="Z503" i="1" s="1"/>
  <c r="T504" i="1"/>
  <c r="V504" i="1" s="1"/>
  <c r="W504" i="1" s="1"/>
  <c r="U504" i="1"/>
  <c r="CC320" i="1"/>
  <c r="U520" i="1"/>
  <c r="V520" i="1" s="1"/>
  <c r="BP142" i="1"/>
  <c r="BX243" i="1"/>
  <c r="BX242" i="1" s="1"/>
  <c r="BZ243" i="1"/>
  <c r="BZ120" i="1" s="1"/>
  <c r="BZ119" i="1" s="1"/>
  <c r="BX320" i="1"/>
  <c r="BL142" i="1"/>
  <c r="BR364" i="1"/>
  <c r="BR385" i="1" s="1"/>
  <c r="BR138" i="1" s="1"/>
  <c r="BR77" i="1" s="1"/>
  <c r="BZ320" i="1"/>
  <c r="BP364" i="1"/>
  <c r="BP385" i="1" s="1"/>
  <c r="BP138" i="1" s="1"/>
  <c r="BP77" i="1" s="1"/>
  <c r="CD320" i="1"/>
  <c r="BO142" i="1"/>
  <c r="BS364" i="1"/>
  <c r="BS385" i="1" s="1"/>
  <c r="BS138" i="1" s="1"/>
  <c r="BS77" i="1" s="1"/>
  <c r="BT364" i="1"/>
  <c r="BT363" i="1" s="1"/>
  <c r="BM142" i="1"/>
  <c r="CE320" i="1"/>
  <c r="K541" i="1"/>
  <c r="BQ364" i="1"/>
  <c r="BQ384" i="1" s="1"/>
  <c r="BQ137" i="1" s="1"/>
  <c r="BQ76" i="1" s="1"/>
  <c r="CD243" i="1"/>
  <c r="CD242" i="1" s="1"/>
  <c r="BO364" i="1"/>
  <c r="BO384" i="1" s="1"/>
  <c r="BO137" i="1" s="1"/>
  <c r="BO76" i="1" s="1"/>
  <c r="CB320" i="1"/>
  <c r="BY320" i="1"/>
  <c r="BM364" i="1"/>
  <c r="BM384" i="1" s="1"/>
  <c r="BM137" i="1" s="1"/>
  <c r="BM76" i="1" s="1"/>
  <c r="Y573" i="1"/>
  <c r="Z573" i="1" s="1"/>
  <c r="T575" i="1"/>
  <c r="BW265" i="1"/>
  <c r="BW122" i="1" s="1"/>
  <c r="CE243" i="1"/>
  <c r="CE242" i="1" s="1"/>
  <c r="CC243" i="1"/>
  <c r="CC120" i="1" s="1"/>
  <c r="CC119" i="1" s="1"/>
  <c r="BQ142" i="1"/>
  <c r="CA243" i="1"/>
  <c r="CA242" i="1" s="1"/>
  <c r="CG243" i="1"/>
  <c r="CG120" i="1" s="1"/>
  <c r="CG119" i="1" s="1"/>
  <c r="BU142" i="1"/>
  <c r="CH243" i="1"/>
  <c r="CH242" i="1" s="1"/>
  <c r="CF243" i="1"/>
  <c r="CF120" i="1" s="1"/>
  <c r="CF119" i="1" s="1"/>
  <c r="V557" i="1"/>
  <c r="AB220" i="1"/>
  <c r="AA113" i="1"/>
  <c r="AA218" i="1"/>
  <c r="AA111" i="1" s="1"/>
  <c r="T558" i="1"/>
  <c r="T551" i="1" s="1"/>
  <c r="U558" i="1"/>
  <c r="AM221" i="1"/>
  <c r="AM114" i="1" s="1"/>
  <c r="AN222" i="1"/>
  <c r="AM115" i="1"/>
  <c r="AN219" i="1"/>
  <c r="AM112" i="1"/>
  <c r="BP403" i="1"/>
  <c r="BP391" i="1"/>
  <c r="AA110" i="1"/>
  <c r="AB217" i="1"/>
  <c r="AA215" i="1"/>
  <c r="BT391" i="1"/>
  <c r="BT403" i="1"/>
  <c r="BK403" i="1"/>
  <c r="BK391" i="1"/>
  <c r="R60" i="1"/>
  <c r="BW249" i="1"/>
  <c r="K487" i="1"/>
  <c r="BN142" i="1"/>
  <c r="CH320" i="1"/>
  <c r="CF320" i="1"/>
  <c r="BU391" i="1"/>
  <c r="BU403" i="1"/>
  <c r="Z214" i="1"/>
  <c r="Z107" i="1" s="1"/>
  <c r="M45" i="1" s="1"/>
  <c r="Z108" i="1"/>
  <c r="M46" i="1" s="1"/>
  <c r="BR391" i="1"/>
  <c r="BR403" i="1"/>
  <c r="BV403" i="1"/>
  <c r="BV391" i="1"/>
  <c r="BQ403" i="1"/>
  <c r="BQ391" i="1"/>
  <c r="BS391" i="1"/>
  <c r="BS403" i="1"/>
  <c r="AN216" i="1"/>
  <c r="AM109" i="1"/>
  <c r="P17" i="1"/>
  <c r="P16" i="1" s="1"/>
  <c r="BO403" i="1"/>
  <c r="BO391" i="1"/>
  <c r="BM403" i="1"/>
  <c r="BM391" i="1"/>
  <c r="BL391" i="1"/>
  <c r="BL403" i="1"/>
  <c r="BN403" i="1"/>
  <c r="BN391" i="1"/>
  <c r="Z184" i="1"/>
  <c r="Z102" i="1" s="1"/>
  <c r="M40" i="1" s="1"/>
  <c r="AA186" i="1"/>
  <c r="Z104" i="1"/>
  <c r="M42" i="1" s="1"/>
  <c r="AM185" i="1"/>
  <c r="AL103" i="1"/>
  <c r="N41" i="1" s="1"/>
  <c r="BW251" i="1"/>
  <c r="K521" i="1"/>
  <c r="AN182" i="1"/>
  <c r="AM100" i="1"/>
  <c r="AB183" i="1"/>
  <c r="AA101" i="1"/>
  <c r="AA181" i="1"/>
  <c r="AA99" i="1" s="1"/>
  <c r="T497" i="1"/>
  <c r="AC180" i="1"/>
  <c r="AB98" i="1"/>
  <c r="AB178" i="1"/>
  <c r="AB96" i="1" s="1"/>
  <c r="AO179" i="1"/>
  <c r="AN97" i="1"/>
  <c r="AB177" i="1"/>
  <c r="AA95" i="1"/>
  <c r="AA175" i="1"/>
  <c r="AA93" i="1" s="1"/>
  <c r="AN176" i="1"/>
  <c r="AM94" i="1"/>
  <c r="CI324" i="1"/>
  <c r="CM324" i="1"/>
  <c r="CM247" i="1" s="1"/>
  <c r="CQ324" i="1"/>
  <c r="CQ247" i="1" s="1"/>
  <c r="CJ324" i="1"/>
  <c r="CJ247" i="1" s="1"/>
  <c r="CN324" i="1"/>
  <c r="CN247" i="1" s="1"/>
  <c r="CR324" i="1"/>
  <c r="CR247" i="1" s="1"/>
  <c r="CL324" i="1"/>
  <c r="CL247" i="1" s="1"/>
  <c r="CT324" i="1"/>
  <c r="CT247" i="1" s="1"/>
  <c r="CG367" i="1"/>
  <c r="CG146" i="1" s="1"/>
  <c r="CC367" i="1"/>
  <c r="CC146" i="1" s="1"/>
  <c r="BY367" i="1"/>
  <c r="BY146" i="1" s="1"/>
  <c r="CF367" i="1"/>
  <c r="CF146" i="1" s="1"/>
  <c r="CB367" i="1"/>
  <c r="CB146" i="1" s="1"/>
  <c r="BX367" i="1"/>
  <c r="BX146" i="1" s="1"/>
  <c r="CE367" i="1"/>
  <c r="CE146" i="1" s="1"/>
  <c r="CA367" i="1"/>
  <c r="CA146" i="1" s="1"/>
  <c r="BW367" i="1"/>
  <c r="BW146" i="1" s="1"/>
  <c r="CH367" i="1"/>
  <c r="CH146" i="1" s="1"/>
  <c r="CD367" i="1"/>
  <c r="CD146" i="1" s="1"/>
  <c r="BZ367" i="1"/>
  <c r="BZ146" i="1" s="1"/>
  <c r="CP324" i="1"/>
  <c r="CP247" i="1" s="1"/>
  <c r="CS324" i="1"/>
  <c r="CS247" i="1" s="1"/>
  <c r="CO324" i="1"/>
  <c r="CO247" i="1" s="1"/>
  <c r="CK324" i="1"/>
  <c r="CK247" i="1" s="1"/>
  <c r="AN91" i="1"/>
  <c r="AO173" i="1"/>
  <c r="AB92" i="1"/>
  <c r="AC174" i="1"/>
  <c r="AB172" i="1"/>
  <c r="AB90" i="1" s="1"/>
  <c r="BN384" i="1"/>
  <c r="BN137" i="1" s="1"/>
  <c r="BN76" i="1" s="1"/>
  <c r="BN385" i="1"/>
  <c r="BN138" i="1" s="1"/>
  <c r="BN77" i="1" s="1"/>
  <c r="BN383" i="1"/>
  <c r="BN363" i="1"/>
  <c r="BM385" i="1"/>
  <c r="BM138" i="1" s="1"/>
  <c r="BM77" i="1" s="1"/>
  <c r="BC134" i="1"/>
  <c r="BC73" i="1" s="1"/>
  <c r="BC74" i="1"/>
  <c r="BH74" i="1"/>
  <c r="BH134" i="1"/>
  <c r="BH73" i="1" s="1"/>
  <c r="AY74" i="1"/>
  <c r="AY134" i="1"/>
  <c r="AY73" i="1" s="1"/>
  <c r="AB168" i="1"/>
  <c r="AA86" i="1"/>
  <c r="AA166" i="1"/>
  <c r="BD74" i="1"/>
  <c r="BD134" i="1"/>
  <c r="BD73" i="1" s="1"/>
  <c r="BU385" i="1"/>
  <c r="BU138" i="1" s="1"/>
  <c r="BU77" i="1" s="1"/>
  <c r="BU363" i="1"/>
  <c r="BU384" i="1"/>
  <c r="BU137" i="1" s="1"/>
  <c r="BU76" i="1" s="1"/>
  <c r="BU383" i="1"/>
  <c r="BG134" i="1"/>
  <c r="BG73" i="1" s="1"/>
  <c r="BG74" i="1"/>
  <c r="BX120" i="1"/>
  <c r="BX119" i="1" s="1"/>
  <c r="BL384" i="1"/>
  <c r="BL137" i="1" s="1"/>
  <c r="BL76" i="1" s="1"/>
  <c r="BL363" i="1"/>
  <c r="BL383" i="1"/>
  <c r="BL385" i="1"/>
  <c r="BL138" i="1" s="1"/>
  <c r="BL77" i="1" s="1"/>
  <c r="BI74" i="1"/>
  <c r="BI134" i="1"/>
  <c r="BI73" i="1" s="1"/>
  <c r="BE134" i="1"/>
  <c r="BE73" i="1" s="1"/>
  <c r="BE74" i="1"/>
  <c r="P13" i="1"/>
  <c r="P12" i="1" s="1"/>
  <c r="Z164" i="1"/>
  <c r="Z82" i="1" s="1"/>
  <c r="M20" i="1" s="1"/>
  <c r="Z84" i="1"/>
  <c r="M22" i="1" s="1"/>
  <c r="BF74" i="1"/>
  <c r="BF134" i="1"/>
  <c r="BF73" i="1" s="1"/>
  <c r="BV383" i="1"/>
  <c r="BV363" i="1"/>
  <c r="BV385" i="1"/>
  <c r="BV138" i="1" s="1"/>
  <c r="BV77" i="1" s="1"/>
  <c r="BV384" i="1"/>
  <c r="BV137" i="1" s="1"/>
  <c r="BV76" i="1" s="1"/>
  <c r="AM85" i="1"/>
  <c r="AN167" i="1"/>
  <c r="BT383" i="1"/>
  <c r="BB74" i="1"/>
  <c r="BB134" i="1"/>
  <c r="BB73" i="1" s="1"/>
  <c r="AZ74" i="1"/>
  <c r="AZ134" i="1"/>
  <c r="AZ73" i="1" s="1"/>
  <c r="BA74" i="1"/>
  <c r="BA134" i="1"/>
  <c r="BA73" i="1" s="1"/>
  <c r="BJ134" i="1"/>
  <c r="BJ73" i="1" s="1"/>
  <c r="BJ74" i="1"/>
  <c r="BR383" i="1" l="1"/>
  <c r="CB242" i="1"/>
  <c r="V419" i="1"/>
  <c r="T412" i="1"/>
  <c r="U575" i="1"/>
  <c r="V575" i="1" s="1"/>
  <c r="W575" i="1" s="1"/>
  <c r="X575" i="1" s="1"/>
  <c r="W419" i="1"/>
  <c r="CF242" i="1"/>
  <c r="BK385" i="1"/>
  <c r="BK138" i="1" s="1"/>
  <c r="BK77" i="1" s="1"/>
  <c r="BK383" i="1"/>
  <c r="BK136" i="1" s="1"/>
  <c r="BZ242" i="1"/>
  <c r="BQ363" i="1"/>
  <c r="BK384" i="1"/>
  <c r="BK137" i="1" s="1"/>
  <c r="BK76" i="1" s="1"/>
  <c r="V453" i="1"/>
  <c r="W453" i="1"/>
  <c r="U470" i="1"/>
  <c r="Y469" i="1"/>
  <c r="Z469" i="1" s="1"/>
  <c r="T487" i="1"/>
  <c r="BM383" i="1"/>
  <c r="BM382" i="1" s="1"/>
  <c r="BM381" i="1" s="1"/>
  <c r="BY120" i="1"/>
  <c r="BY119" i="1" s="1"/>
  <c r="CD120" i="1"/>
  <c r="CD119" i="1" s="1"/>
  <c r="CA120" i="1"/>
  <c r="CA119" i="1" s="1"/>
  <c r="BM363" i="1"/>
  <c r="BP363" i="1"/>
  <c r="BS363" i="1"/>
  <c r="BS384" i="1"/>
  <c r="BS137" i="1" s="1"/>
  <c r="BS76" i="1" s="1"/>
  <c r="CC242" i="1"/>
  <c r="BO363" i="1"/>
  <c r="X504" i="1"/>
  <c r="Y504" i="1" s="1"/>
  <c r="BS383" i="1"/>
  <c r="BS382" i="1" s="1"/>
  <c r="BS381" i="1" s="1"/>
  <c r="BO385" i="1"/>
  <c r="BO138" i="1" s="1"/>
  <c r="BO77" i="1" s="1"/>
  <c r="BR363" i="1"/>
  <c r="BO383" i="1"/>
  <c r="CE120" i="1"/>
  <c r="CE119" i="1" s="1"/>
  <c r="BR384" i="1"/>
  <c r="BR137" i="1" s="1"/>
  <c r="BR76" i="1" s="1"/>
  <c r="T521" i="1"/>
  <c r="U521" i="1" s="1"/>
  <c r="W520" i="1"/>
  <c r="BP383" i="1"/>
  <c r="BP136" i="1" s="1"/>
  <c r="BT385" i="1"/>
  <c r="BT138" i="1" s="1"/>
  <c r="BT77" i="1" s="1"/>
  <c r="BQ385" i="1"/>
  <c r="BQ138" i="1" s="1"/>
  <c r="BQ77" i="1" s="1"/>
  <c r="T541" i="1"/>
  <c r="T534" i="1" s="1"/>
  <c r="BP384" i="1"/>
  <c r="BP137" i="1" s="1"/>
  <c r="BP76" i="1" s="1"/>
  <c r="BT384" i="1"/>
  <c r="BT137" i="1" s="1"/>
  <c r="BT76" i="1" s="1"/>
  <c r="BQ383" i="1"/>
  <c r="BQ382" i="1" s="1"/>
  <c r="BQ381" i="1" s="1"/>
  <c r="T568" i="1"/>
  <c r="CL334" i="1" s="1"/>
  <c r="CL268" i="1" s="1"/>
  <c r="CH120" i="1"/>
  <c r="CH119" i="1" s="1"/>
  <c r="BW243" i="1"/>
  <c r="BW120" i="1" s="1"/>
  <c r="CG242" i="1"/>
  <c r="AO222" i="1"/>
  <c r="AN115" i="1"/>
  <c r="AN221" i="1"/>
  <c r="AN114" i="1" s="1"/>
  <c r="V558" i="1"/>
  <c r="W558" i="1"/>
  <c r="CJ333" i="1"/>
  <c r="CJ267" i="1" s="1"/>
  <c r="CN333" i="1"/>
  <c r="CN267" i="1" s="1"/>
  <c r="CR333" i="1"/>
  <c r="CR267" i="1" s="1"/>
  <c r="CK333" i="1"/>
  <c r="CK267" i="1" s="1"/>
  <c r="CO333" i="1"/>
  <c r="CO267" i="1" s="1"/>
  <c r="CS333" i="1"/>
  <c r="CS267" i="1" s="1"/>
  <c r="CL333" i="1"/>
  <c r="CL267" i="1" s="1"/>
  <c r="CP333" i="1"/>
  <c r="CP267" i="1" s="1"/>
  <c r="CT333" i="1"/>
  <c r="CT267" i="1" s="1"/>
  <c r="BW394" i="1"/>
  <c r="BW155" i="1" s="1"/>
  <c r="BY394" i="1"/>
  <c r="BY155" i="1" s="1"/>
  <c r="CA394" i="1"/>
  <c r="CA155" i="1" s="1"/>
  <c r="CC394" i="1"/>
  <c r="CC155" i="1" s="1"/>
  <c r="CE394" i="1"/>
  <c r="CE155" i="1" s="1"/>
  <c r="CG394" i="1"/>
  <c r="CG155" i="1" s="1"/>
  <c r="CI333" i="1"/>
  <c r="CM333" i="1"/>
  <c r="CM267" i="1" s="1"/>
  <c r="BZ394" i="1"/>
  <c r="BZ155" i="1" s="1"/>
  <c r="CD394" i="1"/>
  <c r="CD155" i="1" s="1"/>
  <c r="CH394" i="1"/>
  <c r="CH155" i="1" s="1"/>
  <c r="CQ333" i="1"/>
  <c r="CQ267" i="1" s="1"/>
  <c r="CF394" i="1"/>
  <c r="CF155" i="1" s="1"/>
  <c r="CB394" i="1"/>
  <c r="CB155" i="1" s="1"/>
  <c r="BX394" i="1"/>
  <c r="BX155" i="1" s="1"/>
  <c r="AO219" i="1"/>
  <c r="AN112" i="1"/>
  <c r="W557" i="1"/>
  <c r="AC220" i="1"/>
  <c r="AB113" i="1"/>
  <c r="AB218" i="1"/>
  <c r="AB111" i="1" s="1"/>
  <c r="BL140" i="1"/>
  <c r="BL402" i="1"/>
  <c r="BL401" i="1" s="1"/>
  <c r="BM402" i="1"/>
  <c r="BM401" i="1" s="1"/>
  <c r="BM140" i="1"/>
  <c r="BS140" i="1"/>
  <c r="BS402" i="1"/>
  <c r="BS401" i="1" s="1"/>
  <c r="BV140" i="1"/>
  <c r="BV402" i="1"/>
  <c r="BV401" i="1" s="1"/>
  <c r="BU140" i="1"/>
  <c r="BU402" i="1"/>
  <c r="BU401" i="1" s="1"/>
  <c r="BQ140" i="1"/>
  <c r="BQ402" i="1"/>
  <c r="BQ401" i="1" s="1"/>
  <c r="BK402" i="1"/>
  <c r="BK401" i="1" s="1"/>
  <c r="BK140" i="1"/>
  <c r="AA108" i="1"/>
  <c r="AA214" i="1"/>
  <c r="AA107" i="1" s="1"/>
  <c r="BP140" i="1"/>
  <c r="BP402" i="1"/>
  <c r="BP401" i="1" s="1"/>
  <c r="P11" i="1"/>
  <c r="BN402" i="1"/>
  <c r="BN401" i="1" s="1"/>
  <c r="BN140" i="1"/>
  <c r="CJ332" i="1"/>
  <c r="CN332" i="1"/>
  <c r="CR332" i="1"/>
  <c r="CF393" i="1"/>
  <c r="CD393" i="1"/>
  <c r="CK332" i="1"/>
  <c r="CO332" i="1"/>
  <c r="CS332" i="1"/>
  <c r="CH393" i="1"/>
  <c r="BW393" i="1"/>
  <c r="CC393" i="1"/>
  <c r="CI332" i="1"/>
  <c r="CQ332" i="1"/>
  <c r="CB393" i="1"/>
  <c r="CL332" i="1"/>
  <c r="CT332" i="1"/>
  <c r="BX393" i="1"/>
  <c r="CM332" i="1"/>
  <c r="BZ393" i="1"/>
  <c r="CA393" i="1"/>
  <c r="CG393" i="1"/>
  <c r="CE393" i="1"/>
  <c r="BY393" i="1"/>
  <c r="CP332" i="1"/>
  <c r="BO402" i="1"/>
  <c r="BO401" i="1" s="1"/>
  <c r="BO140" i="1"/>
  <c r="AN109" i="1"/>
  <c r="AO216" i="1"/>
  <c r="BR140" i="1"/>
  <c r="BR402" i="1"/>
  <c r="BR401" i="1" s="1"/>
  <c r="BT140" i="1"/>
  <c r="BT402" i="1"/>
  <c r="BT401" i="1" s="1"/>
  <c r="AC217" i="1"/>
  <c r="AB110" i="1"/>
  <c r="AB215" i="1"/>
  <c r="T514" i="1"/>
  <c r="AB186" i="1"/>
  <c r="AA104" i="1"/>
  <c r="AA184" i="1"/>
  <c r="AA102" i="1" s="1"/>
  <c r="AM103" i="1"/>
  <c r="AN185" i="1"/>
  <c r="CJ327" i="1"/>
  <c r="CJ250" i="1" s="1"/>
  <c r="CN327" i="1"/>
  <c r="CN250" i="1" s="1"/>
  <c r="CR327" i="1"/>
  <c r="CR250" i="1" s="1"/>
  <c r="CC370" i="1"/>
  <c r="CC149" i="1" s="1"/>
  <c r="CF370" i="1"/>
  <c r="CF149" i="1" s="1"/>
  <c r="BX370" i="1"/>
  <c r="BX149" i="1" s="1"/>
  <c r="CA370" i="1"/>
  <c r="CA149" i="1" s="1"/>
  <c r="CH370" i="1"/>
  <c r="CH149" i="1" s="1"/>
  <c r="BZ370" i="1"/>
  <c r="BZ149" i="1" s="1"/>
  <c r="CK327" i="1"/>
  <c r="CK250" i="1" s="1"/>
  <c r="CO327" i="1"/>
  <c r="CO250" i="1" s="1"/>
  <c r="CS327" i="1"/>
  <c r="CS250" i="1" s="1"/>
  <c r="CL327" i="1"/>
  <c r="CL250" i="1" s="1"/>
  <c r="CP327" i="1"/>
  <c r="CP250" i="1" s="1"/>
  <c r="CT327" i="1"/>
  <c r="CT250" i="1" s="1"/>
  <c r="CG370" i="1"/>
  <c r="CG149" i="1" s="1"/>
  <c r="BY370" i="1"/>
  <c r="BY149" i="1" s="1"/>
  <c r="CB370" i="1"/>
  <c r="CB149" i="1" s="1"/>
  <c r="CE370" i="1"/>
  <c r="CE149" i="1" s="1"/>
  <c r="BW370" i="1"/>
  <c r="BW149" i="1" s="1"/>
  <c r="CD370" i="1"/>
  <c r="CD149" i="1" s="1"/>
  <c r="CM327" i="1"/>
  <c r="CM250" i="1" s="1"/>
  <c r="CQ327" i="1"/>
  <c r="CQ250" i="1" s="1"/>
  <c r="CI327" i="1"/>
  <c r="AC183" i="1"/>
  <c r="AB101" i="1"/>
  <c r="AB181" i="1"/>
  <c r="AB99" i="1" s="1"/>
  <c r="AO182" i="1"/>
  <c r="AN100" i="1"/>
  <c r="AP179" i="1"/>
  <c r="AO97" i="1"/>
  <c r="AD180" i="1"/>
  <c r="AC98" i="1"/>
  <c r="AC178" i="1"/>
  <c r="AC96" i="1" s="1"/>
  <c r="CJ325" i="1"/>
  <c r="CJ248" i="1" s="1"/>
  <c r="CN325" i="1"/>
  <c r="CN248" i="1" s="1"/>
  <c r="CR325" i="1"/>
  <c r="CR248" i="1" s="1"/>
  <c r="BY368" i="1"/>
  <c r="BY147" i="1" s="1"/>
  <c r="CE368" i="1"/>
  <c r="CE147" i="1" s="1"/>
  <c r="CD368" i="1"/>
  <c r="CD147" i="1" s="1"/>
  <c r="CK325" i="1"/>
  <c r="CK248" i="1" s="1"/>
  <c r="CO325" i="1"/>
  <c r="CO248" i="1" s="1"/>
  <c r="CS325" i="1"/>
  <c r="CS248" i="1" s="1"/>
  <c r="CC368" i="1"/>
  <c r="CC147" i="1" s="1"/>
  <c r="BX368" i="1"/>
  <c r="BX147" i="1" s="1"/>
  <c r="CH368" i="1"/>
  <c r="CH147" i="1" s="1"/>
  <c r="CM325" i="1"/>
  <c r="CM248" i="1" s="1"/>
  <c r="CA368" i="1"/>
  <c r="CA147" i="1" s="1"/>
  <c r="CL325" i="1"/>
  <c r="CL248" i="1" s="1"/>
  <c r="BW368" i="1"/>
  <c r="BW147" i="1" s="1"/>
  <c r="CP325" i="1"/>
  <c r="CP248" i="1" s="1"/>
  <c r="CB368" i="1"/>
  <c r="CB147" i="1" s="1"/>
  <c r="CI325" i="1"/>
  <c r="CQ325" i="1"/>
  <c r="CQ248" i="1" s="1"/>
  <c r="CF368" i="1"/>
  <c r="CF147" i="1" s="1"/>
  <c r="BZ368" i="1"/>
  <c r="BZ147" i="1" s="1"/>
  <c r="CT325" i="1"/>
  <c r="CT248" i="1" s="1"/>
  <c r="CG368" i="1"/>
  <c r="CG147" i="1" s="1"/>
  <c r="AO176" i="1"/>
  <c r="AN94" i="1"/>
  <c r="AC177" i="1"/>
  <c r="AB95" i="1"/>
  <c r="AB175" i="1"/>
  <c r="AB93" i="1" s="1"/>
  <c r="AP173" i="1"/>
  <c r="AO91" i="1"/>
  <c r="AD174" i="1"/>
  <c r="AC92" i="1"/>
  <c r="AC172" i="1"/>
  <c r="AC90" i="1" s="1"/>
  <c r="K454" i="1"/>
  <c r="CI247" i="1"/>
  <c r="BN136" i="1"/>
  <c r="BN382" i="1"/>
  <c r="BN381" i="1" s="1"/>
  <c r="AB86" i="1"/>
  <c r="AC168" i="1"/>
  <c r="AB166" i="1"/>
  <c r="BL382" i="1"/>
  <c r="BL381" i="1" s="1"/>
  <c r="BL136" i="1"/>
  <c r="BR136" i="1"/>
  <c r="BT136" i="1"/>
  <c r="AN85" i="1"/>
  <c r="AO167" i="1"/>
  <c r="BW119" i="1"/>
  <c r="CJ322" i="1"/>
  <c r="CN322" i="1"/>
  <c r="CR322" i="1"/>
  <c r="CF365" i="1"/>
  <c r="CA365" i="1"/>
  <c r="BZ365" i="1"/>
  <c r="CK322" i="1"/>
  <c r="CO322" i="1"/>
  <c r="CS322" i="1"/>
  <c r="BY365" i="1"/>
  <c r="CE365" i="1"/>
  <c r="CD365" i="1"/>
  <c r="CP322" i="1"/>
  <c r="CC365" i="1"/>
  <c r="CH365" i="1"/>
  <c r="CI322" i="1"/>
  <c r="CQ322" i="1"/>
  <c r="CB365" i="1"/>
  <c r="CL322" i="1"/>
  <c r="CT322" i="1"/>
  <c r="BX365" i="1"/>
  <c r="CM322" i="1"/>
  <c r="CG365" i="1"/>
  <c r="BW365" i="1"/>
  <c r="BV136" i="1"/>
  <c r="BV382" i="1"/>
  <c r="BV381" i="1" s="1"/>
  <c r="BO136" i="1"/>
  <c r="BU382" i="1"/>
  <c r="BU381" i="1" s="1"/>
  <c r="BU136" i="1"/>
  <c r="AA84" i="1"/>
  <c r="CM334" i="1" l="1"/>
  <c r="CM268" i="1" s="1"/>
  <c r="CR334" i="1"/>
  <c r="CR268" i="1" s="1"/>
  <c r="CI334" i="1"/>
  <c r="CT334" i="1"/>
  <c r="CT268" i="1" s="1"/>
  <c r="CS334" i="1"/>
  <c r="CS268" i="1" s="1"/>
  <c r="V470" i="1"/>
  <c r="W470" i="1" s="1"/>
  <c r="X470" i="1" s="1"/>
  <c r="CO334" i="1"/>
  <c r="CO268" i="1" s="1"/>
  <c r="BW242" i="1"/>
  <c r="X419" i="1"/>
  <c r="BS136" i="1"/>
  <c r="BS75" i="1" s="1"/>
  <c r="BQ136" i="1"/>
  <c r="BM136" i="1"/>
  <c r="Q14" i="1"/>
  <c r="U454" i="1"/>
  <c r="U446" i="1" s="1"/>
  <c r="V454" i="1"/>
  <c r="Q15" i="1"/>
  <c r="BK382" i="1"/>
  <c r="BK381" i="1" s="1"/>
  <c r="BT382" i="1"/>
  <c r="BT381" i="1" s="1"/>
  <c r="BO382" i="1"/>
  <c r="BO381" i="1" s="1"/>
  <c r="X453" i="1"/>
  <c r="Y453" i="1" s="1"/>
  <c r="U487" i="1"/>
  <c r="T480" i="1"/>
  <c r="CS326" i="1" s="1"/>
  <c r="BR382" i="1"/>
  <c r="BR381" i="1" s="1"/>
  <c r="Z504" i="1"/>
  <c r="AA164" i="1"/>
  <c r="AA82" i="1" s="1"/>
  <c r="V521" i="1"/>
  <c r="W521" i="1" s="1"/>
  <c r="X521" i="1" s="1"/>
  <c r="X520" i="1"/>
  <c r="Y520" i="1" s="1"/>
  <c r="Z520" i="1" s="1"/>
  <c r="BP382" i="1"/>
  <c r="BP381" i="1" s="1"/>
  <c r="R58" i="1"/>
  <c r="R57" i="1" s="1"/>
  <c r="U541" i="1"/>
  <c r="Y575" i="1"/>
  <c r="Z575" i="1" s="1"/>
  <c r="CJ334" i="1"/>
  <c r="CJ268" i="1" s="1"/>
  <c r="CP334" i="1"/>
  <c r="CP268" i="1" s="1"/>
  <c r="CK334" i="1"/>
  <c r="CK268" i="1" s="1"/>
  <c r="CN334" i="1"/>
  <c r="CN268" i="1" s="1"/>
  <c r="CQ334" i="1"/>
  <c r="CQ268" i="1" s="1"/>
  <c r="X557" i="1"/>
  <c r="Y557" i="1" s="1"/>
  <c r="AP219" i="1"/>
  <c r="AO112" i="1"/>
  <c r="CI268" i="1"/>
  <c r="AP222" i="1"/>
  <c r="AO221" i="1"/>
  <c r="AO114" i="1" s="1"/>
  <c r="AO115" i="1"/>
  <c r="AD220" i="1"/>
  <c r="AC113" i="1"/>
  <c r="AC218" i="1"/>
  <c r="AC111" i="1" s="1"/>
  <c r="X558" i="1"/>
  <c r="Y558" i="1" s="1"/>
  <c r="Z558" i="1" s="1"/>
  <c r="CI267" i="1"/>
  <c r="K559" i="1"/>
  <c r="CP266" i="1"/>
  <c r="CP331" i="1"/>
  <c r="CT331" i="1"/>
  <c r="CT266" i="1"/>
  <c r="CT265" i="1" s="1"/>
  <c r="CT122" i="1" s="1"/>
  <c r="CS331" i="1"/>
  <c r="CS266" i="1"/>
  <c r="CS265" i="1" s="1"/>
  <c r="CS122" i="1" s="1"/>
  <c r="BN79" i="1"/>
  <c r="BN139" i="1"/>
  <c r="BN78" i="1" s="1"/>
  <c r="BQ139" i="1"/>
  <c r="BQ78" i="1" s="1"/>
  <c r="BQ79" i="1"/>
  <c r="BS79" i="1"/>
  <c r="BS139" i="1"/>
  <c r="BS78" i="1" s="1"/>
  <c r="AC110" i="1"/>
  <c r="AD217" i="1"/>
  <c r="AC215" i="1"/>
  <c r="BR79" i="1"/>
  <c r="BR139" i="1"/>
  <c r="BR78" i="1" s="1"/>
  <c r="BO79" i="1"/>
  <c r="BO139" i="1"/>
  <c r="BO78" i="1" s="1"/>
  <c r="BY392" i="1"/>
  <c r="BY154" i="1"/>
  <c r="BY153" i="1" s="1"/>
  <c r="BZ392" i="1"/>
  <c r="BZ154" i="1"/>
  <c r="BZ153" i="1" s="1"/>
  <c r="CL266" i="1"/>
  <c r="CL265" i="1" s="1"/>
  <c r="CL122" i="1" s="1"/>
  <c r="CL331" i="1"/>
  <c r="CC154" i="1"/>
  <c r="CC153" i="1" s="1"/>
  <c r="CC392" i="1"/>
  <c r="CO266" i="1"/>
  <c r="CR266" i="1"/>
  <c r="CR265" i="1" s="1"/>
  <c r="CR122" i="1" s="1"/>
  <c r="CR331" i="1"/>
  <c r="CQ326" i="1"/>
  <c r="CQ249" i="1" s="1"/>
  <c r="BY369" i="1"/>
  <c r="BY148" i="1" s="1"/>
  <c r="CF369" i="1"/>
  <c r="CF148" i="1" s="1"/>
  <c r="CP326" i="1"/>
  <c r="CP249" i="1" s="1"/>
  <c r="CB369" i="1"/>
  <c r="CB148" i="1" s="1"/>
  <c r="BM79" i="1"/>
  <c r="BM139" i="1"/>
  <c r="BM78" i="1" s="1"/>
  <c r="CA392" i="1"/>
  <c r="CA154" i="1"/>
  <c r="CA153" i="1" s="1"/>
  <c r="CI331" i="1"/>
  <c r="K542" i="1"/>
  <c r="CI266" i="1"/>
  <c r="CF392" i="1"/>
  <c r="CF154" i="1"/>
  <c r="CF153" i="1" s="1"/>
  <c r="BP139" i="1"/>
  <c r="BP78" i="1" s="1"/>
  <c r="BP79" i="1"/>
  <c r="BL79" i="1"/>
  <c r="BL139" i="1"/>
  <c r="BL78" i="1" s="1"/>
  <c r="CE392" i="1"/>
  <c r="CE154" i="1"/>
  <c r="CE153" i="1" s="1"/>
  <c r="CM266" i="1"/>
  <c r="CM265" i="1" s="1"/>
  <c r="CM122" i="1" s="1"/>
  <c r="CM331" i="1"/>
  <c r="CB392" i="1"/>
  <c r="CB154" i="1"/>
  <c r="CB153" i="1" s="1"/>
  <c r="BW392" i="1"/>
  <c r="BW154" i="1"/>
  <c r="BW153" i="1" s="1"/>
  <c r="CK331" i="1"/>
  <c r="CK266" i="1"/>
  <c r="CK265" i="1" s="1"/>
  <c r="CK122" i="1" s="1"/>
  <c r="CN266" i="1"/>
  <c r="BU139" i="1"/>
  <c r="BU78" i="1" s="1"/>
  <c r="BU79" i="1"/>
  <c r="BV139" i="1"/>
  <c r="BV78" i="1" s="1"/>
  <c r="BV79" i="1"/>
  <c r="AB214" i="1"/>
  <c r="AB107" i="1" s="1"/>
  <c r="AB108" i="1"/>
  <c r="BT139" i="1"/>
  <c r="BT78" i="1" s="1"/>
  <c r="BT79" i="1"/>
  <c r="AP216" i="1"/>
  <c r="AO109" i="1"/>
  <c r="CG392" i="1"/>
  <c r="CG154" i="1"/>
  <c r="CG153" i="1" s="1"/>
  <c r="BX154" i="1"/>
  <c r="BX153" i="1" s="1"/>
  <c r="BX392" i="1"/>
  <c r="CQ266" i="1"/>
  <c r="CH154" i="1"/>
  <c r="CH153" i="1" s="1"/>
  <c r="CH392" i="1"/>
  <c r="CD154" i="1"/>
  <c r="CD153" i="1" s="1"/>
  <c r="CD392" i="1"/>
  <c r="CJ331" i="1"/>
  <c r="CJ266" i="1"/>
  <c r="CJ265" i="1" s="1"/>
  <c r="CJ122" i="1" s="1"/>
  <c r="BK139" i="1"/>
  <c r="BK78" i="1" s="1"/>
  <c r="BK79" i="1"/>
  <c r="AO185" i="1"/>
  <c r="AN103" i="1"/>
  <c r="AB104" i="1"/>
  <c r="AC186" i="1"/>
  <c r="AB184" i="1"/>
  <c r="AB102" i="1" s="1"/>
  <c r="CJ328" i="1"/>
  <c r="CJ251" i="1" s="1"/>
  <c r="CN328" i="1"/>
  <c r="CN251" i="1" s="1"/>
  <c r="CR328" i="1"/>
  <c r="CR251" i="1" s="1"/>
  <c r="BY371" i="1"/>
  <c r="BY150" i="1" s="1"/>
  <c r="CE371" i="1"/>
  <c r="CE150" i="1" s="1"/>
  <c r="CK328" i="1"/>
  <c r="CK251" i="1" s="1"/>
  <c r="CO328" i="1"/>
  <c r="CO251" i="1" s="1"/>
  <c r="CS328" i="1"/>
  <c r="CS251" i="1" s="1"/>
  <c r="CF371" i="1"/>
  <c r="CF150" i="1" s="1"/>
  <c r="CA371" i="1"/>
  <c r="CA150" i="1" s="1"/>
  <c r="BZ371" i="1"/>
  <c r="BZ150" i="1" s="1"/>
  <c r="CP328" i="1"/>
  <c r="CP251" i="1" s="1"/>
  <c r="CB371" i="1"/>
  <c r="CB150" i="1" s="1"/>
  <c r="CD371" i="1"/>
  <c r="CD150" i="1" s="1"/>
  <c r="CI328" i="1"/>
  <c r="CQ328" i="1"/>
  <c r="CQ251" i="1" s="1"/>
  <c r="BX371" i="1"/>
  <c r="BX150" i="1" s="1"/>
  <c r="CM328" i="1"/>
  <c r="CM251" i="1" s="1"/>
  <c r="CH371" i="1"/>
  <c r="CH150" i="1" s="1"/>
  <c r="CL328" i="1"/>
  <c r="CL251" i="1" s="1"/>
  <c r="CT328" i="1"/>
  <c r="CT251" i="1" s="1"/>
  <c r="CG371" i="1"/>
  <c r="CG150" i="1" s="1"/>
  <c r="BW371" i="1"/>
  <c r="BW150" i="1" s="1"/>
  <c r="CC371" i="1"/>
  <c r="CC150" i="1" s="1"/>
  <c r="AO100" i="1"/>
  <c r="AP182" i="1"/>
  <c r="K505" i="1"/>
  <c r="CI250" i="1"/>
  <c r="AC101" i="1"/>
  <c r="AD183" i="1"/>
  <c r="AC181" i="1"/>
  <c r="AC99" i="1" s="1"/>
  <c r="AD98" i="1"/>
  <c r="AE180" i="1"/>
  <c r="AD178" i="1"/>
  <c r="AD96" i="1" s="1"/>
  <c r="AQ179" i="1"/>
  <c r="AP97" i="1"/>
  <c r="AC95" i="1"/>
  <c r="AD177" i="1"/>
  <c r="AC175" i="1"/>
  <c r="AC93" i="1" s="1"/>
  <c r="AP176" i="1"/>
  <c r="AO94" i="1"/>
  <c r="CI248" i="1"/>
  <c r="K471" i="1"/>
  <c r="AQ173" i="1"/>
  <c r="AP91" i="1"/>
  <c r="AE174" i="1"/>
  <c r="AD92" i="1"/>
  <c r="AD172" i="1"/>
  <c r="AD90" i="1" s="1"/>
  <c r="CT245" i="1"/>
  <c r="CD144" i="1"/>
  <c r="CF144" i="1"/>
  <c r="BK75" i="1"/>
  <c r="BK135" i="1"/>
  <c r="BT135" i="1"/>
  <c r="BT75" i="1"/>
  <c r="AB164" i="1"/>
  <c r="AB82" i="1" s="1"/>
  <c r="AB84" i="1"/>
  <c r="AD168" i="1"/>
  <c r="AC86" i="1"/>
  <c r="AC166" i="1"/>
  <c r="BW144" i="1"/>
  <c r="CI245" i="1"/>
  <c r="K420" i="1"/>
  <c r="CO245" i="1"/>
  <c r="AP167" i="1"/>
  <c r="AO85" i="1"/>
  <c r="BL135" i="1"/>
  <c r="BL75" i="1"/>
  <c r="BQ75" i="1"/>
  <c r="BQ135" i="1"/>
  <c r="BO135" i="1"/>
  <c r="BO75" i="1"/>
  <c r="BP135" i="1"/>
  <c r="BP75" i="1"/>
  <c r="CG144" i="1"/>
  <c r="CL245" i="1"/>
  <c r="CH144" i="1"/>
  <c r="CE144" i="1"/>
  <c r="CK245" i="1"/>
  <c r="CR245" i="1"/>
  <c r="BM75" i="1"/>
  <c r="BM135" i="1"/>
  <c r="BU75" i="1"/>
  <c r="BU135" i="1"/>
  <c r="CM245" i="1"/>
  <c r="CB144" i="1"/>
  <c r="CC144" i="1"/>
  <c r="BY144" i="1"/>
  <c r="BZ144" i="1"/>
  <c r="CN245" i="1"/>
  <c r="BN135" i="1"/>
  <c r="BN75" i="1"/>
  <c r="BV75" i="1"/>
  <c r="BV135" i="1"/>
  <c r="BX144" i="1"/>
  <c r="CQ245" i="1"/>
  <c r="CP245" i="1"/>
  <c r="CS245" i="1"/>
  <c r="CA144" i="1"/>
  <c r="CJ245" i="1"/>
  <c r="BR75" i="1"/>
  <c r="BR135" i="1"/>
  <c r="Z453" i="1" l="1"/>
  <c r="CN331" i="1"/>
  <c r="CN265" i="1"/>
  <c r="CN122" i="1" s="1"/>
  <c r="CD369" i="1"/>
  <c r="CD148" i="1" s="1"/>
  <c r="CD142" i="1" s="1"/>
  <c r="CO265" i="1"/>
  <c r="CO122" i="1" s="1"/>
  <c r="CP243" i="1"/>
  <c r="CO331" i="1"/>
  <c r="U420" i="1"/>
  <c r="V420" i="1" s="1"/>
  <c r="BS135" i="1"/>
  <c r="BS74" i="1" s="1"/>
  <c r="Y419" i="1"/>
  <c r="Z419" i="1" s="1"/>
  <c r="W454" i="1"/>
  <c r="X454" i="1" s="1"/>
  <c r="U471" i="1"/>
  <c r="Y470" i="1"/>
  <c r="Z470" i="1" s="1"/>
  <c r="CS249" i="1"/>
  <c r="CS243" i="1" s="1"/>
  <c r="CS242" i="1" s="1"/>
  <c r="CS320" i="1"/>
  <c r="CM326" i="1"/>
  <c r="CM249" i="1" s="1"/>
  <c r="BZ369" i="1"/>
  <c r="BZ148" i="1" s="1"/>
  <c r="BZ142" i="1" s="1"/>
  <c r="CR326" i="1"/>
  <c r="CR249" i="1" s="1"/>
  <c r="CR243" i="1" s="1"/>
  <c r="CR120" i="1" s="1"/>
  <c r="CR119" i="1" s="1"/>
  <c r="CE369" i="1"/>
  <c r="CB364" i="1"/>
  <c r="CB383" i="1" s="1"/>
  <c r="CC369" i="1"/>
  <c r="CC148" i="1" s="1"/>
  <c r="CC142" i="1" s="1"/>
  <c r="CI326" i="1"/>
  <c r="CI320" i="1" s="1"/>
  <c r="CH369" i="1"/>
  <c r="CH148" i="1" s="1"/>
  <c r="CN326" i="1"/>
  <c r="CN249" i="1" s="1"/>
  <c r="CN243" i="1" s="1"/>
  <c r="CN120" i="1" s="1"/>
  <c r="CN119" i="1" s="1"/>
  <c r="CJ326" i="1"/>
  <c r="CJ249" i="1" s="1"/>
  <c r="CJ243" i="1" s="1"/>
  <c r="BW369" i="1"/>
  <c r="V487" i="1"/>
  <c r="X487" i="1" s="1"/>
  <c r="CK326" i="1"/>
  <c r="CK249" i="1" s="1"/>
  <c r="CL326" i="1"/>
  <c r="CL249" i="1" s="1"/>
  <c r="CL243" i="1" s="1"/>
  <c r="CL242" i="1" s="1"/>
  <c r="CO326" i="1"/>
  <c r="CO249" i="1" s="1"/>
  <c r="CO243" i="1" s="1"/>
  <c r="CO120" i="1" s="1"/>
  <c r="CO119" i="1" s="1"/>
  <c r="CA369" i="1"/>
  <c r="CA148" i="1" s="1"/>
  <c r="CA142" i="1" s="1"/>
  <c r="CT326" i="1"/>
  <c r="CG369" i="1"/>
  <c r="CG148" i="1" s="1"/>
  <c r="CG142" i="1" s="1"/>
  <c r="BX369" i="1"/>
  <c r="W487" i="1"/>
  <c r="U505" i="1"/>
  <c r="V505" i="1" s="1"/>
  <c r="BZ364" i="1"/>
  <c r="BZ384" i="1" s="1"/>
  <c r="BZ137" i="1" s="1"/>
  <c r="BZ76" i="1" s="1"/>
  <c r="CG364" i="1"/>
  <c r="CG363" i="1" s="1"/>
  <c r="Y521" i="1"/>
  <c r="Z521" i="1" s="1"/>
  <c r="U542" i="1"/>
  <c r="U534" i="1" s="1"/>
  <c r="V542" i="1"/>
  <c r="CM320" i="1"/>
  <c r="CH364" i="1"/>
  <c r="CH383" i="1" s="1"/>
  <c r="CJ320" i="1"/>
  <c r="CM243" i="1"/>
  <c r="CM120" i="1" s="1"/>
  <c r="CM119" i="1" s="1"/>
  <c r="CK320" i="1"/>
  <c r="CH142" i="1"/>
  <c r="V541" i="1"/>
  <c r="W541" i="1" s="1"/>
  <c r="CP265" i="1"/>
  <c r="CP122" i="1" s="1"/>
  <c r="CQ265" i="1"/>
  <c r="CQ122" i="1" s="1"/>
  <c r="CQ331" i="1"/>
  <c r="K576" i="1"/>
  <c r="CK243" i="1"/>
  <c r="CK242" i="1" s="1"/>
  <c r="BY142" i="1"/>
  <c r="AE220" i="1"/>
  <c r="AD113" i="1"/>
  <c r="AD218" i="1"/>
  <c r="AD111" i="1" s="1"/>
  <c r="AP112" i="1"/>
  <c r="AQ219" i="1"/>
  <c r="CI265" i="1"/>
  <c r="CI122" i="1" s="1"/>
  <c r="Z557" i="1"/>
  <c r="U559" i="1"/>
  <c r="U551" i="1" s="1"/>
  <c r="V559" i="1"/>
  <c r="AQ222" i="1"/>
  <c r="AP221" i="1"/>
  <c r="AP114" i="1" s="1"/>
  <c r="AP115" i="1"/>
  <c r="CF403" i="1"/>
  <c r="CF391" i="1"/>
  <c r="BY391" i="1"/>
  <c r="BY403" i="1"/>
  <c r="CP320" i="1"/>
  <c r="CF364" i="1"/>
  <c r="CF385" i="1" s="1"/>
  <c r="CF138" i="1" s="1"/>
  <c r="CF77" i="1" s="1"/>
  <c r="Q17" i="1"/>
  <c r="Q16" i="1" s="1"/>
  <c r="CD403" i="1"/>
  <c r="CD391" i="1"/>
  <c r="AQ216" i="1"/>
  <c r="AP109" i="1"/>
  <c r="CA403" i="1"/>
  <c r="CA391" i="1"/>
  <c r="CC403" i="1"/>
  <c r="CC391" i="1"/>
  <c r="AC108" i="1"/>
  <c r="AC214" i="1"/>
  <c r="AC107" i="1" s="1"/>
  <c r="CF142" i="1"/>
  <c r="CG391" i="1"/>
  <c r="CG403" i="1"/>
  <c r="CB391" i="1"/>
  <c r="CB403" i="1"/>
  <c r="K488" i="1"/>
  <c r="BZ403" i="1"/>
  <c r="BZ391" i="1"/>
  <c r="AD110" i="1"/>
  <c r="AE217" i="1"/>
  <c r="AD215" i="1"/>
  <c r="BW403" i="1"/>
  <c r="BW391" i="1"/>
  <c r="CQ243" i="1"/>
  <c r="CE391" i="1"/>
  <c r="CE403" i="1"/>
  <c r="CQ320" i="1"/>
  <c r="BY364" i="1"/>
  <c r="BY385" i="1" s="1"/>
  <c r="BY138" i="1" s="1"/>
  <c r="BY77" i="1" s="1"/>
  <c r="CB142" i="1"/>
  <c r="CH391" i="1"/>
  <c r="CH403" i="1"/>
  <c r="BX391" i="1"/>
  <c r="BX403" i="1"/>
  <c r="CI251" i="1"/>
  <c r="K522" i="1"/>
  <c r="AD186" i="1"/>
  <c r="AC104" i="1"/>
  <c r="AC184" i="1"/>
  <c r="AC102" i="1" s="1"/>
  <c r="AP185" i="1"/>
  <c r="AO103" i="1"/>
  <c r="AD101" i="1"/>
  <c r="AE183" i="1"/>
  <c r="AD181" i="1"/>
  <c r="AD99" i="1" s="1"/>
  <c r="AQ182" i="1"/>
  <c r="AP100" i="1"/>
  <c r="AE98" i="1"/>
  <c r="AF180" i="1"/>
  <c r="AE178" i="1"/>
  <c r="AE96" i="1" s="1"/>
  <c r="AQ97" i="1"/>
  <c r="AR179" i="1"/>
  <c r="AP94" i="1"/>
  <c r="AQ176" i="1"/>
  <c r="U463" i="1"/>
  <c r="AE177" i="1"/>
  <c r="AD95" i="1"/>
  <c r="AD175" i="1"/>
  <c r="AD93" i="1" s="1"/>
  <c r="AE92" i="1"/>
  <c r="AF174" i="1"/>
  <c r="AE172" i="1"/>
  <c r="AE90" i="1" s="1"/>
  <c r="CU324" i="1"/>
  <c r="CY324" i="1"/>
  <c r="CY247" i="1" s="1"/>
  <c r="DC324" i="1"/>
  <c r="DC247" i="1" s="1"/>
  <c r="CI367" i="1"/>
  <c r="CI146" i="1" s="1"/>
  <c r="CJ367" i="1"/>
  <c r="CJ146" i="1" s="1"/>
  <c r="CK367" i="1"/>
  <c r="CK146" i="1" s="1"/>
  <c r="CL367" i="1"/>
  <c r="CL146" i="1" s="1"/>
  <c r="CM367" i="1"/>
  <c r="CM146" i="1" s="1"/>
  <c r="CN367" i="1"/>
  <c r="CN146" i="1" s="1"/>
  <c r="CO367" i="1"/>
  <c r="CO146" i="1" s="1"/>
  <c r="CP367" i="1"/>
  <c r="CP146" i="1" s="1"/>
  <c r="CQ367" i="1"/>
  <c r="CQ146" i="1" s="1"/>
  <c r="CR367" i="1"/>
  <c r="CR146" i="1" s="1"/>
  <c r="CS367" i="1"/>
  <c r="CS146" i="1" s="1"/>
  <c r="CT367" i="1"/>
  <c r="CT146" i="1" s="1"/>
  <c r="CV324" i="1"/>
  <c r="CV247" i="1" s="1"/>
  <c r="CZ324" i="1"/>
  <c r="CZ247" i="1" s="1"/>
  <c r="DD324" i="1"/>
  <c r="DD247" i="1" s="1"/>
  <c r="DA324" i="1"/>
  <c r="DA247" i="1" s="1"/>
  <c r="DE324" i="1"/>
  <c r="DE247" i="1" s="1"/>
  <c r="DB324" i="1"/>
  <c r="DB247" i="1" s="1"/>
  <c r="CW324" i="1"/>
  <c r="CW247" i="1" s="1"/>
  <c r="DF324" i="1"/>
  <c r="DF247" i="1" s="1"/>
  <c r="CX324" i="1"/>
  <c r="CX247" i="1" s="1"/>
  <c r="AR173" i="1"/>
  <c r="AQ91" i="1"/>
  <c r="BR74" i="1"/>
  <c r="BR134" i="1"/>
  <c r="BR73" i="1" s="1"/>
  <c r="BV134" i="1"/>
  <c r="BV73" i="1" s="1"/>
  <c r="BV74" i="1"/>
  <c r="CG385" i="1"/>
  <c r="CG138" i="1" s="1"/>
  <c r="CG77" i="1" s="1"/>
  <c r="BO134" i="1"/>
  <c r="BO73" i="1" s="1"/>
  <c r="BO74" i="1"/>
  <c r="BL134" i="1"/>
  <c r="BL73" i="1" s="1"/>
  <c r="BL74" i="1"/>
  <c r="CF383" i="1"/>
  <c r="BU134" i="1"/>
  <c r="BU73" i="1" s="1"/>
  <c r="BU74" i="1"/>
  <c r="BQ134" i="1"/>
  <c r="BQ73" i="1" s="1"/>
  <c r="BQ74" i="1"/>
  <c r="AE168" i="1"/>
  <c r="AD86" i="1"/>
  <c r="AD166" i="1"/>
  <c r="BT74" i="1"/>
  <c r="BT134" i="1"/>
  <c r="BT73" i="1" s="1"/>
  <c r="CP120" i="1"/>
  <c r="BP74" i="1"/>
  <c r="BP134" i="1"/>
  <c r="BP73" i="1" s="1"/>
  <c r="BK134" i="1"/>
  <c r="BK73" i="1" s="1"/>
  <c r="BK74" i="1"/>
  <c r="BN134" i="1"/>
  <c r="BN73" i="1" s="1"/>
  <c r="BN74" i="1"/>
  <c r="BM74" i="1"/>
  <c r="BM134" i="1"/>
  <c r="BM73" i="1" s="1"/>
  <c r="CH363" i="1"/>
  <c r="AQ167" i="1"/>
  <c r="AP85" i="1"/>
  <c r="AC164" i="1"/>
  <c r="AC82" i="1" s="1"/>
  <c r="AC84" i="1"/>
  <c r="Q13" i="1"/>
  <c r="Q12" i="1" s="1"/>
  <c r="U497" i="1" l="1"/>
  <c r="CI249" i="1"/>
  <c r="CD364" i="1"/>
  <c r="CD363" i="1" s="1"/>
  <c r="Y487" i="1"/>
  <c r="CL320" i="1"/>
  <c r="CR320" i="1"/>
  <c r="U412" i="1"/>
  <c r="CV322" i="1" s="1"/>
  <c r="BS134" i="1"/>
  <c r="BS73" i="1" s="1"/>
  <c r="CB363" i="1"/>
  <c r="W420" i="1"/>
  <c r="CM242" i="1"/>
  <c r="BZ383" i="1"/>
  <c r="Y454" i="1"/>
  <c r="Z454" i="1" s="1"/>
  <c r="CB385" i="1"/>
  <c r="CB138" i="1" s="1"/>
  <c r="CB77" i="1" s="1"/>
  <c r="V471" i="1"/>
  <c r="CJ120" i="1"/>
  <c r="CJ119" i="1" s="1"/>
  <c r="CJ242" i="1"/>
  <c r="CG384" i="1"/>
  <c r="CG137" i="1" s="1"/>
  <c r="CG76" i="1" s="1"/>
  <c r="BZ363" i="1"/>
  <c r="CB384" i="1"/>
  <c r="CB137" i="1" s="1"/>
  <c r="CB76" i="1" s="1"/>
  <c r="CG383" i="1"/>
  <c r="CG136" i="1" s="1"/>
  <c r="BZ385" i="1"/>
  <c r="BZ138" i="1" s="1"/>
  <c r="BZ77" i="1" s="1"/>
  <c r="CC364" i="1"/>
  <c r="CC385" i="1" s="1"/>
  <c r="CC138" i="1" s="1"/>
  <c r="CC77" i="1" s="1"/>
  <c r="CN320" i="1"/>
  <c r="CA364" i="1"/>
  <c r="CA385" i="1" s="1"/>
  <c r="CA138" i="1" s="1"/>
  <c r="CA77" i="1" s="1"/>
  <c r="Z487" i="1"/>
  <c r="CE148" i="1"/>
  <c r="CE142" i="1" s="1"/>
  <c r="CE364" i="1"/>
  <c r="U488" i="1"/>
  <c r="V488" i="1" s="1"/>
  <c r="BX148" i="1"/>
  <c r="BX142" i="1" s="1"/>
  <c r="BX364" i="1"/>
  <c r="BY384" i="1"/>
  <c r="BY137" i="1" s="1"/>
  <c r="BY76" i="1" s="1"/>
  <c r="CO320" i="1"/>
  <c r="CT249" i="1"/>
  <c r="CT243" i="1" s="1"/>
  <c r="CT242" i="1" s="1"/>
  <c r="CT320" i="1"/>
  <c r="BW148" i="1"/>
  <c r="BW142" i="1" s="1"/>
  <c r="BW364" i="1"/>
  <c r="CH385" i="1"/>
  <c r="CH138" i="1" s="1"/>
  <c r="CH77" i="1" s="1"/>
  <c r="CN242" i="1"/>
  <c r="CH384" i="1"/>
  <c r="CH137" i="1" s="1"/>
  <c r="CH76" i="1" s="1"/>
  <c r="CO242" i="1"/>
  <c r="CF363" i="1"/>
  <c r="BY363" i="1"/>
  <c r="CF384" i="1"/>
  <c r="CF137" i="1" s="1"/>
  <c r="CF76" i="1" s="1"/>
  <c r="W505" i="1"/>
  <c r="X505" i="1" s="1"/>
  <c r="U522" i="1"/>
  <c r="V522" i="1"/>
  <c r="CR242" i="1"/>
  <c r="S60" i="1"/>
  <c r="X541" i="1"/>
  <c r="Y541" i="1" s="1"/>
  <c r="Z541" i="1" s="1"/>
  <c r="CL120" i="1"/>
  <c r="CL119" i="1" s="1"/>
  <c r="CP242" i="1"/>
  <c r="CQ242" i="1"/>
  <c r="CD384" i="1"/>
  <c r="CD137" i="1" s="1"/>
  <c r="CD76" i="1" s="1"/>
  <c r="CP119" i="1"/>
  <c r="CQ120" i="1"/>
  <c r="CQ119" i="1" s="1"/>
  <c r="W542" i="1"/>
  <c r="U576" i="1"/>
  <c r="U568" i="1" s="1"/>
  <c r="DD334" i="1" s="1"/>
  <c r="DD268" i="1" s="1"/>
  <c r="CK120" i="1"/>
  <c r="CK119" i="1" s="1"/>
  <c r="CS120" i="1"/>
  <c r="CS119" i="1" s="1"/>
  <c r="CI243" i="1"/>
  <c r="CI242" i="1" s="1"/>
  <c r="AQ221" i="1"/>
  <c r="AQ114" i="1" s="1"/>
  <c r="AR222" i="1"/>
  <c r="AQ115" i="1"/>
  <c r="W559" i="1"/>
  <c r="X559" i="1" s="1"/>
  <c r="Q11" i="1"/>
  <c r="CX334" i="1"/>
  <c r="CX268" i="1" s="1"/>
  <c r="DB334" i="1"/>
  <c r="DB268" i="1" s="1"/>
  <c r="DF334" i="1"/>
  <c r="DF268" i="1" s="1"/>
  <c r="CU334" i="1"/>
  <c r="CY334" i="1"/>
  <c r="CY268" i="1" s="1"/>
  <c r="DC334" i="1"/>
  <c r="DC268" i="1" s="1"/>
  <c r="CV334" i="1"/>
  <c r="CV268" i="1" s="1"/>
  <c r="CW334" i="1"/>
  <c r="CW268" i="1" s="1"/>
  <c r="DE334" i="1"/>
  <c r="DE268" i="1" s="1"/>
  <c r="CZ334" i="1"/>
  <c r="CZ268" i="1" s="1"/>
  <c r="DA334" i="1"/>
  <c r="DA268" i="1" s="1"/>
  <c r="CW333" i="1"/>
  <c r="CW267" i="1" s="1"/>
  <c r="DA333" i="1"/>
  <c r="DA267" i="1" s="1"/>
  <c r="DE333" i="1"/>
  <c r="DE267" i="1" s="1"/>
  <c r="CU333" i="1"/>
  <c r="CZ333" i="1"/>
  <c r="CZ267" i="1" s="1"/>
  <c r="DF333" i="1"/>
  <c r="DF267" i="1" s="1"/>
  <c r="CJ394" i="1"/>
  <c r="CJ155" i="1" s="1"/>
  <c r="CL394" i="1"/>
  <c r="CL155" i="1" s="1"/>
  <c r="CN394" i="1"/>
  <c r="CN155" i="1" s="1"/>
  <c r="CP394" i="1"/>
  <c r="CP155" i="1" s="1"/>
  <c r="CR394" i="1"/>
  <c r="CR155" i="1" s="1"/>
  <c r="CT394" i="1"/>
  <c r="CT155" i="1" s="1"/>
  <c r="CV333" i="1"/>
  <c r="CV267" i="1" s="1"/>
  <c r="DB333" i="1"/>
  <c r="DB267" i="1" s="1"/>
  <c r="CX333" i="1"/>
  <c r="CX267" i="1" s="1"/>
  <c r="DC333" i="1"/>
  <c r="DC267" i="1" s="1"/>
  <c r="CI394" i="1"/>
  <c r="CI155" i="1" s="1"/>
  <c r="CK394" i="1"/>
  <c r="CK155" i="1" s="1"/>
  <c r="CM394" i="1"/>
  <c r="CM155" i="1" s="1"/>
  <c r="CO394" i="1"/>
  <c r="CO155" i="1" s="1"/>
  <c r="CQ394" i="1"/>
  <c r="CQ155" i="1" s="1"/>
  <c r="CS394" i="1"/>
  <c r="CS155" i="1" s="1"/>
  <c r="DD333" i="1"/>
  <c r="DD267" i="1" s="1"/>
  <c r="CY333" i="1"/>
  <c r="CY267" i="1" s="1"/>
  <c r="AR219" i="1"/>
  <c r="AQ112" i="1"/>
  <c r="AF220" i="1"/>
  <c r="AE113" i="1"/>
  <c r="AE218" i="1"/>
  <c r="AE111" i="1" s="1"/>
  <c r="BX402" i="1"/>
  <c r="BX401" i="1" s="1"/>
  <c r="BX140" i="1"/>
  <c r="CE402" i="1"/>
  <c r="CE401" i="1" s="1"/>
  <c r="CE140" i="1"/>
  <c r="BW402" i="1"/>
  <c r="BW401" i="1" s="1"/>
  <c r="BW140" i="1"/>
  <c r="CD383" i="1"/>
  <c r="BY383" i="1"/>
  <c r="AD108" i="1"/>
  <c r="AD214" i="1"/>
  <c r="AD107" i="1" s="1"/>
  <c r="BZ402" i="1"/>
  <c r="BZ401" i="1" s="1"/>
  <c r="BZ140" i="1"/>
  <c r="CI393" i="1"/>
  <c r="CK393" i="1"/>
  <c r="CM393" i="1"/>
  <c r="CO393" i="1"/>
  <c r="CQ393" i="1"/>
  <c r="CS393" i="1"/>
  <c r="CV332" i="1"/>
  <c r="CX332" i="1"/>
  <c r="CZ332" i="1"/>
  <c r="DB332" i="1"/>
  <c r="DD332" i="1"/>
  <c r="DF332" i="1"/>
  <c r="CL393" i="1"/>
  <c r="CP393" i="1"/>
  <c r="CT393" i="1"/>
  <c r="CU332" i="1"/>
  <c r="CW332" i="1"/>
  <c r="CY332" i="1"/>
  <c r="DA332" i="1"/>
  <c r="DC332" i="1"/>
  <c r="DE332" i="1"/>
  <c r="CJ393" i="1"/>
  <c r="CN393" i="1"/>
  <c r="CR393" i="1"/>
  <c r="CG402" i="1"/>
  <c r="CG401" i="1" s="1"/>
  <c r="CG140" i="1"/>
  <c r="CA140" i="1"/>
  <c r="CA402" i="1"/>
  <c r="CA401" i="1" s="1"/>
  <c r="AR216" i="1"/>
  <c r="AQ109" i="1"/>
  <c r="CD385" i="1"/>
  <c r="CD138" i="1" s="1"/>
  <c r="CD77" i="1" s="1"/>
  <c r="CH140" i="1"/>
  <c r="CH402" i="1"/>
  <c r="CH401" i="1" s="1"/>
  <c r="AF217" i="1"/>
  <c r="AE110" i="1"/>
  <c r="AE215" i="1"/>
  <c r="CB402" i="1"/>
  <c r="CB401" i="1" s="1"/>
  <c r="CB140" i="1"/>
  <c r="CC140" i="1"/>
  <c r="CC402" i="1"/>
  <c r="CC401" i="1" s="1"/>
  <c r="CD140" i="1"/>
  <c r="CD402" i="1"/>
  <c r="CD401" i="1" s="1"/>
  <c r="BY402" i="1"/>
  <c r="BY401" i="1" s="1"/>
  <c r="BY140" i="1"/>
  <c r="CF402" i="1"/>
  <c r="CF401" i="1" s="1"/>
  <c r="CF140" i="1"/>
  <c r="AD104" i="1"/>
  <c r="AE186" i="1"/>
  <c r="AD184" i="1"/>
  <c r="AD102" i="1" s="1"/>
  <c r="U514" i="1"/>
  <c r="AQ185" i="1"/>
  <c r="AP103" i="1"/>
  <c r="AQ100" i="1"/>
  <c r="AR182" i="1"/>
  <c r="AF183" i="1"/>
  <c r="AE101" i="1"/>
  <c r="AE181" i="1"/>
  <c r="AE99" i="1" s="1"/>
  <c r="CV327" i="1"/>
  <c r="CV250" i="1" s="1"/>
  <c r="CZ327" i="1"/>
  <c r="CZ250" i="1" s="1"/>
  <c r="DD327" i="1"/>
  <c r="DD250" i="1" s="1"/>
  <c r="CX327" i="1"/>
  <c r="CX250" i="1" s="1"/>
  <c r="DB327" i="1"/>
  <c r="DB250" i="1" s="1"/>
  <c r="DF327" i="1"/>
  <c r="DF250" i="1" s="1"/>
  <c r="CY327" i="1"/>
  <c r="CY250" i="1" s="1"/>
  <c r="CI370" i="1"/>
  <c r="CI149" i="1" s="1"/>
  <c r="CK370" i="1"/>
  <c r="CK149" i="1" s="1"/>
  <c r="CM370" i="1"/>
  <c r="CM149" i="1" s="1"/>
  <c r="CO370" i="1"/>
  <c r="CO149" i="1" s="1"/>
  <c r="CQ370" i="1"/>
  <c r="CQ149" i="1" s="1"/>
  <c r="CS370" i="1"/>
  <c r="CS149" i="1" s="1"/>
  <c r="DA327" i="1"/>
  <c r="DA250" i="1" s="1"/>
  <c r="CW327" i="1"/>
  <c r="CW250" i="1" s="1"/>
  <c r="CU327" i="1"/>
  <c r="DC327" i="1"/>
  <c r="DC250" i="1" s="1"/>
  <c r="CJ370" i="1"/>
  <c r="CJ149" i="1" s="1"/>
  <c r="CL370" i="1"/>
  <c r="CL149" i="1" s="1"/>
  <c r="CN370" i="1"/>
  <c r="CN149" i="1" s="1"/>
  <c r="CP370" i="1"/>
  <c r="CP149" i="1" s="1"/>
  <c r="CR370" i="1"/>
  <c r="CR149" i="1" s="1"/>
  <c r="CT370" i="1"/>
  <c r="CT149" i="1" s="1"/>
  <c r="DE327" i="1"/>
  <c r="DE250" i="1" s="1"/>
  <c r="AS179" i="1"/>
  <c r="AR97" i="1"/>
  <c r="AG180" i="1"/>
  <c r="AF98" i="1"/>
  <c r="AF178" i="1"/>
  <c r="AF96" i="1" s="1"/>
  <c r="AE95" i="1"/>
  <c r="AF177" i="1"/>
  <c r="AE175" i="1"/>
  <c r="AE93" i="1" s="1"/>
  <c r="AR176" i="1"/>
  <c r="AQ94" i="1"/>
  <c r="CW325" i="1"/>
  <c r="CW248" i="1" s="1"/>
  <c r="DA325" i="1"/>
  <c r="DA248" i="1" s="1"/>
  <c r="DE325" i="1"/>
  <c r="DE248" i="1" s="1"/>
  <c r="CL368" i="1"/>
  <c r="CL147" i="1" s="1"/>
  <c r="CP368" i="1"/>
  <c r="CP147" i="1" s="1"/>
  <c r="CT368" i="1"/>
  <c r="CT147" i="1" s="1"/>
  <c r="DD325" i="1"/>
  <c r="DD248" i="1" s="1"/>
  <c r="CX325" i="1"/>
  <c r="CX248" i="1" s="1"/>
  <c r="DB325" i="1"/>
  <c r="DB248" i="1" s="1"/>
  <c r="DF325" i="1"/>
  <c r="DF248" i="1" s="1"/>
  <c r="CK368" i="1"/>
  <c r="CK147" i="1" s="1"/>
  <c r="CO368" i="1"/>
  <c r="CO147" i="1" s="1"/>
  <c r="CS368" i="1"/>
  <c r="CS147" i="1" s="1"/>
  <c r="CV325" i="1"/>
  <c r="CV248" i="1" s="1"/>
  <c r="CI368" i="1"/>
  <c r="CI147" i="1" s="1"/>
  <c r="CQ368" i="1"/>
  <c r="CQ147" i="1" s="1"/>
  <c r="CU325" i="1"/>
  <c r="CY325" i="1"/>
  <c r="CY248" i="1" s="1"/>
  <c r="DC325" i="1"/>
  <c r="DC248" i="1" s="1"/>
  <c r="CJ368" i="1"/>
  <c r="CJ147" i="1" s="1"/>
  <c r="CN368" i="1"/>
  <c r="CN147" i="1" s="1"/>
  <c r="CR368" i="1"/>
  <c r="CR147" i="1" s="1"/>
  <c r="CZ325" i="1"/>
  <c r="CZ248" i="1" s="1"/>
  <c r="CM368" i="1"/>
  <c r="CM147" i="1" s="1"/>
  <c r="K455" i="1"/>
  <c r="CU247" i="1"/>
  <c r="AR91" i="1"/>
  <c r="AS173" i="1"/>
  <c r="AG174" i="1"/>
  <c r="AF92" i="1"/>
  <c r="AF172" i="1"/>
  <c r="AF90" i="1" s="1"/>
  <c r="AD164" i="1"/>
  <c r="AD82" i="1" s="1"/>
  <c r="AD84" i="1"/>
  <c r="BZ136" i="1"/>
  <c r="AQ85" i="1"/>
  <c r="AR167" i="1"/>
  <c r="CH136" i="1"/>
  <c r="CW322" i="1"/>
  <c r="DA322" i="1"/>
  <c r="CT365" i="1"/>
  <c r="CJ365" i="1"/>
  <c r="CR365" i="1"/>
  <c r="CI365" i="1"/>
  <c r="CM365" i="1"/>
  <c r="DB322" i="1"/>
  <c r="CD136" i="1"/>
  <c r="CB136" i="1"/>
  <c r="AF168" i="1"/>
  <c r="AE86" i="1"/>
  <c r="AE166" i="1"/>
  <c r="CF382" i="1"/>
  <c r="CF381" i="1" s="1"/>
  <c r="CF136" i="1"/>
  <c r="CN365" i="1" l="1"/>
  <c r="DC322" i="1"/>
  <c r="CS365" i="1"/>
  <c r="W522" i="1"/>
  <c r="X522" i="1" s="1"/>
  <c r="CQ365" i="1"/>
  <c r="CU322" i="1"/>
  <c r="CU245" i="1" s="1"/>
  <c r="CO365" i="1"/>
  <c r="CO144" i="1" s="1"/>
  <c r="BY382" i="1"/>
  <c r="BY381" i="1" s="1"/>
  <c r="CK365" i="1"/>
  <c r="DF322" i="1"/>
  <c r="CP365" i="1"/>
  <c r="DD322" i="1"/>
  <c r="V576" i="1"/>
  <c r="CX322" i="1"/>
  <c r="CL365" i="1"/>
  <c r="CL144" i="1" s="1"/>
  <c r="CZ322" i="1"/>
  <c r="CZ245" i="1" s="1"/>
  <c r="CY322" i="1"/>
  <c r="DE322" i="1"/>
  <c r="X420" i="1"/>
  <c r="BZ382" i="1"/>
  <c r="BZ381" i="1" s="1"/>
  <c r="CA384" i="1"/>
  <c r="CA137" i="1" s="1"/>
  <c r="CA76" i="1" s="1"/>
  <c r="CB382" i="1"/>
  <c r="CB381" i="1" s="1"/>
  <c r="V455" i="1"/>
  <c r="W455" i="1" s="1"/>
  <c r="W446" i="1" s="1"/>
  <c r="W471" i="1"/>
  <c r="X471" i="1" s="1"/>
  <c r="BY136" i="1"/>
  <c r="BY75" i="1" s="1"/>
  <c r="U480" i="1"/>
  <c r="CP369" i="1" s="1"/>
  <c r="CP148" i="1" s="1"/>
  <c r="W488" i="1"/>
  <c r="X488" i="1" s="1"/>
  <c r="CA383" i="1"/>
  <c r="CA136" i="1" s="1"/>
  <c r="CA135" i="1" s="1"/>
  <c r="CA363" i="1"/>
  <c r="CC384" i="1"/>
  <c r="CC137" i="1" s="1"/>
  <c r="CC76" i="1" s="1"/>
  <c r="CC363" i="1"/>
  <c r="BW383" i="1"/>
  <c r="BW384" i="1"/>
  <c r="BW137" i="1" s="1"/>
  <c r="BW76" i="1" s="1"/>
  <c r="BW363" i="1"/>
  <c r="BW385" i="1"/>
  <c r="BW138" i="1" s="1"/>
  <c r="BW77" i="1" s="1"/>
  <c r="CG382" i="1"/>
  <c r="CG381" i="1" s="1"/>
  <c r="CH382" i="1"/>
  <c r="CH381" i="1" s="1"/>
  <c r="CT120" i="1"/>
  <c r="CT119" i="1" s="1"/>
  <c r="CC383" i="1"/>
  <c r="CC136" i="1" s="1"/>
  <c r="CC75" i="1" s="1"/>
  <c r="BX385" i="1"/>
  <c r="BX138" i="1" s="1"/>
  <c r="BX77" i="1" s="1"/>
  <c r="BX384" i="1"/>
  <c r="BX137" i="1" s="1"/>
  <c r="BX76" i="1" s="1"/>
  <c r="BX383" i="1"/>
  <c r="BX363" i="1"/>
  <c r="CE385" i="1"/>
  <c r="CE138" i="1" s="1"/>
  <c r="CE77" i="1" s="1"/>
  <c r="CE383" i="1"/>
  <c r="CE363" i="1"/>
  <c r="CE384" i="1"/>
  <c r="CE137" i="1" s="1"/>
  <c r="CE76" i="1" s="1"/>
  <c r="Y505" i="1"/>
  <c r="Z505" i="1" s="1"/>
  <c r="CD382" i="1"/>
  <c r="CD381" i="1" s="1"/>
  <c r="Y522" i="1"/>
  <c r="Z522" i="1" s="1"/>
  <c r="X542" i="1"/>
  <c r="Y542" i="1" s="1"/>
  <c r="W576" i="1"/>
  <c r="X576" i="1" s="1"/>
  <c r="Y576" i="1"/>
  <c r="CI120" i="1"/>
  <c r="CI119" i="1" s="1"/>
  <c r="Y559" i="1"/>
  <c r="Z559" i="1" s="1"/>
  <c r="AS219" i="1"/>
  <c r="AR112" i="1"/>
  <c r="AF113" i="1"/>
  <c r="AG220" i="1"/>
  <c r="AF218" i="1"/>
  <c r="AF111" i="1" s="1"/>
  <c r="AS222" i="1"/>
  <c r="AR221" i="1"/>
  <c r="AR114" i="1" s="1"/>
  <c r="AR115" i="1"/>
  <c r="CU267" i="1"/>
  <c r="K560" i="1"/>
  <c r="CU268" i="1"/>
  <c r="K577" i="1"/>
  <c r="CH79" i="1"/>
  <c r="CH139" i="1"/>
  <c r="CH78" i="1" s="1"/>
  <c r="DE266" i="1"/>
  <c r="DE265" i="1" s="1"/>
  <c r="DE122" i="1" s="1"/>
  <c r="DE331" i="1"/>
  <c r="CQ392" i="1"/>
  <c r="CQ154" i="1"/>
  <c r="CQ153" i="1" s="1"/>
  <c r="BY139" i="1"/>
  <c r="BY78" i="1" s="1"/>
  <c r="BY79" i="1"/>
  <c r="CY326" i="1"/>
  <c r="CY249" i="1" s="1"/>
  <c r="CT369" i="1"/>
  <c r="CT148" i="1" s="1"/>
  <c r="DF326" i="1"/>
  <c r="DF249" i="1" s="1"/>
  <c r="DA326" i="1"/>
  <c r="DA249" i="1" s="1"/>
  <c r="DD326" i="1"/>
  <c r="DD249" i="1" s="1"/>
  <c r="DC326" i="1"/>
  <c r="DC249" i="1" s="1"/>
  <c r="CR392" i="1"/>
  <c r="CR154" i="1"/>
  <c r="CR153" i="1" s="1"/>
  <c r="DC266" i="1"/>
  <c r="DC265" i="1" s="1"/>
  <c r="DC122" i="1" s="1"/>
  <c r="DC331" i="1"/>
  <c r="K543" i="1"/>
  <c r="CU331" i="1"/>
  <c r="CU266" i="1"/>
  <c r="DF266" i="1"/>
  <c r="DF265" i="1" s="1"/>
  <c r="DF122" i="1" s="1"/>
  <c r="DF331" i="1"/>
  <c r="CX331" i="1"/>
  <c r="CX266" i="1"/>
  <c r="CX265" i="1" s="1"/>
  <c r="CX122" i="1" s="1"/>
  <c r="CO392" i="1"/>
  <c r="CO154" i="1"/>
  <c r="CO153" i="1" s="1"/>
  <c r="BW139" i="1"/>
  <c r="BW78" i="1" s="1"/>
  <c r="BW79" i="1"/>
  <c r="BX139" i="1"/>
  <c r="BX78" i="1" s="1"/>
  <c r="BX79" i="1"/>
  <c r="CW331" i="1"/>
  <c r="CW266" i="1"/>
  <c r="CW265" i="1" s="1"/>
  <c r="CW122" i="1" s="1"/>
  <c r="CZ331" i="1"/>
  <c r="CZ266" i="1"/>
  <c r="CZ265" i="1" s="1"/>
  <c r="CZ122" i="1" s="1"/>
  <c r="CI392" i="1"/>
  <c r="CI154" i="1"/>
  <c r="CI153" i="1" s="1"/>
  <c r="CC139" i="1"/>
  <c r="CC78" i="1" s="1"/>
  <c r="CC79" i="1"/>
  <c r="CB139" i="1"/>
  <c r="CB78" i="1" s="1"/>
  <c r="CB79" i="1"/>
  <c r="AG217" i="1"/>
  <c r="AF110" i="1"/>
  <c r="AF215" i="1"/>
  <c r="CA79" i="1"/>
  <c r="CA139" i="1"/>
  <c r="CA78" i="1" s="1"/>
  <c r="CN392" i="1"/>
  <c r="CN154" i="1"/>
  <c r="CN153" i="1" s="1"/>
  <c r="DA331" i="1"/>
  <c r="DA266" i="1"/>
  <c r="DA265" i="1" s="1"/>
  <c r="DA122" i="1" s="1"/>
  <c r="CT392" i="1"/>
  <c r="CT154" i="1"/>
  <c r="CT153" i="1" s="1"/>
  <c r="DD331" i="1"/>
  <c r="DD266" i="1"/>
  <c r="DD265" i="1" s="1"/>
  <c r="DD122" i="1" s="1"/>
  <c r="CV331" i="1"/>
  <c r="CV266" i="1"/>
  <c r="CV265" i="1" s="1"/>
  <c r="CV122" i="1" s="1"/>
  <c r="CM392" i="1"/>
  <c r="CM154" i="1"/>
  <c r="CM153" i="1" s="1"/>
  <c r="BZ139" i="1"/>
  <c r="BZ78" i="1" s="1"/>
  <c r="BZ79" i="1"/>
  <c r="CD139" i="1"/>
  <c r="CD78" i="1" s="1"/>
  <c r="CD79" i="1"/>
  <c r="AE214" i="1"/>
  <c r="AE107" i="1" s="1"/>
  <c r="AE108" i="1"/>
  <c r="AR109" i="1"/>
  <c r="AS216" i="1"/>
  <c r="CL392" i="1"/>
  <c r="CL154" i="1"/>
  <c r="CL153" i="1" s="1"/>
  <c r="CF139" i="1"/>
  <c r="CF78" i="1" s="1"/>
  <c r="CF79" i="1"/>
  <c r="CG139" i="1"/>
  <c r="CG78" i="1" s="1"/>
  <c r="CG79" i="1"/>
  <c r="CJ392" i="1"/>
  <c r="CJ154" i="1"/>
  <c r="CJ153" i="1" s="1"/>
  <c r="CY331" i="1"/>
  <c r="CY266" i="1"/>
  <c r="CY265" i="1" s="1"/>
  <c r="CY122" i="1" s="1"/>
  <c r="CP392" i="1"/>
  <c r="CP154" i="1"/>
  <c r="CP153" i="1" s="1"/>
  <c r="DB266" i="1"/>
  <c r="DB265" i="1" s="1"/>
  <c r="DB122" i="1" s="1"/>
  <c r="DB331" i="1"/>
  <c r="CS392" i="1"/>
  <c r="CS154" i="1"/>
  <c r="CS153" i="1" s="1"/>
  <c r="CK392" i="1"/>
  <c r="CK154" i="1"/>
  <c r="CK153" i="1" s="1"/>
  <c r="CE79" i="1"/>
  <c r="CE139" i="1"/>
  <c r="CE78" i="1" s="1"/>
  <c r="CX328" i="1"/>
  <c r="CX251" i="1" s="1"/>
  <c r="DB328" i="1"/>
  <c r="DB251" i="1" s="1"/>
  <c r="DF328" i="1"/>
  <c r="DF251" i="1" s="1"/>
  <c r="CI371" i="1"/>
  <c r="CI150" i="1" s="1"/>
  <c r="CM371" i="1"/>
  <c r="CM150" i="1" s="1"/>
  <c r="CQ371" i="1"/>
  <c r="CQ150" i="1" s="1"/>
  <c r="CJ371" i="1"/>
  <c r="CJ150" i="1" s="1"/>
  <c r="CN371" i="1"/>
  <c r="CN150" i="1" s="1"/>
  <c r="CR371" i="1"/>
  <c r="CR150" i="1" s="1"/>
  <c r="CU328" i="1"/>
  <c r="CY328" i="1"/>
  <c r="CY251" i="1" s="1"/>
  <c r="DC328" i="1"/>
  <c r="DC251" i="1" s="1"/>
  <c r="DA328" i="1"/>
  <c r="DA251" i="1" s="1"/>
  <c r="CL371" i="1"/>
  <c r="CL150" i="1" s="1"/>
  <c r="CT371" i="1"/>
  <c r="CT150" i="1" s="1"/>
  <c r="CV328" i="1"/>
  <c r="CV251" i="1" s="1"/>
  <c r="CZ328" i="1"/>
  <c r="CZ251" i="1" s="1"/>
  <c r="DD328" i="1"/>
  <c r="DD251" i="1" s="1"/>
  <c r="CK371" i="1"/>
  <c r="CK150" i="1" s="1"/>
  <c r="CO371" i="1"/>
  <c r="CO150" i="1" s="1"/>
  <c r="CS371" i="1"/>
  <c r="CS150" i="1" s="1"/>
  <c r="CW328" i="1"/>
  <c r="CW251" i="1" s="1"/>
  <c r="DE328" i="1"/>
  <c r="DE251" i="1" s="1"/>
  <c r="CP371" i="1"/>
  <c r="CP150" i="1" s="1"/>
  <c r="AF186" i="1"/>
  <c r="AE104" i="1"/>
  <c r="AE184" i="1"/>
  <c r="AE102" i="1" s="1"/>
  <c r="AQ103" i="1"/>
  <c r="AR185" i="1"/>
  <c r="AS182" i="1"/>
  <c r="AR100" i="1"/>
  <c r="K506" i="1"/>
  <c r="CU250" i="1"/>
  <c r="AF101" i="1"/>
  <c r="AG183" i="1"/>
  <c r="AF181" i="1"/>
  <c r="AF99" i="1" s="1"/>
  <c r="AH180" i="1"/>
  <c r="AG98" i="1"/>
  <c r="AG178" i="1"/>
  <c r="AG96" i="1" s="1"/>
  <c r="AS97" i="1"/>
  <c r="AT179" i="1"/>
  <c r="AS176" i="1"/>
  <c r="AR94" i="1"/>
  <c r="CU248" i="1"/>
  <c r="K472" i="1"/>
  <c r="AG177" i="1"/>
  <c r="AF95" i="1"/>
  <c r="AF175" i="1"/>
  <c r="AF93" i="1" s="1"/>
  <c r="K446" i="1"/>
  <c r="AH174" i="1"/>
  <c r="AG92" i="1"/>
  <c r="AG172" i="1"/>
  <c r="AG90" i="1" s="1"/>
  <c r="AT173" i="1"/>
  <c r="AS91" i="1"/>
  <c r="CQ144" i="1"/>
  <c r="K421" i="1"/>
  <c r="CV245" i="1"/>
  <c r="CF75" i="1"/>
  <c r="CF135" i="1"/>
  <c r="AF86" i="1"/>
  <c r="AG168" i="1"/>
  <c r="AF166" i="1"/>
  <c r="CD135" i="1"/>
  <c r="CD75" i="1"/>
  <c r="CY245" i="1"/>
  <c r="DE245" i="1"/>
  <c r="AS167" i="1"/>
  <c r="AR85" i="1"/>
  <c r="CB75" i="1"/>
  <c r="CB135" i="1"/>
  <c r="DB245" i="1"/>
  <c r="CI144" i="1"/>
  <c r="CR144" i="1"/>
  <c r="CT144" i="1"/>
  <c r="DA245" i="1"/>
  <c r="CK144" i="1"/>
  <c r="CG135" i="1"/>
  <c r="CG75" i="1"/>
  <c r="AE164" i="1"/>
  <c r="AE82" i="1" s="1"/>
  <c r="AE84" i="1"/>
  <c r="CM144" i="1"/>
  <c r="DF245" i="1"/>
  <c r="CJ144" i="1"/>
  <c r="CP144" i="1"/>
  <c r="CW245" i="1"/>
  <c r="DD245" i="1"/>
  <c r="DD320" i="1"/>
  <c r="CN144" i="1"/>
  <c r="CX245" i="1"/>
  <c r="DC245" i="1"/>
  <c r="CS144" i="1"/>
  <c r="CH135" i="1"/>
  <c r="CH75" i="1"/>
  <c r="BZ135" i="1"/>
  <c r="BZ75" i="1"/>
  <c r="CA75" i="1"/>
  <c r="V446" i="1" l="1"/>
  <c r="Y420" i="1"/>
  <c r="Z420" i="1" s="1"/>
  <c r="V421" i="1"/>
  <c r="W421" i="1" s="1"/>
  <c r="CC135" i="1"/>
  <c r="CC74" i="1" s="1"/>
  <c r="CC382" i="1"/>
  <c r="CC381" i="1" s="1"/>
  <c r="BY135" i="1"/>
  <c r="BY134" i="1" s="1"/>
  <c r="BY73" i="1" s="1"/>
  <c r="X455" i="1"/>
  <c r="V472" i="1"/>
  <c r="R15" i="1"/>
  <c r="Y471" i="1"/>
  <c r="Z471" i="1"/>
  <c r="R14" i="1"/>
  <c r="Y488" i="1"/>
  <c r="Z488" i="1" s="1"/>
  <c r="BW382" i="1"/>
  <c r="BW381" i="1" s="1"/>
  <c r="BW136" i="1"/>
  <c r="CS369" i="1"/>
  <c r="CS148" i="1" s="1"/>
  <c r="CS142" i="1" s="1"/>
  <c r="CN369" i="1"/>
  <c r="CN148" i="1" s="1"/>
  <c r="CN142" i="1" s="1"/>
  <c r="CU326" i="1"/>
  <c r="CM369" i="1"/>
  <c r="CM148" i="1" s="1"/>
  <c r="CM142" i="1" s="1"/>
  <c r="CK369" i="1"/>
  <c r="CK148" i="1" s="1"/>
  <c r="CK142" i="1" s="1"/>
  <c r="CI369" i="1"/>
  <c r="CI148" i="1" s="1"/>
  <c r="CI142" i="1" s="1"/>
  <c r="CE136" i="1"/>
  <c r="CE382" i="1"/>
  <c r="CE381" i="1" s="1"/>
  <c r="CW326" i="1"/>
  <c r="DE326" i="1"/>
  <c r="CL369" i="1"/>
  <c r="DB326" i="1"/>
  <c r="CJ369" i="1"/>
  <c r="CQ369" i="1"/>
  <c r="DF320" i="1"/>
  <c r="CV326" i="1"/>
  <c r="CV249" i="1" s="1"/>
  <c r="CO369" i="1"/>
  <c r="CO148" i="1" s="1"/>
  <c r="CR369" i="1"/>
  <c r="CR148" i="1" s="1"/>
  <c r="CZ326" i="1"/>
  <c r="CZ249" i="1" s="1"/>
  <c r="CZ243" i="1" s="1"/>
  <c r="CX326" i="1"/>
  <c r="CX249" i="1" s="1"/>
  <c r="CX243" i="1" s="1"/>
  <c r="CX242" i="1" s="1"/>
  <c r="CA382" i="1"/>
  <c r="CA381" i="1" s="1"/>
  <c r="BX136" i="1"/>
  <c r="BX382" i="1"/>
  <c r="BX381" i="1" s="1"/>
  <c r="V506" i="1"/>
  <c r="CU320" i="1"/>
  <c r="CM364" i="1"/>
  <c r="CM384" i="1" s="1"/>
  <c r="CM137" i="1" s="1"/>
  <c r="CM76" i="1" s="1"/>
  <c r="CS364" i="1"/>
  <c r="CS383" i="1" s="1"/>
  <c r="CP142" i="1"/>
  <c r="W543" i="1"/>
  <c r="V543" i="1"/>
  <c r="Z542" i="1"/>
  <c r="CR142" i="1"/>
  <c r="CZ320" i="1"/>
  <c r="CP364" i="1"/>
  <c r="CP383" i="1" s="1"/>
  <c r="CR364" i="1"/>
  <c r="CR385" i="1" s="1"/>
  <c r="CR138" i="1" s="1"/>
  <c r="CR77" i="1" s="1"/>
  <c r="V577" i="1"/>
  <c r="Z576" i="1"/>
  <c r="CU265" i="1"/>
  <c r="CU122" i="1" s="1"/>
  <c r="T60" i="1" s="1"/>
  <c r="CT142" i="1"/>
  <c r="CY243" i="1"/>
  <c r="CY120" i="1" s="1"/>
  <c r="CY119" i="1" s="1"/>
  <c r="S58" i="1"/>
  <c r="S57" i="1" s="1"/>
  <c r="CO142" i="1"/>
  <c r="CV243" i="1"/>
  <c r="CV120" i="1" s="1"/>
  <c r="CV119" i="1" s="1"/>
  <c r="K568" i="1"/>
  <c r="AH220" i="1"/>
  <c r="AG113" i="1"/>
  <c r="AG218" i="1"/>
  <c r="AG111" i="1" s="1"/>
  <c r="AT219" i="1"/>
  <c r="AS112" i="1"/>
  <c r="W560" i="1"/>
  <c r="W551" i="1" s="1"/>
  <c r="V560" i="1"/>
  <c r="V551" i="1" s="1"/>
  <c r="K551" i="1"/>
  <c r="AT222" i="1"/>
  <c r="AS221" i="1"/>
  <c r="AS114" i="1" s="1"/>
  <c r="AS115" i="1"/>
  <c r="V534" i="1"/>
  <c r="W534" i="1"/>
  <c r="K534" i="1"/>
  <c r="CQ391" i="1"/>
  <c r="CQ403" i="1"/>
  <c r="DD243" i="1"/>
  <c r="DD242" i="1" s="1"/>
  <c r="DF243" i="1"/>
  <c r="DF120" i="1" s="1"/>
  <c r="DF119" i="1" s="1"/>
  <c r="CT364" i="1"/>
  <c r="CT383" i="1" s="1"/>
  <c r="CY320" i="1"/>
  <c r="CM391" i="1"/>
  <c r="CM403" i="1"/>
  <c r="R17" i="1"/>
  <c r="R16" i="1" s="1"/>
  <c r="CO391" i="1"/>
  <c r="CO403" i="1"/>
  <c r="CK391" i="1"/>
  <c r="CK403" i="1"/>
  <c r="AT216" i="1"/>
  <c r="AS109" i="1"/>
  <c r="DC243" i="1"/>
  <c r="DC120" i="1" s="1"/>
  <c r="DC119" i="1" s="1"/>
  <c r="DA320" i="1"/>
  <c r="CL403" i="1"/>
  <c r="CL391" i="1"/>
  <c r="AF214" i="1"/>
  <c r="AF107" i="1" s="1"/>
  <c r="AF108" i="1"/>
  <c r="CI391" i="1"/>
  <c r="CI403" i="1"/>
  <c r="CU249" i="1"/>
  <c r="AH217" i="1"/>
  <c r="AG110" i="1"/>
  <c r="AG215" i="1"/>
  <c r="CR403" i="1"/>
  <c r="CR391" i="1"/>
  <c r="CS403" i="1"/>
  <c r="CS391" i="1"/>
  <c r="CP403" i="1"/>
  <c r="CP391" i="1"/>
  <c r="CJ403" i="1"/>
  <c r="CJ391" i="1"/>
  <c r="DC320" i="1"/>
  <c r="DA243" i="1"/>
  <c r="DA120" i="1" s="1"/>
  <c r="DA119" i="1" s="1"/>
  <c r="CT403" i="1"/>
  <c r="CT391" i="1"/>
  <c r="CN403" i="1"/>
  <c r="CN391" i="1"/>
  <c r="AG186" i="1"/>
  <c r="AF104" i="1"/>
  <c r="AF184" i="1"/>
  <c r="AF102" i="1" s="1"/>
  <c r="K523" i="1"/>
  <c r="CU251" i="1"/>
  <c r="AR103" i="1"/>
  <c r="AS185" i="1"/>
  <c r="V497" i="1"/>
  <c r="K497" i="1"/>
  <c r="AG101" i="1"/>
  <c r="AH183" i="1"/>
  <c r="AG181" i="1"/>
  <c r="AG99" i="1" s="1"/>
  <c r="AT182" i="1"/>
  <c r="AS100" i="1"/>
  <c r="AU179" i="1"/>
  <c r="AT97" i="1"/>
  <c r="AI180" i="1"/>
  <c r="AH98" i="1"/>
  <c r="AH178" i="1"/>
  <c r="AH96" i="1" s="1"/>
  <c r="AG95" i="1"/>
  <c r="AH177" i="1"/>
  <c r="AG175" i="1"/>
  <c r="AG93" i="1" s="1"/>
  <c r="V463" i="1"/>
  <c r="K463" i="1"/>
  <c r="AS94" i="1"/>
  <c r="AT176" i="1"/>
  <c r="AI174" i="1"/>
  <c r="AH92" i="1"/>
  <c r="AH172" i="1"/>
  <c r="AH90" i="1" s="1"/>
  <c r="AU173" i="1"/>
  <c r="AT91" i="1"/>
  <c r="CV367" i="1"/>
  <c r="CV146" i="1" s="1"/>
  <c r="CW367" i="1"/>
  <c r="CW146" i="1" s="1"/>
  <c r="CX367" i="1"/>
  <c r="CX146" i="1" s="1"/>
  <c r="CY367" i="1"/>
  <c r="CY146" i="1" s="1"/>
  <c r="CZ367" i="1"/>
  <c r="CZ146" i="1" s="1"/>
  <c r="DA367" i="1"/>
  <c r="DA146" i="1" s="1"/>
  <c r="DB367" i="1"/>
  <c r="DB146" i="1" s="1"/>
  <c r="DC367" i="1"/>
  <c r="DC146" i="1" s="1"/>
  <c r="DD367" i="1"/>
  <c r="DD146" i="1" s="1"/>
  <c r="DE367" i="1"/>
  <c r="DE146" i="1" s="1"/>
  <c r="DF367" i="1"/>
  <c r="DF146" i="1" s="1"/>
  <c r="CU367" i="1"/>
  <c r="CU146" i="1" s="1"/>
  <c r="CB74" i="1"/>
  <c r="CB134" i="1"/>
  <c r="CB73" i="1" s="1"/>
  <c r="AS85" i="1"/>
  <c r="AT167" i="1"/>
  <c r="CD134" i="1"/>
  <c r="CD73" i="1" s="1"/>
  <c r="CD74" i="1"/>
  <c r="CF134" i="1"/>
  <c r="CF73" i="1" s="1"/>
  <c r="CF74" i="1"/>
  <c r="V412" i="1"/>
  <c r="K412" i="1"/>
  <c r="CH74" i="1"/>
  <c r="CH134" i="1"/>
  <c r="CH73" i="1" s="1"/>
  <c r="CG74" i="1"/>
  <c r="CG134" i="1"/>
  <c r="CG73" i="1" s="1"/>
  <c r="CC134" i="1"/>
  <c r="CC73" i="1" s="1"/>
  <c r="BZ74" i="1"/>
  <c r="BZ134" i="1"/>
  <c r="BZ73" i="1" s="1"/>
  <c r="CP385" i="1"/>
  <c r="CP138" i="1" s="1"/>
  <c r="CP77" i="1" s="1"/>
  <c r="AF84" i="1"/>
  <c r="CA134" i="1"/>
  <c r="CA73" i="1" s="1"/>
  <c r="CA74" i="1"/>
  <c r="AH168" i="1"/>
  <c r="AG86" i="1"/>
  <c r="AG166" i="1"/>
  <c r="X446" i="1" l="1"/>
  <c r="V568" i="1"/>
  <c r="CO364" i="1"/>
  <c r="CO383" i="1" s="1"/>
  <c r="Y455" i="1"/>
  <c r="Y446" i="1" s="1"/>
  <c r="AF164" i="1"/>
  <c r="AF82" i="1" s="1"/>
  <c r="BY74" i="1"/>
  <c r="W577" i="1"/>
  <c r="X577" i="1" s="1"/>
  <c r="X560" i="1"/>
  <c r="X543" i="1"/>
  <c r="W412" i="1"/>
  <c r="CO363" i="1"/>
  <c r="X421" i="1"/>
  <c r="Y421" i="1" s="1"/>
  <c r="CO384" i="1"/>
  <c r="CO137" i="1" s="1"/>
  <c r="CO76" i="1" s="1"/>
  <c r="CO385" i="1"/>
  <c r="CO138" i="1" s="1"/>
  <c r="CO77" i="1" s="1"/>
  <c r="CP363" i="1"/>
  <c r="DC242" i="1"/>
  <c r="CP384" i="1"/>
  <c r="CP137" i="1" s="1"/>
  <c r="CP76" i="1" s="1"/>
  <c r="CT384" i="1"/>
  <c r="CT137" i="1" s="1"/>
  <c r="CT76" i="1" s="1"/>
  <c r="CM383" i="1"/>
  <c r="CM136" i="1" s="1"/>
  <c r="W472" i="1"/>
  <c r="CZ120" i="1"/>
  <c r="CZ119" i="1" s="1"/>
  <c r="CZ242" i="1"/>
  <c r="CJ148" i="1"/>
  <c r="CJ142" i="1" s="1"/>
  <c r="CJ364" i="1"/>
  <c r="CS363" i="1"/>
  <c r="DB249" i="1"/>
  <c r="DB243" i="1" s="1"/>
  <c r="DB120" i="1" s="1"/>
  <c r="DB119" i="1" s="1"/>
  <c r="DB320" i="1"/>
  <c r="CY242" i="1"/>
  <c r="CR383" i="1"/>
  <c r="CR136" i="1" s="1"/>
  <c r="CK364" i="1"/>
  <c r="CK383" i="1" s="1"/>
  <c r="CK136" i="1" s="1"/>
  <c r="CX320" i="1"/>
  <c r="CV320" i="1"/>
  <c r="BX135" i="1"/>
  <c r="BX75" i="1"/>
  <c r="CL148" i="1"/>
  <c r="CL142" i="1" s="1"/>
  <c r="CL364" i="1"/>
  <c r="CW249" i="1"/>
  <c r="CW243" i="1" s="1"/>
  <c r="CW320" i="1"/>
  <c r="K489" i="1"/>
  <c r="CN364" i="1"/>
  <c r="CI364" i="1"/>
  <c r="CQ148" i="1"/>
  <c r="CQ142" i="1" s="1"/>
  <c r="CQ364" i="1"/>
  <c r="DE249" i="1"/>
  <c r="DE243" i="1" s="1"/>
  <c r="DE320" i="1"/>
  <c r="CE135" i="1"/>
  <c r="CE75" i="1"/>
  <c r="BW75" i="1"/>
  <c r="BW135" i="1"/>
  <c r="CR384" i="1"/>
  <c r="CR137" i="1" s="1"/>
  <c r="CR76" i="1" s="1"/>
  <c r="CM385" i="1"/>
  <c r="CM138" i="1" s="1"/>
  <c r="CM77" i="1" s="1"/>
  <c r="W506" i="1"/>
  <c r="CR363" i="1"/>
  <c r="CM363" i="1"/>
  <c r="V523" i="1"/>
  <c r="DF242" i="1"/>
  <c r="CS385" i="1"/>
  <c r="CS138" i="1" s="1"/>
  <c r="CS77" i="1" s="1"/>
  <c r="CS384" i="1"/>
  <c r="CS137" i="1" s="1"/>
  <c r="CS76" i="1" s="1"/>
  <c r="Y543" i="1"/>
  <c r="Z543" i="1" s="1"/>
  <c r="CT385" i="1"/>
  <c r="CT138" i="1" s="1"/>
  <c r="CT77" i="1" s="1"/>
  <c r="CT363" i="1"/>
  <c r="DA242" i="1"/>
  <c r="CX120" i="1"/>
  <c r="CX119" i="1" s="1"/>
  <c r="CV242" i="1"/>
  <c r="DD120" i="1"/>
  <c r="DD119" i="1" s="1"/>
  <c r="CU243" i="1"/>
  <c r="CU242" i="1" s="1"/>
  <c r="AI220" i="1"/>
  <c r="AH113" i="1"/>
  <c r="AH218" i="1"/>
  <c r="AH111" i="1" s="1"/>
  <c r="AT112" i="1"/>
  <c r="AU219" i="1"/>
  <c r="AU222" i="1"/>
  <c r="AT221" i="1"/>
  <c r="AT114" i="1" s="1"/>
  <c r="AT115" i="1"/>
  <c r="CU394" i="1"/>
  <c r="CU155" i="1" s="1"/>
  <c r="CW394" i="1"/>
  <c r="CW155" i="1" s="1"/>
  <c r="CY394" i="1"/>
  <c r="CY155" i="1" s="1"/>
  <c r="DA394" i="1"/>
  <c r="DA155" i="1" s="1"/>
  <c r="DC394" i="1"/>
  <c r="DC155" i="1" s="1"/>
  <c r="DF394" i="1"/>
  <c r="DF155" i="1" s="1"/>
  <c r="DE394" i="1"/>
  <c r="DE155" i="1" s="1"/>
  <c r="CV394" i="1"/>
  <c r="CV155" i="1" s="1"/>
  <c r="CX394" i="1"/>
  <c r="CX155" i="1" s="1"/>
  <c r="CZ394" i="1"/>
  <c r="CZ155" i="1" s="1"/>
  <c r="DB394" i="1"/>
  <c r="DB155" i="1" s="1"/>
  <c r="DD394" i="1"/>
  <c r="DD155" i="1" s="1"/>
  <c r="W568" i="1"/>
  <c r="CQ402" i="1"/>
  <c r="CQ401" i="1" s="1"/>
  <c r="CQ140" i="1"/>
  <c r="AG108" i="1"/>
  <c r="AG214" i="1"/>
  <c r="AG107" i="1" s="1"/>
  <c r="CL402" i="1"/>
  <c r="CL401" i="1" s="1"/>
  <c r="CL140" i="1"/>
  <c r="CM140" i="1"/>
  <c r="CM402" i="1"/>
  <c r="CM401" i="1" s="1"/>
  <c r="CP140" i="1"/>
  <c r="CP402" i="1"/>
  <c r="CP401" i="1" s="1"/>
  <c r="CR402" i="1"/>
  <c r="CR401" i="1" s="1"/>
  <c r="CR140" i="1"/>
  <c r="CI402" i="1"/>
  <c r="CI401" i="1" s="1"/>
  <c r="CI140" i="1"/>
  <c r="AU216" i="1"/>
  <c r="AT109" i="1"/>
  <c r="CO140" i="1"/>
  <c r="CO402" i="1"/>
  <c r="CO401" i="1" s="1"/>
  <c r="CU393" i="1"/>
  <c r="CW393" i="1"/>
  <c r="CY393" i="1"/>
  <c r="DA393" i="1"/>
  <c r="DC393" i="1"/>
  <c r="DE393" i="1"/>
  <c r="CV393" i="1"/>
  <c r="CZ393" i="1"/>
  <c r="DD393" i="1"/>
  <c r="CX393" i="1"/>
  <c r="DB393" i="1"/>
  <c r="DF393" i="1"/>
  <c r="CN402" i="1"/>
  <c r="CN401" i="1" s="1"/>
  <c r="CN140" i="1"/>
  <c r="CT140" i="1"/>
  <c r="CT402" i="1"/>
  <c r="CT401" i="1" s="1"/>
  <c r="CJ402" i="1"/>
  <c r="CJ401" i="1" s="1"/>
  <c r="CJ140" i="1"/>
  <c r="CS402" i="1"/>
  <c r="CS401" i="1" s="1"/>
  <c r="CS140" i="1"/>
  <c r="AH110" i="1"/>
  <c r="AI217" i="1"/>
  <c r="AH215" i="1"/>
  <c r="CK402" i="1"/>
  <c r="CK401" i="1" s="1"/>
  <c r="CK140" i="1"/>
  <c r="X534" i="1"/>
  <c r="Y534" i="1"/>
  <c r="AG104" i="1"/>
  <c r="AH186" i="1"/>
  <c r="AG184" i="1"/>
  <c r="AG102" i="1" s="1"/>
  <c r="K514" i="1"/>
  <c r="AT185" i="1"/>
  <c r="AS103" i="1"/>
  <c r="AH101" i="1"/>
  <c r="AI183" i="1"/>
  <c r="AH181" i="1"/>
  <c r="AH99" i="1" s="1"/>
  <c r="AU182" i="1"/>
  <c r="AT100" i="1"/>
  <c r="CU370" i="1"/>
  <c r="CU149" i="1" s="1"/>
  <c r="CW370" i="1"/>
  <c r="CW149" i="1" s="1"/>
  <c r="CY370" i="1"/>
  <c r="CY149" i="1" s="1"/>
  <c r="DA370" i="1"/>
  <c r="DA149" i="1" s="1"/>
  <c r="DC370" i="1"/>
  <c r="DC149" i="1" s="1"/>
  <c r="DE370" i="1"/>
  <c r="DE149" i="1" s="1"/>
  <c r="DF370" i="1"/>
  <c r="DF149" i="1" s="1"/>
  <c r="CV370" i="1"/>
  <c r="CV149" i="1" s="1"/>
  <c r="CX370" i="1"/>
  <c r="CX149" i="1" s="1"/>
  <c r="CZ370" i="1"/>
  <c r="CZ149" i="1" s="1"/>
  <c r="DB370" i="1"/>
  <c r="DB149" i="1" s="1"/>
  <c r="DD370" i="1"/>
  <c r="DD149" i="1" s="1"/>
  <c r="AI98" i="1"/>
  <c r="AJ180" i="1"/>
  <c r="AI178" i="1"/>
  <c r="AI96" i="1" s="1"/>
  <c r="AU97" i="1"/>
  <c r="AV179" i="1"/>
  <c r="AT94" i="1"/>
  <c r="AU176" i="1"/>
  <c r="CX368" i="1"/>
  <c r="CX147" i="1" s="1"/>
  <c r="DB368" i="1"/>
  <c r="DB147" i="1" s="1"/>
  <c r="DF368" i="1"/>
  <c r="DF147" i="1" s="1"/>
  <c r="DC368" i="1"/>
  <c r="DC147" i="1" s="1"/>
  <c r="CU368" i="1"/>
  <c r="CU147" i="1" s="1"/>
  <c r="CW368" i="1"/>
  <c r="CW147" i="1" s="1"/>
  <c r="DA368" i="1"/>
  <c r="DA147" i="1" s="1"/>
  <c r="DE368" i="1"/>
  <c r="DE147" i="1" s="1"/>
  <c r="CV368" i="1"/>
  <c r="CV147" i="1" s="1"/>
  <c r="CZ368" i="1"/>
  <c r="CZ147" i="1" s="1"/>
  <c r="DD368" i="1"/>
  <c r="DD147" i="1" s="1"/>
  <c r="CY368" i="1"/>
  <c r="CY147" i="1" s="1"/>
  <c r="AI177" i="1"/>
  <c r="AH95" i="1"/>
  <c r="AH175" i="1"/>
  <c r="AH93" i="1" s="1"/>
  <c r="AU91" i="1"/>
  <c r="AV173" i="1"/>
  <c r="AJ174" i="1"/>
  <c r="AI92" i="1"/>
  <c r="AI172" i="1"/>
  <c r="AI90" i="1" s="1"/>
  <c r="AG164" i="1"/>
  <c r="AG82" i="1" s="1"/>
  <c r="AG84" i="1"/>
  <c r="CS136" i="1"/>
  <c r="AI168" i="1"/>
  <c r="AH86" i="1"/>
  <c r="AH166" i="1"/>
  <c r="X412" i="1"/>
  <c r="CW365" i="1"/>
  <c r="DA365" i="1"/>
  <c r="DE365" i="1"/>
  <c r="CX365" i="1"/>
  <c r="DB365" i="1"/>
  <c r="DF365" i="1"/>
  <c r="DD365" i="1"/>
  <c r="DC365" i="1"/>
  <c r="CV365" i="1"/>
  <c r="CZ365" i="1"/>
  <c r="CU365" i="1"/>
  <c r="CY365" i="1"/>
  <c r="AU167" i="1"/>
  <c r="AT85" i="1"/>
  <c r="CO136" i="1"/>
  <c r="CT136" i="1"/>
  <c r="CP382" i="1"/>
  <c r="CP381" i="1" s="1"/>
  <c r="CP136" i="1"/>
  <c r="CR382" i="1"/>
  <c r="CR381" i="1" s="1"/>
  <c r="Y577" i="1" l="1"/>
  <c r="Z577" i="1"/>
  <c r="X551" i="1"/>
  <c r="Y560" i="1"/>
  <c r="Z455" i="1"/>
  <c r="Z446" i="1" s="1"/>
  <c r="CO382" i="1"/>
  <c r="CO381" i="1" s="1"/>
  <c r="Z421" i="1"/>
  <c r="CK385" i="1"/>
  <c r="CK138" i="1" s="1"/>
  <c r="CK77" i="1" s="1"/>
  <c r="CT382" i="1"/>
  <c r="CT381" i="1" s="1"/>
  <c r="CS382" i="1"/>
  <c r="CS381" i="1" s="1"/>
  <c r="R13" i="1"/>
  <c r="R12" i="1" s="1"/>
  <c r="R11" i="1" s="1"/>
  <c r="DB242" i="1"/>
  <c r="W463" i="1"/>
  <c r="X472" i="1"/>
  <c r="X463" i="1" s="1"/>
  <c r="V489" i="1"/>
  <c r="V480" i="1" s="1"/>
  <c r="DD369" i="1" s="1"/>
  <c r="DD148" i="1" s="1"/>
  <c r="CM382" i="1"/>
  <c r="CM381" i="1" s="1"/>
  <c r="K480" i="1"/>
  <c r="CE74" i="1"/>
  <c r="CE134" i="1"/>
  <c r="CE73" i="1" s="1"/>
  <c r="CK363" i="1"/>
  <c r="CK384" i="1"/>
  <c r="CK137" i="1" s="1"/>
  <c r="CK76" i="1" s="1"/>
  <c r="DE120" i="1"/>
  <c r="DE119" i="1" s="1"/>
  <c r="DE242" i="1"/>
  <c r="CN383" i="1"/>
  <c r="CN363" i="1"/>
  <c r="CN384" i="1"/>
  <c r="CN137" i="1" s="1"/>
  <c r="CN76" i="1" s="1"/>
  <c r="CN385" i="1"/>
  <c r="CN138" i="1" s="1"/>
  <c r="CN77" i="1" s="1"/>
  <c r="CL384" i="1"/>
  <c r="CL137" i="1" s="1"/>
  <c r="CL76" i="1" s="1"/>
  <c r="CL363" i="1"/>
  <c r="CL383" i="1"/>
  <c r="CL385" i="1"/>
  <c r="CL138" i="1" s="1"/>
  <c r="CL77" i="1" s="1"/>
  <c r="CJ383" i="1"/>
  <c r="CJ385" i="1"/>
  <c r="CJ138" i="1" s="1"/>
  <c r="CJ77" i="1" s="1"/>
  <c r="CJ384" i="1"/>
  <c r="CJ137" i="1" s="1"/>
  <c r="CJ76" i="1" s="1"/>
  <c r="CJ363" i="1"/>
  <c r="CQ363" i="1"/>
  <c r="CQ385" i="1"/>
  <c r="CQ138" i="1" s="1"/>
  <c r="CQ77" i="1" s="1"/>
  <c r="CQ384" i="1"/>
  <c r="CQ137" i="1" s="1"/>
  <c r="CQ76" i="1" s="1"/>
  <c r="CQ383" i="1"/>
  <c r="BW74" i="1"/>
  <c r="BW134" i="1"/>
  <c r="BW73" i="1" s="1"/>
  <c r="CI383" i="1"/>
  <c r="CI385" i="1"/>
  <c r="CI138" i="1" s="1"/>
  <c r="CI77" i="1" s="1"/>
  <c r="CI384" i="1"/>
  <c r="CI137" i="1" s="1"/>
  <c r="CI76" i="1" s="1"/>
  <c r="CI363" i="1"/>
  <c r="CW120" i="1"/>
  <c r="CW119" i="1" s="1"/>
  <c r="CW242" i="1"/>
  <c r="BX134" i="1"/>
  <c r="BX73" i="1" s="1"/>
  <c r="BX74" i="1"/>
  <c r="W497" i="1"/>
  <c r="X506" i="1"/>
  <c r="X497" i="1" s="1"/>
  <c r="W523" i="1"/>
  <c r="X523" i="1" s="1"/>
  <c r="V514" i="1"/>
  <c r="CV371" i="1" s="1"/>
  <c r="CV150" i="1" s="1"/>
  <c r="CU120" i="1"/>
  <c r="X568" i="1"/>
  <c r="AV222" i="1"/>
  <c r="AU221" i="1"/>
  <c r="AU114" i="1" s="1"/>
  <c r="AU115" i="1"/>
  <c r="AV219" i="1"/>
  <c r="AU112" i="1"/>
  <c r="Y568" i="1"/>
  <c r="AJ220" i="1"/>
  <c r="AI113" i="1"/>
  <c r="AI218" i="1"/>
  <c r="AI111" i="1" s="1"/>
  <c r="Z568" i="1"/>
  <c r="AI110" i="1"/>
  <c r="AJ217" i="1"/>
  <c r="AI215" i="1"/>
  <c r="CJ79" i="1"/>
  <c r="CJ139" i="1"/>
  <c r="CJ78" i="1" s="1"/>
  <c r="DB392" i="1"/>
  <c r="DB154" i="1"/>
  <c r="DB153" i="1" s="1"/>
  <c r="CV392" i="1"/>
  <c r="CV154" i="1"/>
  <c r="CV153" i="1" s="1"/>
  <c r="CY392" i="1"/>
  <c r="CY154" i="1"/>
  <c r="CY153" i="1" s="1"/>
  <c r="CO79" i="1"/>
  <c r="CO139" i="1"/>
  <c r="CO78" i="1" s="1"/>
  <c r="CR79" i="1"/>
  <c r="CR139" i="1"/>
  <c r="CR78" i="1" s="1"/>
  <c r="Z534" i="1"/>
  <c r="AH108" i="1"/>
  <c r="AH214" i="1"/>
  <c r="AH107" i="1" s="1"/>
  <c r="CT79" i="1"/>
  <c r="CT139" i="1"/>
  <c r="CT78" i="1" s="1"/>
  <c r="DF154" i="1"/>
  <c r="DF153" i="1" s="1"/>
  <c r="DF392" i="1"/>
  <c r="CZ392" i="1"/>
  <c r="CZ154" i="1"/>
  <c r="CZ153" i="1" s="1"/>
  <c r="DA392" i="1"/>
  <c r="DA154" i="1"/>
  <c r="DA153" i="1" s="1"/>
  <c r="AU109" i="1"/>
  <c r="AV216" i="1"/>
  <c r="CP79" i="1"/>
  <c r="CP139" i="1"/>
  <c r="CP78" i="1" s="1"/>
  <c r="CK79" i="1"/>
  <c r="CK139" i="1"/>
  <c r="CK78" i="1" s="1"/>
  <c r="CN79" i="1"/>
  <c r="CN139" i="1"/>
  <c r="CN78" i="1" s="1"/>
  <c r="CX392" i="1"/>
  <c r="CX154" i="1"/>
  <c r="CX153" i="1" s="1"/>
  <c r="DE392" i="1"/>
  <c r="DE154" i="1"/>
  <c r="DE153" i="1" s="1"/>
  <c r="CW392" i="1"/>
  <c r="CW154" i="1"/>
  <c r="CW153" i="1" s="1"/>
  <c r="CU369" i="1"/>
  <c r="CU148" i="1" s="1"/>
  <c r="CL79" i="1"/>
  <c r="CL139" i="1"/>
  <c r="CL78" i="1" s="1"/>
  <c r="CQ79" i="1"/>
  <c r="CQ139" i="1"/>
  <c r="CQ78" i="1" s="1"/>
  <c r="CS79" i="1"/>
  <c r="CS139" i="1"/>
  <c r="CS78" i="1" s="1"/>
  <c r="DD392" i="1"/>
  <c r="DD154" i="1"/>
  <c r="DD153" i="1" s="1"/>
  <c r="DC392" i="1"/>
  <c r="DC154" i="1"/>
  <c r="DC153" i="1" s="1"/>
  <c r="CU392" i="1"/>
  <c r="CU154" i="1"/>
  <c r="CU153" i="1" s="1"/>
  <c r="CI79" i="1"/>
  <c r="CI139" i="1"/>
  <c r="CI78" i="1" s="1"/>
  <c r="CM79" i="1"/>
  <c r="CM139" i="1"/>
  <c r="CM78" i="1" s="1"/>
  <c r="AU185" i="1"/>
  <c r="AT103" i="1"/>
  <c r="AI186" i="1"/>
  <c r="AH104" i="1"/>
  <c r="AH184" i="1"/>
  <c r="AH102" i="1" s="1"/>
  <c r="W514" i="1"/>
  <c r="AJ183" i="1"/>
  <c r="AI101" i="1"/>
  <c r="AI181" i="1"/>
  <c r="AI99" i="1" s="1"/>
  <c r="AU100" i="1"/>
  <c r="AV182" i="1"/>
  <c r="AW179" i="1"/>
  <c r="AV97" i="1"/>
  <c r="AK180" i="1"/>
  <c r="AJ98" i="1"/>
  <c r="AJ178" i="1"/>
  <c r="AJ96" i="1" s="1"/>
  <c r="AV176" i="1"/>
  <c r="AU94" i="1"/>
  <c r="AJ177" i="1"/>
  <c r="AI95" i="1"/>
  <c r="AI175" i="1"/>
  <c r="AI93" i="1" s="1"/>
  <c r="AW173" i="1"/>
  <c r="AV91" i="1"/>
  <c r="AJ92" i="1"/>
  <c r="AK174" i="1"/>
  <c r="AJ172" i="1"/>
  <c r="AJ90" i="1" s="1"/>
  <c r="CT75" i="1"/>
  <c r="CT135" i="1"/>
  <c r="CR135" i="1"/>
  <c r="CR75" i="1"/>
  <c r="CZ144" i="1"/>
  <c r="DF144" i="1"/>
  <c r="DA144" i="1"/>
  <c r="CP75" i="1"/>
  <c r="CP135" i="1"/>
  <c r="CO75" i="1"/>
  <c r="CO135" i="1"/>
  <c r="CV144" i="1"/>
  <c r="DB144" i="1"/>
  <c r="CW144" i="1"/>
  <c r="AH84" i="1"/>
  <c r="CS75" i="1"/>
  <c r="CS135" i="1"/>
  <c r="CM135" i="1"/>
  <c r="CM75" i="1"/>
  <c r="CY144" i="1"/>
  <c r="DC144" i="1"/>
  <c r="CX144" i="1"/>
  <c r="AU85" i="1"/>
  <c r="AV167" i="1"/>
  <c r="CU144" i="1"/>
  <c r="DD144" i="1"/>
  <c r="DE144" i="1"/>
  <c r="CK75" i="1"/>
  <c r="AI86" i="1"/>
  <c r="AJ168" i="1"/>
  <c r="AI166" i="1"/>
  <c r="W489" i="1" l="1"/>
  <c r="W480" i="1" s="1"/>
  <c r="DB369" i="1"/>
  <c r="DB148" i="1" s="1"/>
  <c r="CX369" i="1"/>
  <c r="CX148" i="1" s="1"/>
  <c r="CK382" i="1"/>
  <c r="CK381" i="1" s="1"/>
  <c r="CX371" i="1"/>
  <c r="CX150" i="1" s="1"/>
  <c r="DE369" i="1"/>
  <c r="DE148" i="1" s="1"/>
  <c r="CW369" i="1"/>
  <c r="CW148" i="1" s="1"/>
  <c r="CW142" i="1" s="1"/>
  <c r="Y551" i="1"/>
  <c r="Z560" i="1"/>
  <c r="Z551" i="1" s="1"/>
  <c r="CV369" i="1"/>
  <c r="CV148" i="1" s="1"/>
  <c r="DC369" i="1"/>
  <c r="DC148" i="1" s="1"/>
  <c r="CY369" i="1"/>
  <c r="CY148" i="1" s="1"/>
  <c r="CY142" i="1" s="1"/>
  <c r="CZ369" i="1"/>
  <c r="CZ148" i="1" s="1"/>
  <c r="DF369" i="1"/>
  <c r="DF148" i="1" s="1"/>
  <c r="DA369" i="1"/>
  <c r="DA148" i="1" s="1"/>
  <c r="DA142" i="1" s="1"/>
  <c r="AH164" i="1"/>
  <c r="AH82" i="1" s="1"/>
  <c r="DF371" i="1"/>
  <c r="DF150" i="1" s="1"/>
  <c r="DC371" i="1"/>
  <c r="DC150" i="1" s="1"/>
  <c r="Y472" i="1"/>
  <c r="CL382" i="1"/>
  <c r="CL381" i="1" s="1"/>
  <c r="CL136" i="1"/>
  <c r="CK135" i="1"/>
  <c r="CK134" i="1" s="1"/>
  <c r="CK73" i="1" s="1"/>
  <c r="S14" i="1"/>
  <c r="CJ136" i="1"/>
  <c r="CJ382" i="1"/>
  <c r="CJ381" i="1" s="1"/>
  <c r="CN382" i="1"/>
  <c r="CN381" i="1" s="1"/>
  <c r="CN136" i="1"/>
  <c r="CI136" i="1"/>
  <c r="CI382" i="1"/>
  <c r="CI381" i="1" s="1"/>
  <c r="S15" i="1"/>
  <c r="CQ136" i="1"/>
  <c r="CQ382" i="1"/>
  <c r="CQ381" i="1" s="1"/>
  <c r="X489" i="1"/>
  <c r="Y506" i="1"/>
  <c r="Z506" i="1"/>
  <c r="CX142" i="1"/>
  <c r="DE371" i="1"/>
  <c r="DE150" i="1" s="1"/>
  <c r="DE142" i="1" s="1"/>
  <c r="DD371" i="1"/>
  <c r="CY371" i="1"/>
  <c r="CY150" i="1" s="1"/>
  <c r="DC364" i="1"/>
  <c r="DC385" i="1" s="1"/>
  <c r="DC138" i="1" s="1"/>
  <c r="DC77" i="1" s="1"/>
  <c r="DA371" i="1"/>
  <c r="DA150" i="1" s="1"/>
  <c r="CZ371" i="1"/>
  <c r="CZ150" i="1" s="1"/>
  <c r="CZ142" i="1" s="1"/>
  <c r="CU371" i="1"/>
  <c r="CU150" i="1" s="1"/>
  <c r="CU142" i="1"/>
  <c r="DC142" i="1"/>
  <c r="DB371" i="1"/>
  <c r="CW371" i="1"/>
  <c r="CW150" i="1" s="1"/>
  <c r="Y523" i="1"/>
  <c r="Z523" i="1" s="1"/>
  <c r="CV364" i="1"/>
  <c r="CV363" i="1" s="1"/>
  <c r="CX364" i="1"/>
  <c r="CX384" i="1" s="1"/>
  <c r="CX137" i="1" s="1"/>
  <c r="CX76" i="1" s="1"/>
  <c r="DF364" i="1"/>
  <c r="DF363" i="1" s="1"/>
  <c r="CV142" i="1"/>
  <c r="DF142" i="1"/>
  <c r="CU119" i="1"/>
  <c r="T58" i="1"/>
  <c r="T57" i="1" s="1"/>
  <c r="S17" i="1"/>
  <c r="S16" i="1" s="1"/>
  <c r="AW222" i="1"/>
  <c r="AV221" i="1"/>
  <c r="AV114" i="1" s="1"/>
  <c r="AV115" i="1"/>
  <c r="AJ113" i="1"/>
  <c r="AK220" i="1"/>
  <c r="AJ218" i="1"/>
  <c r="AJ111" i="1" s="1"/>
  <c r="AW219" i="1"/>
  <c r="AV112" i="1"/>
  <c r="DC403" i="1"/>
  <c r="DC391" i="1"/>
  <c r="CZ403" i="1"/>
  <c r="CZ391" i="1"/>
  <c r="DE364" i="1"/>
  <c r="DE383" i="1" s="1"/>
  <c r="CU364" i="1"/>
  <c r="CU384" i="1" s="1"/>
  <c r="CU137" i="1" s="1"/>
  <c r="CU76" i="1" s="1"/>
  <c r="DE391" i="1"/>
  <c r="DE403" i="1"/>
  <c r="DF391" i="1"/>
  <c r="DF403" i="1"/>
  <c r="AI108" i="1"/>
  <c r="AI214" i="1"/>
  <c r="AI107" i="1" s="1"/>
  <c r="CU391" i="1"/>
  <c r="CU403" i="1"/>
  <c r="DD403" i="1"/>
  <c r="DD391" i="1"/>
  <c r="DA403" i="1"/>
  <c r="DA391" i="1"/>
  <c r="CY391" i="1"/>
  <c r="CY403" i="1"/>
  <c r="DB403" i="1"/>
  <c r="DB391" i="1"/>
  <c r="AK217" i="1"/>
  <c r="AJ110" i="1"/>
  <c r="AJ215" i="1"/>
  <c r="CV403" i="1"/>
  <c r="CV391" i="1"/>
  <c r="CW391" i="1"/>
  <c r="CW403" i="1"/>
  <c r="CX403" i="1"/>
  <c r="CX391" i="1"/>
  <c r="AV109" i="1"/>
  <c r="AW216" i="1"/>
  <c r="AJ186" i="1"/>
  <c r="AI104" i="1"/>
  <c r="AI184" i="1"/>
  <c r="AI102" i="1" s="1"/>
  <c r="AU103" i="1"/>
  <c r="AV185" i="1"/>
  <c r="AW182" i="1"/>
  <c r="AV100" i="1"/>
  <c r="Y497" i="1"/>
  <c r="Z497" i="1"/>
  <c r="AK183" i="1"/>
  <c r="AJ101" i="1"/>
  <c r="AJ181" i="1"/>
  <c r="AJ99" i="1" s="1"/>
  <c r="AL180" i="1"/>
  <c r="AK98" i="1"/>
  <c r="AK178" i="1"/>
  <c r="AK96" i="1" s="1"/>
  <c r="AX179" i="1"/>
  <c r="AW97" i="1"/>
  <c r="AJ95" i="1"/>
  <c r="AK177" i="1"/>
  <c r="AJ175" i="1"/>
  <c r="AJ93" i="1" s="1"/>
  <c r="AW176" i="1"/>
  <c r="AV94" i="1"/>
  <c r="AL174" i="1"/>
  <c r="AK92" i="1"/>
  <c r="AK172" i="1"/>
  <c r="AK90" i="1" s="1"/>
  <c r="AW91" i="1"/>
  <c r="AX173" i="1"/>
  <c r="CS74" i="1"/>
  <c r="CS134" i="1"/>
  <c r="CS73" i="1" s="1"/>
  <c r="CO74" i="1"/>
  <c r="CO134" i="1"/>
  <c r="CO73" i="1" s="1"/>
  <c r="CT134" i="1"/>
  <c r="CT73" i="1" s="1"/>
  <c r="CT74" i="1"/>
  <c r="AI84" i="1"/>
  <c r="AI164" i="1"/>
  <c r="AI82" i="1" s="1"/>
  <c r="AW167" i="1"/>
  <c r="AV85" i="1"/>
  <c r="Y412" i="1"/>
  <c r="Z412" i="1"/>
  <c r="CV383" i="1"/>
  <c r="CP134" i="1"/>
  <c r="CP73" i="1" s="1"/>
  <c r="CP74" i="1"/>
  <c r="CK74" i="1"/>
  <c r="CM134" i="1"/>
  <c r="CM73" i="1" s="1"/>
  <c r="CM74" i="1"/>
  <c r="AJ86" i="1"/>
  <c r="AK168" i="1"/>
  <c r="AJ166" i="1"/>
  <c r="DE384" i="1"/>
  <c r="DE137" i="1" s="1"/>
  <c r="DE76" i="1" s="1"/>
  <c r="CU383" i="1"/>
  <c r="DF385" i="1"/>
  <c r="DF138" i="1" s="1"/>
  <c r="DF77" i="1" s="1"/>
  <c r="CR134" i="1"/>
  <c r="CR73" i="1" s="1"/>
  <c r="CR74" i="1"/>
  <c r="DF384" i="1" l="1"/>
  <c r="DF137" i="1" s="1"/>
  <c r="DF76" i="1" s="1"/>
  <c r="DC363" i="1"/>
  <c r="DC384" i="1"/>
  <c r="DC137" i="1" s="1"/>
  <c r="DC76" i="1" s="1"/>
  <c r="CY364" i="1"/>
  <c r="CY384" i="1" s="1"/>
  <c r="CY137" i="1" s="1"/>
  <c r="CY76" i="1" s="1"/>
  <c r="DC383" i="1"/>
  <c r="CW364" i="1"/>
  <c r="CY383" i="1"/>
  <c r="CY136" i="1" s="1"/>
  <c r="CU363" i="1"/>
  <c r="CX385" i="1"/>
  <c r="CX138" i="1" s="1"/>
  <c r="CX77" i="1" s="1"/>
  <c r="Y463" i="1"/>
  <c r="Z472" i="1"/>
  <c r="Z463" i="1" s="1"/>
  <c r="CN135" i="1"/>
  <c r="CN75" i="1"/>
  <c r="CI75" i="1"/>
  <c r="CI135" i="1"/>
  <c r="CL135" i="1"/>
  <c r="CL75" i="1"/>
  <c r="CQ135" i="1"/>
  <c r="CQ75" i="1"/>
  <c r="Y489" i="1"/>
  <c r="Z489" i="1" s="1"/>
  <c r="Z480" i="1" s="1"/>
  <c r="CJ75" i="1"/>
  <c r="CJ135" i="1"/>
  <c r="DE385" i="1"/>
  <c r="DE138" i="1" s="1"/>
  <c r="DE77" i="1" s="1"/>
  <c r="DE363" i="1"/>
  <c r="CZ364" i="1"/>
  <c r="CZ383" i="1" s="1"/>
  <c r="CZ136" i="1" s="1"/>
  <c r="DD150" i="1"/>
  <c r="DD142" i="1" s="1"/>
  <c r="DD364" i="1"/>
  <c r="CX363" i="1"/>
  <c r="CV384" i="1"/>
  <c r="CV137" i="1" s="1"/>
  <c r="CV76" i="1" s="1"/>
  <c r="CX383" i="1"/>
  <c r="CX136" i="1" s="1"/>
  <c r="CV385" i="1"/>
  <c r="CV138" i="1" s="1"/>
  <c r="CV77" i="1" s="1"/>
  <c r="DA364" i="1"/>
  <c r="DB150" i="1"/>
  <c r="DB142" i="1" s="1"/>
  <c r="DB364" i="1"/>
  <c r="X480" i="1"/>
  <c r="Y480" i="1"/>
  <c r="DF383" i="1"/>
  <c r="DF382" i="1" s="1"/>
  <c r="DF381" i="1" s="1"/>
  <c r="CU385" i="1"/>
  <c r="CU138" i="1" s="1"/>
  <c r="CU77" i="1" s="1"/>
  <c r="AX219" i="1"/>
  <c r="AW112" i="1"/>
  <c r="AL220" i="1"/>
  <c r="AK113" i="1"/>
  <c r="AK218" i="1"/>
  <c r="AK111" i="1" s="1"/>
  <c r="AX222" i="1"/>
  <c r="AW221" i="1"/>
  <c r="AW114" i="1" s="1"/>
  <c r="AW115" i="1"/>
  <c r="CY402" i="1"/>
  <c r="CY401" i="1" s="1"/>
  <c r="CY140" i="1"/>
  <c r="DA402" i="1"/>
  <c r="DA401" i="1" s="1"/>
  <c r="DA140" i="1"/>
  <c r="DF140" i="1"/>
  <c r="DF402" i="1"/>
  <c r="DF401" i="1" s="1"/>
  <c r="CZ402" i="1"/>
  <c r="CZ401" i="1" s="1"/>
  <c r="CZ140" i="1"/>
  <c r="AX216" i="1"/>
  <c r="AW109" i="1"/>
  <c r="AJ108" i="1"/>
  <c r="AJ214" i="1"/>
  <c r="AJ107" i="1" s="1"/>
  <c r="AL217" i="1"/>
  <c r="AK110" i="1"/>
  <c r="AK215" i="1"/>
  <c r="CW402" i="1"/>
  <c r="CW401" i="1" s="1"/>
  <c r="CW140" i="1"/>
  <c r="DB140" i="1"/>
  <c r="DB402" i="1"/>
  <c r="DB401" i="1" s="1"/>
  <c r="CU402" i="1"/>
  <c r="CU401" i="1" s="1"/>
  <c r="CU140" i="1"/>
  <c r="CX140" i="1"/>
  <c r="CX402" i="1"/>
  <c r="CX401" i="1" s="1"/>
  <c r="CV140" i="1"/>
  <c r="CV402" i="1"/>
  <c r="CV401" i="1" s="1"/>
  <c r="DD402" i="1"/>
  <c r="DD401" i="1" s="1"/>
  <c r="DD140" i="1"/>
  <c r="DE140" i="1"/>
  <c r="DE402" i="1"/>
  <c r="DE401" i="1" s="1"/>
  <c r="DC402" i="1"/>
  <c r="DC401" i="1" s="1"/>
  <c r="DC140" i="1"/>
  <c r="AV103" i="1"/>
  <c r="AW185" i="1"/>
  <c r="X514" i="1"/>
  <c r="Y514" i="1"/>
  <c r="AK186" i="1"/>
  <c r="AJ104" i="1"/>
  <c r="AJ184" i="1"/>
  <c r="AJ102" i="1" s="1"/>
  <c r="AL183" i="1"/>
  <c r="AK101" i="1"/>
  <c r="AK181" i="1"/>
  <c r="AK99" i="1" s="1"/>
  <c r="AX182" i="1"/>
  <c r="AW100" i="1"/>
  <c r="AX97" i="1"/>
  <c r="O35" i="1" s="1"/>
  <c r="AY179" i="1"/>
  <c r="AM180" i="1"/>
  <c r="AL98" i="1"/>
  <c r="N36" i="1" s="1"/>
  <c r="AL178" i="1"/>
  <c r="AL96" i="1" s="1"/>
  <c r="N34" i="1" s="1"/>
  <c r="AK95" i="1"/>
  <c r="AL177" i="1"/>
  <c r="AK175" i="1"/>
  <c r="AK93" i="1" s="1"/>
  <c r="AW94" i="1"/>
  <c r="AX176" i="1"/>
  <c r="AX91" i="1"/>
  <c r="O29" i="1" s="1"/>
  <c r="AY173" i="1"/>
  <c r="AM174" i="1"/>
  <c r="AL92" i="1"/>
  <c r="N30" i="1" s="1"/>
  <c r="AL172" i="1"/>
  <c r="AL90" i="1" s="1"/>
  <c r="N28" i="1" s="1"/>
  <c r="DC136" i="1"/>
  <c r="DC382" i="1"/>
  <c r="DC381" i="1" s="1"/>
  <c r="DE136" i="1"/>
  <c r="CV136" i="1"/>
  <c r="CU136" i="1"/>
  <c r="AJ84" i="1"/>
  <c r="AL168" i="1"/>
  <c r="AK86" i="1"/>
  <c r="AK166" i="1"/>
  <c r="AW85" i="1"/>
  <c r="AX167" i="1"/>
  <c r="CW384" i="1" l="1"/>
  <c r="CW137" i="1" s="1"/>
  <c r="CW76" i="1" s="1"/>
  <c r="CW363" i="1"/>
  <c r="CY363" i="1"/>
  <c r="AJ164" i="1"/>
  <c r="AJ82" i="1" s="1"/>
  <c r="CW383" i="1"/>
  <c r="CW136" i="1" s="1"/>
  <c r="CW75" i="1" s="1"/>
  <c r="CW385" i="1"/>
  <c r="CW138" i="1" s="1"/>
  <c r="CW77" i="1" s="1"/>
  <c r="CY385" i="1"/>
  <c r="CY138" i="1" s="1"/>
  <c r="CY77" i="1" s="1"/>
  <c r="CV382" i="1"/>
  <c r="CV381" i="1" s="1"/>
  <c r="S13" i="1"/>
  <c r="S12" i="1" s="1"/>
  <c r="S11" i="1" s="1"/>
  <c r="DE382" i="1"/>
  <c r="DE381" i="1" s="1"/>
  <c r="CJ134" i="1"/>
  <c r="CJ73" i="1" s="1"/>
  <c r="CJ74" i="1"/>
  <c r="CX382" i="1"/>
  <c r="CX381" i="1" s="1"/>
  <c r="CL134" i="1"/>
  <c r="CL73" i="1" s="1"/>
  <c r="CL74" i="1"/>
  <c r="CN134" i="1"/>
  <c r="CN73" i="1" s="1"/>
  <c r="CN74" i="1"/>
  <c r="CQ74" i="1"/>
  <c r="CQ134" i="1"/>
  <c r="CQ73" i="1" s="1"/>
  <c r="CI74" i="1"/>
  <c r="CI134" i="1"/>
  <c r="CI73" i="1" s="1"/>
  <c r="DB383" i="1"/>
  <c r="DB363" i="1"/>
  <c r="DB385" i="1"/>
  <c r="DB138" i="1" s="1"/>
  <c r="DB77" i="1" s="1"/>
  <c r="DB384" i="1"/>
  <c r="DB137" i="1" s="1"/>
  <c r="DB76" i="1" s="1"/>
  <c r="DD384" i="1"/>
  <c r="DD137" i="1" s="1"/>
  <c r="DD76" i="1" s="1"/>
  <c r="DD363" i="1"/>
  <c r="DD383" i="1"/>
  <c r="DD385" i="1"/>
  <c r="DD138" i="1" s="1"/>
  <c r="DD77" i="1" s="1"/>
  <c r="DA384" i="1"/>
  <c r="DA137" i="1" s="1"/>
  <c r="DA76" i="1" s="1"/>
  <c r="DA363" i="1"/>
  <c r="DA383" i="1"/>
  <c r="DA385" i="1"/>
  <c r="DA138" i="1" s="1"/>
  <c r="DA77" i="1" s="1"/>
  <c r="CZ363" i="1"/>
  <c r="CZ385" i="1"/>
  <c r="CZ138" i="1" s="1"/>
  <c r="CZ77" i="1" s="1"/>
  <c r="CZ384" i="1"/>
  <c r="CU382" i="1"/>
  <c r="CU381" i="1" s="1"/>
  <c r="DF136" i="1"/>
  <c r="DF75" i="1" s="1"/>
  <c r="AL113" i="1"/>
  <c r="N51" i="1" s="1"/>
  <c r="AM220" i="1"/>
  <c r="AL218" i="1"/>
  <c r="AL111" i="1" s="1"/>
  <c r="N49" i="1" s="1"/>
  <c r="AX115" i="1"/>
  <c r="O53" i="1" s="1"/>
  <c r="AX221" i="1"/>
  <c r="AX114" i="1" s="1"/>
  <c r="O52" i="1" s="1"/>
  <c r="AY222" i="1"/>
  <c r="AX112" i="1"/>
  <c r="O50" i="1" s="1"/>
  <c r="AY219" i="1"/>
  <c r="DD139" i="1"/>
  <c r="DD78" i="1" s="1"/>
  <c r="DD79" i="1"/>
  <c r="CZ79" i="1"/>
  <c r="CZ139" i="1"/>
  <c r="CZ78" i="1" s="1"/>
  <c r="CX79" i="1"/>
  <c r="CX139" i="1"/>
  <c r="CX78" i="1" s="1"/>
  <c r="DB79" i="1"/>
  <c r="DB139" i="1"/>
  <c r="DB78" i="1" s="1"/>
  <c r="DC79" i="1"/>
  <c r="DC139" i="1"/>
  <c r="DC78" i="1" s="1"/>
  <c r="DA79" i="1"/>
  <c r="DA139" i="1"/>
  <c r="DA78" i="1" s="1"/>
  <c r="CU79" i="1"/>
  <c r="CU139" i="1"/>
  <c r="CU78" i="1" s="1"/>
  <c r="CW79" i="1"/>
  <c r="CW139" i="1"/>
  <c r="CW78" i="1" s="1"/>
  <c r="AL110" i="1"/>
  <c r="N48" i="1" s="1"/>
  <c r="AM217" i="1"/>
  <c r="AL215" i="1"/>
  <c r="CY79" i="1"/>
  <c r="CY139" i="1"/>
  <c r="CY78" i="1" s="1"/>
  <c r="AK214" i="1"/>
  <c r="AK107" i="1" s="1"/>
  <c r="AK108" i="1"/>
  <c r="DE79" i="1"/>
  <c r="DE139" i="1"/>
  <c r="DE78" i="1" s="1"/>
  <c r="CV79" i="1"/>
  <c r="CV139" i="1"/>
  <c r="CV78" i="1" s="1"/>
  <c r="AX109" i="1"/>
  <c r="O47" i="1" s="1"/>
  <c r="AY216" i="1"/>
  <c r="DF79" i="1"/>
  <c r="DF139" i="1"/>
  <c r="DF78" i="1" s="1"/>
  <c r="AK104" i="1"/>
  <c r="AL186" i="1"/>
  <c r="AK184" i="1"/>
  <c r="AK102" i="1" s="1"/>
  <c r="AX185" i="1"/>
  <c r="AW103" i="1"/>
  <c r="Z514" i="1"/>
  <c r="AX100" i="1"/>
  <c r="O38" i="1" s="1"/>
  <c r="AY182" i="1"/>
  <c r="AL101" i="1"/>
  <c r="N39" i="1" s="1"/>
  <c r="AM183" i="1"/>
  <c r="AL181" i="1"/>
  <c r="AL99" i="1" s="1"/>
  <c r="N37" i="1" s="1"/>
  <c r="AN180" i="1"/>
  <c r="AM98" i="1"/>
  <c r="AM178" i="1"/>
  <c r="AM96" i="1" s="1"/>
  <c r="AY97" i="1"/>
  <c r="AZ179" i="1"/>
  <c r="AM177" i="1"/>
  <c r="AL95" i="1"/>
  <c r="N33" i="1" s="1"/>
  <c r="AL175" i="1"/>
  <c r="AL93" i="1" s="1"/>
  <c r="N31" i="1" s="1"/>
  <c r="AX94" i="1"/>
  <c r="O32" i="1" s="1"/>
  <c r="AY176" i="1"/>
  <c r="AN174" i="1"/>
  <c r="AM92" i="1"/>
  <c r="AM172" i="1"/>
  <c r="AM90" i="1" s="1"/>
  <c r="AZ173" i="1"/>
  <c r="AY91" i="1"/>
  <c r="CZ75" i="1"/>
  <c r="AK164" i="1"/>
  <c r="AK82" i="1" s="1"/>
  <c r="AK84" i="1"/>
  <c r="CX75" i="1"/>
  <c r="CX135" i="1"/>
  <c r="DC135" i="1"/>
  <c r="DC75" i="1"/>
  <c r="DE75" i="1"/>
  <c r="DE135" i="1"/>
  <c r="AX85" i="1"/>
  <c r="O23" i="1" s="1"/>
  <c r="AY167" i="1"/>
  <c r="AL86" i="1"/>
  <c r="N24" i="1" s="1"/>
  <c r="AM168" i="1"/>
  <c r="AL166" i="1"/>
  <c r="CY75" i="1"/>
  <c r="CU135" i="1"/>
  <c r="CU75" i="1"/>
  <c r="CV75" i="1"/>
  <c r="CV135" i="1"/>
  <c r="CW135" i="1" l="1"/>
  <c r="CY382" i="1"/>
  <c r="CY381" i="1" s="1"/>
  <c r="CW382" i="1"/>
  <c r="CW381" i="1" s="1"/>
  <c r="CY135" i="1"/>
  <c r="CY134" i="1" s="1"/>
  <c r="CY73" i="1" s="1"/>
  <c r="DF135" i="1"/>
  <c r="T15" i="1"/>
  <c r="DB382" i="1"/>
  <c r="DB381" i="1" s="1"/>
  <c r="DB136" i="1"/>
  <c r="CZ137" i="1"/>
  <c r="CZ382" i="1"/>
  <c r="CZ381" i="1" s="1"/>
  <c r="DA136" i="1"/>
  <c r="DA382" i="1"/>
  <c r="DA381" i="1" s="1"/>
  <c r="DD382" i="1"/>
  <c r="DD381" i="1" s="1"/>
  <c r="DD136" i="1"/>
  <c r="AZ219" i="1"/>
  <c r="AY112" i="1"/>
  <c r="T17" i="1"/>
  <c r="T16" i="1" s="1"/>
  <c r="AY115" i="1"/>
  <c r="AY221" i="1"/>
  <c r="AY114" i="1" s="1"/>
  <c r="AZ222" i="1"/>
  <c r="AN220" i="1"/>
  <c r="AM113" i="1"/>
  <c r="AM218" i="1"/>
  <c r="AM111" i="1" s="1"/>
  <c r="AL108" i="1"/>
  <c r="N46" i="1" s="1"/>
  <c r="AL214" i="1"/>
  <c r="AL107" i="1" s="1"/>
  <c r="N45" i="1" s="1"/>
  <c r="AY109" i="1"/>
  <c r="AZ216" i="1"/>
  <c r="AN217" i="1"/>
  <c r="AM110" i="1"/>
  <c r="AM215" i="1"/>
  <c r="AY185" i="1"/>
  <c r="AX103" i="1"/>
  <c r="O41" i="1" s="1"/>
  <c r="AM186" i="1"/>
  <c r="AL104" i="1"/>
  <c r="N42" i="1" s="1"/>
  <c r="AL184" i="1"/>
  <c r="AL102" i="1" s="1"/>
  <c r="N40" i="1" s="1"/>
  <c r="AZ182" i="1"/>
  <c r="AY100" i="1"/>
  <c r="AN183" i="1"/>
  <c r="AM101" i="1"/>
  <c r="AM181" i="1"/>
  <c r="AM99" i="1" s="1"/>
  <c r="BA179" i="1"/>
  <c r="AZ97" i="1"/>
  <c r="AO180" i="1"/>
  <c r="AN98" i="1"/>
  <c r="AN178" i="1"/>
  <c r="AN96" i="1" s="1"/>
  <c r="AZ176" i="1"/>
  <c r="AY94" i="1"/>
  <c r="AN177" i="1"/>
  <c r="AM95" i="1"/>
  <c r="AM175" i="1"/>
  <c r="AM93" i="1" s="1"/>
  <c r="BA173" i="1"/>
  <c r="AZ91" i="1"/>
  <c r="AN92" i="1"/>
  <c r="AO174" i="1"/>
  <c r="AN172" i="1"/>
  <c r="AN90" i="1" s="1"/>
  <c r="CV74" i="1"/>
  <c r="CV134" i="1"/>
  <c r="CV73" i="1" s="1"/>
  <c r="CX134" i="1"/>
  <c r="CX73" i="1" s="1"/>
  <c r="CX74" i="1"/>
  <c r="CY74" i="1"/>
  <c r="CW134" i="1"/>
  <c r="CW73" i="1" s="1"/>
  <c r="CW74" i="1"/>
  <c r="DC134" i="1"/>
  <c r="DC73" i="1" s="1"/>
  <c r="DC74" i="1"/>
  <c r="AL84" i="1"/>
  <c r="N22" i="1" s="1"/>
  <c r="AL164" i="1"/>
  <c r="AL82" i="1" s="1"/>
  <c r="N20" i="1" s="1"/>
  <c r="DF134" i="1"/>
  <c r="DF73" i="1" s="1"/>
  <c r="DF74" i="1"/>
  <c r="DE74" i="1"/>
  <c r="DE134" i="1"/>
  <c r="DE73" i="1" s="1"/>
  <c r="CU74" i="1"/>
  <c r="CU134" i="1"/>
  <c r="CU73" i="1" s="1"/>
  <c r="AN168" i="1"/>
  <c r="AM86" i="1"/>
  <c r="AM166" i="1"/>
  <c r="AZ167" i="1"/>
  <c r="AY85" i="1"/>
  <c r="DD135" i="1" l="1"/>
  <c r="DD75" i="1"/>
  <c r="CZ76" i="1"/>
  <c r="T14" i="1" s="1"/>
  <c r="CZ135" i="1"/>
  <c r="DB75" i="1"/>
  <c r="DB135" i="1"/>
  <c r="DA75" i="1"/>
  <c r="T13" i="1" s="1"/>
  <c r="T12" i="1" s="1"/>
  <c r="T11" i="1" s="1"/>
  <c r="DA135" i="1"/>
  <c r="AZ221" i="1"/>
  <c r="AZ114" i="1" s="1"/>
  <c r="BA222" i="1"/>
  <c r="AZ115" i="1"/>
  <c r="AN113" i="1"/>
  <c r="AO220" i="1"/>
  <c r="AN218" i="1"/>
  <c r="AN111" i="1" s="1"/>
  <c r="BA219" i="1"/>
  <c r="AZ112" i="1"/>
  <c r="AO217" i="1"/>
  <c r="AN110" i="1"/>
  <c r="AN215" i="1"/>
  <c r="AM214" i="1"/>
  <c r="AM107" i="1" s="1"/>
  <c r="AM108" i="1"/>
  <c r="AZ109" i="1"/>
  <c r="BA216" i="1"/>
  <c r="AN186" i="1"/>
  <c r="AM104" i="1"/>
  <c r="AM184" i="1"/>
  <c r="AM102" i="1" s="1"/>
  <c r="AZ185" i="1"/>
  <c r="AY103" i="1"/>
  <c r="AO183" i="1"/>
  <c r="AN101" i="1"/>
  <c r="AN181" i="1"/>
  <c r="AN99" i="1" s="1"/>
  <c r="AZ100" i="1"/>
  <c r="BA182" i="1"/>
  <c r="AP180" i="1"/>
  <c r="AO98" i="1"/>
  <c r="AO178" i="1"/>
  <c r="AO96" i="1" s="1"/>
  <c r="BA97" i="1"/>
  <c r="BB179" i="1"/>
  <c r="AO177" i="1"/>
  <c r="AN95" i="1"/>
  <c r="AN175" i="1"/>
  <c r="AN93" i="1" s="1"/>
  <c r="AZ94" i="1"/>
  <c r="BA176" i="1"/>
  <c r="AO92" i="1"/>
  <c r="AP174" i="1"/>
  <c r="AO172" i="1"/>
  <c r="AO90" i="1" s="1"/>
  <c r="BB173" i="1"/>
  <c r="BA91" i="1"/>
  <c r="AM84" i="1"/>
  <c r="BA167" i="1"/>
  <c r="AZ85" i="1"/>
  <c r="AN86" i="1"/>
  <c r="AO168" i="1"/>
  <c r="AN166" i="1"/>
  <c r="DA74" i="1" l="1"/>
  <c r="DA134" i="1"/>
  <c r="DA73" i="1" s="1"/>
  <c r="AM164" i="1"/>
  <c r="AM82" i="1" s="1"/>
  <c r="DB74" i="1"/>
  <c r="DB134" i="1"/>
  <c r="DB73" i="1" s="1"/>
  <c r="CZ134" i="1"/>
  <c r="CZ73" i="1" s="1"/>
  <c r="CZ74" i="1"/>
  <c r="DD134" i="1"/>
  <c r="DD73" i="1" s="1"/>
  <c r="DD74" i="1"/>
  <c r="BB222" i="1"/>
  <c r="BA115" i="1"/>
  <c r="BA221" i="1"/>
  <c r="BA114" i="1" s="1"/>
  <c r="BB219" i="1"/>
  <c r="BA112" i="1"/>
  <c r="AP220" i="1"/>
  <c r="AO113" i="1"/>
  <c r="AO218" i="1"/>
  <c r="AO111" i="1" s="1"/>
  <c r="BB216" i="1"/>
  <c r="BA109" i="1"/>
  <c r="AN214" i="1"/>
  <c r="AN107" i="1" s="1"/>
  <c r="AN108" i="1"/>
  <c r="AP217" i="1"/>
  <c r="AO110" i="1"/>
  <c r="AO215" i="1"/>
  <c r="BA185" i="1"/>
  <c r="AZ103" i="1"/>
  <c r="AO186" i="1"/>
  <c r="AN104" i="1"/>
  <c r="AN184" i="1"/>
  <c r="AN102" i="1" s="1"/>
  <c r="BB182" i="1"/>
  <c r="BA100" i="1"/>
  <c r="AP183" i="1"/>
  <c r="AO101" i="1"/>
  <c r="AO181" i="1"/>
  <c r="AO99" i="1" s="1"/>
  <c r="BC179" i="1"/>
  <c r="BB97" i="1"/>
  <c r="AQ180" i="1"/>
  <c r="AP98" i="1"/>
  <c r="AP178" i="1"/>
  <c r="AP96" i="1" s="1"/>
  <c r="BB176" i="1"/>
  <c r="BA94" i="1"/>
  <c r="AO95" i="1"/>
  <c r="AP177" i="1"/>
  <c r="AO175" i="1"/>
  <c r="AO93" i="1" s="1"/>
  <c r="BB91" i="1"/>
  <c r="BC173" i="1"/>
  <c r="AP92" i="1"/>
  <c r="AQ174" i="1"/>
  <c r="AP172" i="1"/>
  <c r="AP90" i="1" s="1"/>
  <c r="BB167" i="1"/>
  <c r="BA85" i="1"/>
  <c r="AN84" i="1"/>
  <c r="AN164" i="1"/>
  <c r="AN82" i="1" s="1"/>
  <c r="AP168" i="1"/>
  <c r="AO86" i="1"/>
  <c r="AO166" i="1"/>
  <c r="BC219" i="1" l="1"/>
  <c r="BB112" i="1"/>
  <c r="AP113" i="1"/>
  <c r="AQ220" i="1"/>
  <c r="AP218" i="1"/>
  <c r="AP111" i="1" s="1"/>
  <c r="BC222" i="1"/>
  <c r="BB221" i="1"/>
  <c r="BB114" i="1" s="1"/>
  <c r="BB115" i="1"/>
  <c r="AQ217" i="1"/>
  <c r="AP110" i="1"/>
  <c r="AP215" i="1"/>
  <c r="AO214" i="1"/>
  <c r="AO107" i="1" s="1"/>
  <c r="AO108" i="1"/>
  <c r="BC216" i="1"/>
  <c r="BB109" i="1"/>
  <c r="BB185" i="1"/>
  <c r="BA103" i="1"/>
  <c r="AO104" i="1"/>
  <c r="AP186" i="1"/>
  <c r="AO184" i="1"/>
  <c r="AO102" i="1" s="1"/>
  <c r="AQ183" i="1"/>
  <c r="AP101" i="1"/>
  <c r="AP181" i="1"/>
  <c r="AP99" i="1" s="1"/>
  <c r="BC182" i="1"/>
  <c r="BB100" i="1"/>
  <c r="AR180" i="1"/>
  <c r="AQ98" i="1"/>
  <c r="AQ178" i="1"/>
  <c r="AQ96" i="1" s="1"/>
  <c r="BC97" i="1"/>
  <c r="BD179" i="1"/>
  <c r="AP95" i="1"/>
  <c r="AQ177" i="1"/>
  <c r="AP175" i="1"/>
  <c r="AP93" i="1" s="1"/>
  <c r="BC176" i="1"/>
  <c r="BB94" i="1"/>
  <c r="BD173" i="1"/>
  <c r="BC91" i="1"/>
  <c r="AR174" i="1"/>
  <c r="AQ92" i="1"/>
  <c r="AQ172" i="1"/>
  <c r="AQ90" i="1" s="1"/>
  <c r="AQ168" i="1"/>
  <c r="AP86" i="1"/>
  <c r="AP166" i="1"/>
  <c r="AO84" i="1"/>
  <c r="BB85" i="1"/>
  <c r="BC167" i="1"/>
  <c r="AO164" i="1" l="1"/>
  <c r="AO82" i="1" s="1"/>
  <c r="BC115" i="1"/>
  <c r="BC221" i="1"/>
  <c r="BC114" i="1" s="1"/>
  <c r="BD222" i="1"/>
  <c r="AR220" i="1"/>
  <c r="AQ113" i="1"/>
  <c r="AQ218" i="1"/>
  <c r="AQ111" i="1" s="1"/>
  <c r="BC112" i="1"/>
  <c r="BD219" i="1"/>
  <c r="AP214" i="1"/>
  <c r="AP107" i="1" s="1"/>
  <c r="AP108" i="1"/>
  <c r="BD216" i="1"/>
  <c r="BC109" i="1"/>
  <c r="AR217" i="1"/>
  <c r="AQ110" i="1"/>
  <c r="AQ215" i="1"/>
  <c r="AQ186" i="1"/>
  <c r="AP104" i="1"/>
  <c r="AP184" i="1"/>
  <c r="AP102" i="1" s="1"/>
  <c r="BC185" i="1"/>
  <c r="BB103" i="1"/>
  <c r="BC100" i="1"/>
  <c r="BD182" i="1"/>
  <c r="AQ101" i="1"/>
  <c r="AR183" i="1"/>
  <c r="AQ181" i="1"/>
  <c r="AQ99" i="1" s="1"/>
  <c r="BE179" i="1"/>
  <c r="BD97" i="1"/>
  <c r="AS180" i="1"/>
  <c r="AR98" i="1"/>
  <c r="AR178" i="1"/>
  <c r="AR96" i="1" s="1"/>
  <c r="AR177" i="1"/>
  <c r="AQ95" i="1"/>
  <c r="AQ175" i="1"/>
  <c r="AQ93" i="1" s="1"/>
  <c r="BD176" i="1"/>
  <c r="BC94" i="1"/>
  <c r="AS174" i="1"/>
  <c r="AR92" i="1"/>
  <c r="AR172" i="1"/>
  <c r="AR90" i="1" s="1"/>
  <c r="BD91" i="1"/>
  <c r="BE173" i="1"/>
  <c r="AP84" i="1"/>
  <c r="AP164" i="1"/>
  <c r="AP82" i="1" s="1"/>
  <c r="BD167" i="1"/>
  <c r="BC85" i="1"/>
  <c r="AR168" i="1"/>
  <c r="AQ86" i="1"/>
  <c r="AQ166" i="1"/>
  <c r="AR113" i="1" l="1"/>
  <c r="AS220" i="1"/>
  <c r="AR218" i="1"/>
  <c r="AR111" i="1" s="1"/>
  <c r="BD115" i="1"/>
  <c r="BE222" i="1"/>
  <c r="BD221" i="1"/>
  <c r="BD114" i="1" s="1"/>
  <c r="BE219" i="1"/>
  <c r="BD112" i="1"/>
  <c r="BE216" i="1"/>
  <c r="BD109" i="1"/>
  <c r="AS217" i="1"/>
  <c r="AR110" i="1"/>
  <c r="AR215" i="1"/>
  <c r="AQ214" i="1"/>
  <c r="AQ107" i="1" s="1"/>
  <c r="AQ108" i="1"/>
  <c r="BD185" i="1"/>
  <c r="BC103" i="1"/>
  <c r="AR186" i="1"/>
  <c r="AQ104" i="1"/>
  <c r="AQ184" i="1"/>
  <c r="AQ102" i="1" s="1"/>
  <c r="BE182" i="1"/>
  <c r="BD100" i="1"/>
  <c r="AS183" i="1"/>
  <c r="AR101" i="1"/>
  <c r="AR181" i="1"/>
  <c r="AR99" i="1" s="1"/>
  <c r="AT180" i="1"/>
  <c r="AS98" i="1"/>
  <c r="AS178" i="1"/>
  <c r="AS96" i="1" s="1"/>
  <c r="BE97" i="1"/>
  <c r="BF179" i="1"/>
  <c r="BD94" i="1"/>
  <c r="BE176" i="1"/>
  <c r="AR95" i="1"/>
  <c r="AS177" i="1"/>
  <c r="AR175" i="1"/>
  <c r="AR93" i="1" s="1"/>
  <c r="BF173" i="1"/>
  <c r="BE91" i="1"/>
  <c r="AT174" i="1"/>
  <c r="AS92" i="1"/>
  <c r="AS172" i="1"/>
  <c r="AS90" i="1" s="1"/>
  <c r="AQ84" i="1"/>
  <c r="BE167" i="1"/>
  <c r="BD85" i="1"/>
  <c r="AR86" i="1"/>
  <c r="AS168" i="1"/>
  <c r="AR166" i="1"/>
  <c r="AQ164" i="1" l="1"/>
  <c r="AQ82" i="1" s="1"/>
  <c r="BE112" i="1"/>
  <c r="BF219" i="1"/>
  <c r="AT220" i="1"/>
  <c r="AS113" i="1"/>
  <c r="AS218" i="1"/>
  <c r="AS111" i="1" s="1"/>
  <c r="BF222" i="1"/>
  <c r="BE221" i="1"/>
  <c r="BE114" i="1" s="1"/>
  <c r="BE115" i="1"/>
  <c r="AT217" i="1"/>
  <c r="AS110" i="1"/>
  <c r="AS215" i="1"/>
  <c r="AR214" i="1"/>
  <c r="AR107" i="1" s="1"/>
  <c r="AR108" i="1"/>
  <c r="BF216" i="1"/>
  <c r="BE109" i="1"/>
  <c r="AS186" i="1"/>
  <c r="AR104" i="1"/>
  <c r="AR184" i="1"/>
  <c r="AR102" i="1" s="1"/>
  <c r="BD103" i="1"/>
  <c r="BE185" i="1"/>
  <c r="AT183" i="1"/>
  <c r="AS101" i="1"/>
  <c r="AS181" i="1"/>
  <c r="AS99" i="1" s="1"/>
  <c r="BF182" i="1"/>
  <c r="BE100" i="1"/>
  <c r="BG179" i="1"/>
  <c r="BF97" i="1"/>
  <c r="AU180" i="1"/>
  <c r="AT98" i="1"/>
  <c r="AT178" i="1"/>
  <c r="AT96" i="1" s="1"/>
  <c r="BF176" i="1"/>
  <c r="BE94" i="1"/>
  <c r="AS95" i="1"/>
  <c r="AT177" i="1"/>
  <c r="AS175" i="1"/>
  <c r="AS93" i="1" s="1"/>
  <c r="AT92" i="1"/>
  <c r="AU174" i="1"/>
  <c r="AT172" i="1"/>
  <c r="AT90" i="1" s="1"/>
  <c r="BF91" i="1"/>
  <c r="BG173" i="1"/>
  <c r="BF167" i="1"/>
  <c r="BE85" i="1"/>
  <c r="AS86" i="1"/>
  <c r="AT168" i="1"/>
  <c r="AS166" i="1"/>
  <c r="AR84" i="1"/>
  <c r="BG222" i="1" l="1"/>
  <c r="BF115" i="1"/>
  <c r="BF221" i="1"/>
  <c r="BF114" i="1" s="1"/>
  <c r="BG219" i="1"/>
  <c r="BF112" i="1"/>
  <c r="AU220" i="1"/>
  <c r="AT113" i="1"/>
  <c r="AT218" i="1"/>
  <c r="AT111" i="1" s="1"/>
  <c r="AS108" i="1"/>
  <c r="AS214" i="1"/>
  <c r="AS107" i="1" s="1"/>
  <c r="BF109" i="1"/>
  <c r="BG216" i="1"/>
  <c r="AU217" i="1"/>
  <c r="AT110" i="1"/>
  <c r="AT215" i="1"/>
  <c r="AR164" i="1"/>
  <c r="AR82" i="1" s="1"/>
  <c r="BE103" i="1"/>
  <c r="BF185" i="1"/>
  <c r="AS104" i="1"/>
  <c r="AT186" i="1"/>
  <c r="AS184" i="1"/>
  <c r="AS102" i="1" s="1"/>
  <c r="BG182" i="1"/>
  <c r="BF100" i="1"/>
  <c r="AU183" i="1"/>
  <c r="AT101" i="1"/>
  <c r="AT181" i="1"/>
  <c r="AT99" i="1" s="1"/>
  <c r="AV180" i="1"/>
  <c r="AU98" i="1"/>
  <c r="AU178" i="1"/>
  <c r="AU96" i="1" s="1"/>
  <c r="BG97" i="1"/>
  <c r="BH179" i="1"/>
  <c r="AT95" i="1"/>
  <c r="AU177" i="1"/>
  <c r="AT175" i="1"/>
  <c r="AT93" i="1" s="1"/>
  <c r="BG176" i="1"/>
  <c r="BF94" i="1"/>
  <c r="AV174" i="1"/>
  <c r="AU92" i="1"/>
  <c r="AU172" i="1"/>
  <c r="AU90" i="1" s="1"/>
  <c r="BH173" i="1"/>
  <c r="BG91" i="1"/>
  <c r="AS84" i="1"/>
  <c r="AU168" i="1"/>
  <c r="AT86" i="1"/>
  <c r="AT166" i="1"/>
  <c r="BG167" i="1"/>
  <c r="BF85" i="1"/>
  <c r="BG112" i="1" l="1"/>
  <c r="BH219" i="1"/>
  <c r="AV220" i="1"/>
  <c r="AU113" i="1"/>
  <c r="AU218" i="1"/>
  <c r="AU111" i="1" s="1"/>
  <c r="BG115" i="1"/>
  <c r="BG221" i="1"/>
  <c r="BG114" i="1" s="1"/>
  <c r="BH222" i="1"/>
  <c r="AT108" i="1"/>
  <c r="AT214" i="1"/>
  <c r="AT107" i="1" s="1"/>
  <c r="AV217" i="1"/>
  <c r="AU110" i="1"/>
  <c r="AU215" i="1"/>
  <c r="BH216" i="1"/>
  <c r="BG109" i="1"/>
  <c r="BG185" i="1"/>
  <c r="BF103" i="1"/>
  <c r="AU186" i="1"/>
  <c r="AT104" i="1"/>
  <c r="AT184" i="1"/>
  <c r="AT102" i="1" s="1"/>
  <c r="AS164" i="1"/>
  <c r="AS82" i="1" s="1"/>
  <c r="AU101" i="1"/>
  <c r="AV183" i="1"/>
  <c r="AU181" i="1"/>
  <c r="AU99" i="1" s="1"/>
  <c r="BH182" i="1"/>
  <c r="BG100" i="1"/>
  <c r="BH97" i="1"/>
  <c r="BI179" i="1"/>
  <c r="AV98" i="1"/>
  <c r="AW180" i="1"/>
  <c r="AV178" i="1"/>
  <c r="AV96" i="1" s="1"/>
  <c r="AV177" i="1"/>
  <c r="AU95" i="1"/>
  <c r="AU175" i="1"/>
  <c r="AU93" i="1" s="1"/>
  <c r="BH176" i="1"/>
  <c r="BG94" i="1"/>
  <c r="BI173" i="1"/>
  <c r="BH91" i="1"/>
  <c r="AW174" i="1"/>
  <c r="AV92" i="1"/>
  <c r="AV172" i="1"/>
  <c r="AV90" i="1" s="1"/>
  <c r="AV168" i="1"/>
  <c r="AU86" i="1"/>
  <c r="AU166" i="1"/>
  <c r="BH167" i="1"/>
  <c r="BG85" i="1"/>
  <c r="AT84" i="1"/>
  <c r="AW220" i="1" l="1"/>
  <c r="AV113" i="1"/>
  <c r="AV218" i="1"/>
  <c r="AV111" i="1" s="1"/>
  <c r="BH112" i="1"/>
  <c r="BI219" i="1"/>
  <c r="BH115" i="1"/>
  <c r="BH221" i="1"/>
  <c r="BH114" i="1" s="1"/>
  <c r="BI222" i="1"/>
  <c r="AV110" i="1"/>
  <c r="AW217" i="1"/>
  <c r="AV215" i="1"/>
  <c r="BI216" i="1"/>
  <c r="BH109" i="1"/>
  <c r="AU214" i="1"/>
  <c r="AU107" i="1" s="1"/>
  <c r="AU108" i="1"/>
  <c r="AV186" i="1"/>
  <c r="AU104" i="1"/>
  <c r="AU184" i="1"/>
  <c r="AU102" i="1" s="1"/>
  <c r="AT164" i="1"/>
  <c r="AT82" i="1" s="1"/>
  <c r="BH185" i="1"/>
  <c r="BG103" i="1"/>
  <c r="AW183" i="1"/>
  <c r="AV101" i="1"/>
  <c r="AV181" i="1"/>
  <c r="AV99" i="1" s="1"/>
  <c r="BI182" i="1"/>
  <c r="BH100" i="1"/>
  <c r="BI97" i="1"/>
  <c r="BJ179" i="1"/>
  <c r="AX180" i="1"/>
  <c r="AW98" i="1"/>
  <c r="AW178" i="1"/>
  <c r="AW96" i="1" s="1"/>
  <c r="BH94" i="1"/>
  <c r="BI176" i="1"/>
  <c r="AV95" i="1"/>
  <c r="AW177" i="1"/>
  <c r="AV175" i="1"/>
  <c r="AV93" i="1" s="1"/>
  <c r="AX174" i="1"/>
  <c r="AW92" i="1"/>
  <c r="AW172" i="1"/>
  <c r="AW90" i="1" s="1"/>
  <c r="BJ173" i="1"/>
  <c r="BI91" i="1"/>
  <c r="BH85" i="1"/>
  <c r="BI167" i="1"/>
  <c r="AU164" i="1"/>
  <c r="AU82" i="1" s="1"/>
  <c r="AU84" i="1"/>
  <c r="AW168" i="1"/>
  <c r="AV86" i="1"/>
  <c r="AV166" i="1"/>
  <c r="BJ219" i="1" l="1"/>
  <c r="BI112" i="1"/>
  <c r="BJ222" i="1"/>
  <c r="BI115" i="1"/>
  <c r="BI221" i="1"/>
  <c r="BI114" i="1" s="1"/>
  <c r="AX220" i="1"/>
  <c r="AW113" i="1"/>
  <c r="AW218" i="1"/>
  <c r="AW111" i="1" s="1"/>
  <c r="AV214" i="1"/>
  <c r="AV107" i="1" s="1"/>
  <c r="AV108" i="1"/>
  <c r="BJ216" i="1"/>
  <c r="BI109" i="1"/>
  <c r="AX217" i="1"/>
  <c r="AW110" i="1"/>
  <c r="AW215" i="1"/>
  <c r="BI185" i="1"/>
  <c r="BH103" i="1"/>
  <c r="AW186" i="1"/>
  <c r="AV104" i="1"/>
  <c r="AV184" i="1"/>
  <c r="AV102" i="1" s="1"/>
  <c r="BJ182" i="1"/>
  <c r="BI100" i="1"/>
  <c r="AX183" i="1"/>
  <c r="AW101" i="1"/>
  <c r="AW181" i="1"/>
  <c r="AW99" i="1" s="1"/>
  <c r="AX98" i="1"/>
  <c r="O36" i="1" s="1"/>
  <c r="AY180" i="1"/>
  <c r="AX178" i="1"/>
  <c r="AX96" i="1" s="1"/>
  <c r="O34" i="1" s="1"/>
  <c r="BK179" i="1"/>
  <c r="BJ97" i="1"/>
  <c r="P35" i="1" s="1"/>
  <c r="BI94" i="1"/>
  <c r="BJ176" i="1"/>
  <c r="AX177" i="1"/>
  <c r="AW95" i="1"/>
  <c r="AW175" i="1"/>
  <c r="AW93" i="1" s="1"/>
  <c r="BJ91" i="1"/>
  <c r="P29" i="1" s="1"/>
  <c r="BK173" i="1"/>
  <c r="AX92" i="1"/>
  <c r="O30" i="1" s="1"/>
  <c r="AY174" i="1"/>
  <c r="AX172" i="1"/>
  <c r="AX90" i="1" s="1"/>
  <c r="O28" i="1" s="1"/>
  <c r="AV84" i="1"/>
  <c r="BI85" i="1"/>
  <c r="BJ167" i="1"/>
  <c r="AW86" i="1"/>
  <c r="AX168" i="1"/>
  <c r="AW166" i="1"/>
  <c r="AV164" i="1" l="1"/>
  <c r="AV82" i="1" s="1"/>
  <c r="BJ115" i="1"/>
  <c r="P53" i="1" s="1"/>
  <c r="BJ221" i="1"/>
  <c r="BJ114" i="1" s="1"/>
  <c r="P52" i="1" s="1"/>
  <c r="BK222" i="1"/>
  <c r="AY220" i="1"/>
  <c r="AX113" i="1"/>
  <c r="O51" i="1" s="1"/>
  <c r="AX218" i="1"/>
  <c r="AX111" i="1" s="1"/>
  <c r="O49" i="1" s="1"/>
  <c r="BJ112" i="1"/>
  <c r="P50" i="1" s="1"/>
  <c r="BK219" i="1"/>
  <c r="BJ109" i="1"/>
  <c r="P47" i="1" s="1"/>
  <c r="BK216" i="1"/>
  <c r="AW108" i="1"/>
  <c r="AW214" i="1"/>
  <c r="AW107" i="1" s="1"/>
  <c r="AX110" i="1"/>
  <c r="O48" i="1" s="1"/>
  <c r="AY217" i="1"/>
  <c r="AX215" i="1"/>
  <c r="AX186" i="1"/>
  <c r="AW104" i="1"/>
  <c r="AW184" i="1"/>
  <c r="AW102" i="1" s="1"/>
  <c r="BJ185" i="1"/>
  <c r="BI103" i="1"/>
  <c r="AX101" i="1"/>
  <c r="O39" i="1" s="1"/>
  <c r="AY183" i="1"/>
  <c r="AX181" i="1"/>
  <c r="AX99" i="1" s="1"/>
  <c r="O37" i="1" s="1"/>
  <c r="BK182" i="1"/>
  <c r="BJ100" i="1"/>
  <c r="P38" i="1" s="1"/>
  <c r="BL179" i="1"/>
  <c r="BK97" i="1"/>
  <c r="AZ180" i="1"/>
  <c r="AY98" i="1"/>
  <c r="AY178" i="1"/>
  <c r="AY96" i="1" s="1"/>
  <c r="AY177" i="1"/>
  <c r="AX95" i="1"/>
  <c r="O33" i="1" s="1"/>
  <c r="AX175" i="1"/>
  <c r="AX93" i="1" s="1"/>
  <c r="O31" i="1" s="1"/>
  <c r="BJ94" i="1"/>
  <c r="P32" i="1" s="1"/>
  <c r="BK176" i="1"/>
  <c r="BL173" i="1"/>
  <c r="BK91" i="1"/>
  <c r="AY92" i="1"/>
  <c r="AZ174" i="1"/>
  <c r="AY172" i="1"/>
  <c r="AY90" i="1" s="1"/>
  <c r="AW164" i="1"/>
  <c r="AW82" i="1" s="1"/>
  <c r="AW84" i="1"/>
  <c r="AX86" i="1"/>
  <c r="O24" i="1" s="1"/>
  <c r="AY168" i="1"/>
  <c r="AX166" i="1"/>
  <c r="BK167" i="1"/>
  <c r="BJ85" i="1"/>
  <c r="P23" i="1" s="1"/>
  <c r="AY113" i="1" l="1"/>
  <c r="AZ220" i="1"/>
  <c r="AY218" i="1"/>
  <c r="AY111" i="1" s="1"/>
  <c r="BL222" i="1"/>
  <c r="BK221" i="1"/>
  <c r="BK114" i="1" s="1"/>
  <c r="BK115" i="1"/>
  <c r="BL219" i="1"/>
  <c r="BK112" i="1"/>
  <c r="AX108" i="1"/>
  <c r="O46" i="1" s="1"/>
  <c r="AX214" i="1"/>
  <c r="AX107" i="1" s="1"/>
  <c r="O45" i="1" s="1"/>
  <c r="AY110" i="1"/>
  <c r="AZ217" i="1"/>
  <c r="AY215" i="1"/>
  <c r="BL216" i="1"/>
  <c r="BK109" i="1"/>
  <c r="BK185" i="1"/>
  <c r="BJ103" i="1"/>
  <c r="P41" i="1" s="1"/>
  <c r="AX104" i="1"/>
  <c r="O42" i="1" s="1"/>
  <c r="AY186" i="1"/>
  <c r="AX184" i="1"/>
  <c r="AX102" i="1" s="1"/>
  <c r="O40" i="1" s="1"/>
  <c r="AY101" i="1"/>
  <c r="AZ183" i="1"/>
  <c r="AY181" i="1"/>
  <c r="AY99" i="1" s="1"/>
  <c r="BL182" i="1"/>
  <c r="BK100" i="1"/>
  <c r="BA180" i="1"/>
  <c r="AZ98" i="1"/>
  <c r="AZ178" i="1"/>
  <c r="AZ96" i="1" s="1"/>
  <c r="BM179" i="1"/>
  <c r="BL97" i="1"/>
  <c r="BL176" i="1"/>
  <c r="BK94" i="1"/>
  <c r="AY95" i="1"/>
  <c r="AZ177" i="1"/>
  <c r="AY175" i="1"/>
  <c r="AY93" i="1" s="1"/>
  <c r="BA174" i="1"/>
  <c r="AZ92" i="1"/>
  <c r="AZ172" i="1"/>
  <c r="AZ90" i="1" s="1"/>
  <c r="BM173" i="1"/>
  <c r="BL91" i="1"/>
  <c r="AZ168" i="1"/>
  <c r="AY86" i="1"/>
  <c r="AY166" i="1"/>
  <c r="BK85" i="1"/>
  <c r="BL167" i="1"/>
  <c r="AX84" i="1"/>
  <c r="O22" i="1" s="1"/>
  <c r="BM219" i="1" l="1"/>
  <c r="BL112" i="1"/>
  <c r="BA220" i="1"/>
  <c r="AZ113" i="1"/>
  <c r="AZ218" i="1"/>
  <c r="AZ111" i="1" s="1"/>
  <c r="BL221" i="1"/>
  <c r="BL114" i="1" s="1"/>
  <c r="BL115" i="1"/>
  <c r="BM222" i="1"/>
  <c r="BA217" i="1"/>
  <c r="AZ110" i="1"/>
  <c r="AZ215" i="1"/>
  <c r="BL109" i="1"/>
  <c r="BM216" i="1"/>
  <c r="AY108" i="1"/>
  <c r="AY214" i="1"/>
  <c r="AY107" i="1" s="1"/>
  <c r="AX164" i="1"/>
  <c r="AX82" i="1" s="1"/>
  <c r="O20" i="1" s="1"/>
  <c r="AY104" i="1"/>
  <c r="AZ186" i="1"/>
  <c r="AY184" i="1"/>
  <c r="AY102" i="1" s="1"/>
  <c r="BK103" i="1"/>
  <c r="BL185" i="1"/>
  <c r="BM182" i="1"/>
  <c r="BL100" i="1"/>
  <c r="AZ101" i="1"/>
  <c r="BA183" i="1"/>
  <c r="AZ181" i="1"/>
  <c r="AZ99" i="1" s="1"/>
  <c r="BN179" i="1"/>
  <c r="BM97" i="1"/>
  <c r="BB180" i="1"/>
  <c r="BA98" i="1"/>
  <c r="BA178" i="1"/>
  <c r="BA96" i="1" s="1"/>
  <c r="BA177" i="1"/>
  <c r="AZ95" i="1"/>
  <c r="AZ175" i="1"/>
  <c r="AZ93" i="1" s="1"/>
  <c r="BM176" i="1"/>
  <c r="BL94" i="1"/>
  <c r="BN173" i="1"/>
  <c r="BM91" i="1"/>
  <c r="BB174" i="1"/>
  <c r="BA92" i="1"/>
  <c r="BA172" i="1"/>
  <c r="BA90" i="1" s="1"/>
  <c r="AY84" i="1"/>
  <c r="AY164" i="1"/>
  <c r="AY82" i="1" s="1"/>
  <c r="BM167" i="1"/>
  <c r="BL85" i="1"/>
  <c r="BA168" i="1"/>
  <c r="AZ86" i="1"/>
  <c r="AZ166" i="1"/>
  <c r="BA113" i="1" l="1"/>
  <c r="BB220" i="1"/>
  <c r="BA218" i="1"/>
  <c r="BA111" i="1" s="1"/>
  <c r="BM221" i="1"/>
  <c r="BM114" i="1" s="1"/>
  <c r="BN222" i="1"/>
  <c r="BM115" i="1"/>
  <c r="BN219" i="1"/>
  <c r="BM112" i="1"/>
  <c r="AZ108" i="1"/>
  <c r="AZ214" i="1"/>
  <c r="AZ107" i="1" s="1"/>
  <c r="BN216" i="1"/>
  <c r="BM109" i="1"/>
  <c r="BB217" i="1"/>
  <c r="BA110" i="1"/>
  <c r="BA215" i="1"/>
  <c r="BA186" i="1"/>
  <c r="AZ104" i="1"/>
  <c r="AZ184" i="1"/>
  <c r="AZ102" i="1" s="1"/>
  <c r="BL103" i="1"/>
  <c r="BM185" i="1"/>
  <c r="BB183" i="1"/>
  <c r="BA101" i="1"/>
  <c r="BA181" i="1"/>
  <c r="BA99" i="1" s="1"/>
  <c r="BM100" i="1"/>
  <c r="BN182" i="1"/>
  <c r="BB98" i="1"/>
  <c r="BC180" i="1"/>
  <c r="BB178" i="1"/>
  <c r="BB96" i="1" s="1"/>
  <c r="BO179" i="1"/>
  <c r="BN97" i="1"/>
  <c r="BN176" i="1"/>
  <c r="BM94" i="1"/>
  <c r="BA95" i="1"/>
  <c r="BB177" i="1"/>
  <c r="BA175" i="1"/>
  <c r="BA93" i="1" s="1"/>
  <c r="BC174" i="1"/>
  <c r="BB92" i="1"/>
  <c r="BB172" i="1"/>
  <c r="BB90" i="1" s="1"/>
  <c r="BN91" i="1"/>
  <c r="BO173" i="1"/>
  <c r="BN167" i="1"/>
  <c r="BM85" i="1"/>
  <c r="BA86" i="1"/>
  <c r="BB168" i="1"/>
  <c r="BA166" i="1"/>
  <c r="AZ84" i="1"/>
  <c r="AZ164" i="1"/>
  <c r="AZ82" i="1" s="1"/>
  <c r="BN112" i="1" l="1"/>
  <c r="BO219" i="1"/>
  <c r="BC220" i="1"/>
  <c r="BB113" i="1"/>
  <c r="BB218" i="1"/>
  <c r="BB111" i="1" s="1"/>
  <c r="BO222" i="1"/>
  <c r="BN115" i="1"/>
  <c r="BN221" i="1"/>
  <c r="BN114" i="1" s="1"/>
  <c r="BA108" i="1"/>
  <c r="BA214" i="1"/>
  <c r="BA107" i="1" s="1"/>
  <c r="BO216" i="1"/>
  <c r="BN109" i="1"/>
  <c r="BB110" i="1"/>
  <c r="BC217" i="1"/>
  <c r="BB215" i="1"/>
  <c r="BM103" i="1"/>
  <c r="BN185" i="1"/>
  <c r="BA104" i="1"/>
  <c r="BB186" i="1"/>
  <c r="BA184" i="1"/>
  <c r="BA102" i="1" s="1"/>
  <c r="BO182" i="1"/>
  <c r="BN100" i="1"/>
  <c r="BC183" i="1"/>
  <c r="BB101" i="1"/>
  <c r="BB181" i="1"/>
  <c r="BB99" i="1" s="1"/>
  <c r="BD180" i="1"/>
  <c r="BC98" i="1"/>
  <c r="BC178" i="1"/>
  <c r="BC96" i="1" s="1"/>
  <c r="BP179" i="1"/>
  <c r="BO97" i="1"/>
  <c r="BB95" i="1"/>
  <c r="BC177" i="1"/>
  <c r="BB175" i="1"/>
  <c r="BB93" i="1" s="1"/>
  <c r="BN94" i="1"/>
  <c r="BO176" i="1"/>
  <c r="BP173" i="1"/>
  <c r="BO91" i="1"/>
  <c r="BC92" i="1"/>
  <c r="BD174" i="1"/>
  <c r="BC172" i="1"/>
  <c r="BC90" i="1" s="1"/>
  <c r="BA84" i="1"/>
  <c r="BB86" i="1"/>
  <c r="BC168" i="1"/>
  <c r="BB166" i="1"/>
  <c r="BO167" i="1"/>
  <c r="BN85" i="1"/>
  <c r="BA164" i="1" l="1"/>
  <c r="BA82" i="1" s="1"/>
  <c r="BD220" i="1"/>
  <c r="BC113" i="1"/>
  <c r="BC218" i="1"/>
  <c r="BC111" i="1" s="1"/>
  <c r="BP222" i="1"/>
  <c r="BO221" i="1"/>
  <c r="BO114" i="1" s="1"/>
  <c r="BO115" i="1"/>
  <c r="BP219" i="1"/>
  <c r="BO112" i="1"/>
  <c r="BB108" i="1"/>
  <c r="BB214" i="1"/>
  <c r="BB107" i="1" s="1"/>
  <c r="BD217" i="1"/>
  <c r="BC110" i="1"/>
  <c r="BC215" i="1"/>
  <c r="BP216" i="1"/>
  <c r="BO109" i="1"/>
  <c r="BO185" i="1"/>
  <c r="BN103" i="1"/>
  <c r="BC186" i="1"/>
  <c r="BB104" i="1"/>
  <c r="BB184" i="1"/>
  <c r="BB102" i="1" s="1"/>
  <c r="BD183" i="1"/>
  <c r="BC101" i="1"/>
  <c r="BC181" i="1"/>
  <c r="BC99" i="1" s="1"/>
  <c r="BO100" i="1"/>
  <c r="BP182" i="1"/>
  <c r="BQ179" i="1"/>
  <c r="BP97" i="1"/>
  <c r="BE180" i="1"/>
  <c r="BD98" i="1"/>
  <c r="BD178" i="1"/>
  <c r="BD96" i="1" s="1"/>
  <c r="BD177" i="1"/>
  <c r="BC95" i="1"/>
  <c r="BC175" i="1"/>
  <c r="BC93" i="1" s="1"/>
  <c r="BO94" i="1"/>
  <c r="BP176" i="1"/>
  <c r="BD92" i="1"/>
  <c r="BE174" i="1"/>
  <c r="BD172" i="1"/>
  <c r="BD90" i="1" s="1"/>
  <c r="BP91" i="1"/>
  <c r="BQ173" i="1"/>
  <c r="BD168" i="1"/>
  <c r="BC86" i="1"/>
  <c r="BC166" i="1"/>
  <c r="BP167" i="1"/>
  <c r="BO85" i="1"/>
  <c r="BB84" i="1"/>
  <c r="BQ219" i="1" l="1"/>
  <c r="BP112" i="1"/>
  <c r="BQ222" i="1"/>
  <c r="BP221" i="1"/>
  <c r="BP114" i="1" s="1"/>
  <c r="BP115" i="1"/>
  <c r="BE220" i="1"/>
  <c r="BD113" i="1"/>
  <c r="BD218" i="1"/>
  <c r="BD111" i="1" s="1"/>
  <c r="BE217" i="1"/>
  <c r="BD110" i="1"/>
  <c r="BD215" i="1"/>
  <c r="BP109" i="1"/>
  <c r="BQ216" i="1"/>
  <c r="BC108" i="1"/>
  <c r="BC214" i="1"/>
  <c r="BC107" i="1" s="1"/>
  <c r="BC104" i="1"/>
  <c r="BD186" i="1"/>
  <c r="BC184" i="1"/>
  <c r="BC102" i="1" s="1"/>
  <c r="BB164" i="1"/>
  <c r="BB82" i="1" s="1"/>
  <c r="BO103" i="1"/>
  <c r="BP185" i="1"/>
  <c r="BQ182" i="1"/>
  <c r="BP100" i="1"/>
  <c r="BD101" i="1"/>
  <c r="BE183" i="1"/>
  <c r="BD181" i="1"/>
  <c r="BD99" i="1" s="1"/>
  <c r="BF180" i="1"/>
  <c r="BE98" i="1"/>
  <c r="BE178" i="1"/>
  <c r="BE96" i="1" s="1"/>
  <c r="BR179" i="1"/>
  <c r="BQ97" i="1"/>
  <c r="BP94" i="1"/>
  <c r="BQ176" i="1"/>
  <c r="BE177" i="1"/>
  <c r="BD95" i="1"/>
  <c r="BD175" i="1"/>
  <c r="BD93" i="1" s="1"/>
  <c r="BQ91" i="1"/>
  <c r="BR173" i="1"/>
  <c r="BF174" i="1"/>
  <c r="BE92" i="1"/>
  <c r="BE172" i="1"/>
  <c r="BE90" i="1" s="1"/>
  <c r="BC84" i="1"/>
  <c r="BQ167" i="1"/>
  <c r="BP85" i="1"/>
  <c r="BE168" i="1"/>
  <c r="BD86" i="1"/>
  <c r="BD166" i="1"/>
  <c r="BQ115" i="1" l="1"/>
  <c r="BR222" i="1"/>
  <c r="BQ221" i="1"/>
  <c r="BQ114" i="1" s="1"/>
  <c r="BE113" i="1"/>
  <c r="BF220" i="1"/>
  <c r="BE218" i="1"/>
  <c r="BE111" i="1" s="1"/>
  <c r="BR219" i="1"/>
  <c r="BQ112" i="1"/>
  <c r="BD108" i="1"/>
  <c r="BD214" i="1"/>
  <c r="BD107" i="1" s="1"/>
  <c r="BR216" i="1"/>
  <c r="BQ109" i="1"/>
  <c r="BF217" i="1"/>
  <c r="BE110" i="1"/>
  <c r="BE215" i="1"/>
  <c r="BQ185" i="1"/>
  <c r="BP103" i="1"/>
  <c r="BE186" i="1"/>
  <c r="BD104" i="1"/>
  <c r="BD184" i="1"/>
  <c r="BD102" i="1" s="1"/>
  <c r="BC164" i="1"/>
  <c r="BC82" i="1" s="1"/>
  <c r="BF183" i="1"/>
  <c r="BE101" i="1"/>
  <c r="BE181" i="1"/>
  <c r="BE99" i="1" s="1"/>
  <c r="BQ100" i="1"/>
  <c r="BR182" i="1"/>
  <c r="BR97" i="1"/>
  <c r="BS179" i="1"/>
  <c r="BF98" i="1"/>
  <c r="BG180" i="1"/>
  <c r="BF178" i="1"/>
  <c r="BF96" i="1" s="1"/>
  <c r="BF177" i="1"/>
  <c r="BE95" i="1"/>
  <c r="BE175" i="1"/>
  <c r="BE93" i="1" s="1"/>
  <c r="BR176" i="1"/>
  <c r="BQ94" i="1"/>
  <c r="BS173" i="1"/>
  <c r="BR91" i="1"/>
  <c r="BG174" i="1"/>
  <c r="BF92" i="1"/>
  <c r="BF172" i="1"/>
  <c r="BF90" i="1" s="1"/>
  <c r="BR167" i="1"/>
  <c r="BQ85" i="1"/>
  <c r="BE86" i="1"/>
  <c r="BF168" i="1"/>
  <c r="BE166" i="1"/>
  <c r="BD84" i="1"/>
  <c r="BD164" i="1"/>
  <c r="BD82" i="1" s="1"/>
  <c r="BR112" i="1" l="1"/>
  <c r="BS219" i="1"/>
  <c r="BR115" i="1"/>
  <c r="BS222" i="1"/>
  <c r="BR221" i="1"/>
  <c r="BR114" i="1" s="1"/>
  <c r="BG220" i="1"/>
  <c r="BF113" i="1"/>
  <c r="BF218" i="1"/>
  <c r="BF111" i="1" s="1"/>
  <c r="BE214" i="1"/>
  <c r="BE107" i="1" s="1"/>
  <c r="BE108" i="1"/>
  <c r="BS216" i="1"/>
  <c r="BR109" i="1"/>
  <c r="BF110" i="1"/>
  <c r="BG217" i="1"/>
  <c r="BF215" i="1"/>
  <c r="BE104" i="1"/>
  <c r="BF186" i="1"/>
  <c r="BE184" i="1"/>
  <c r="BE102" i="1" s="1"/>
  <c r="BR185" i="1"/>
  <c r="BQ103" i="1"/>
  <c r="BS182" i="1"/>
  <c r="BR100" i="1"/>
  <c r="BG183" i="1"/>
  <c r="BF101" i="1"/>
  <c r="BF181" i="1"/>
  <c r="BF99" i="1" s="1"/>
  <c r="BT179" i="1"/>
  <c r="BS97" i="1"/>
  <c r="BH180" i="1"/>
  <c r="BG98" i="1"/>
  <c r="BG178" i="1"/>
  <c r="BG96" i="1" s="1"/>
  <c r="BR94" i="1"/>
  <c r="BS176" i="1"/>
  <c r="BF95" i="1"/>
  <c r="BG177" i="1"/>
  <c r="BF175" i="1"/>
  <c r="BF93" i="1" s="1"/>
  <c r="BG92" i="1"/>
  <c r="BH174" i="1"/>
  <c r="BG172" i="1"/>
  <c r="BG90" i="1" s="1"/>
  <c r="BT173" i="1"/>
  <c r="BS91" i="1"/>
  <c r="BE164" i="1"/>
  <c r="BE82" i="1" s="1"/>
  <c r="BE84" i="1"/>
  <c r="BG168" i="1"/>
  <c r="BF86" i="1"/>
  <c r="BF166" i="1"/>
  <c r="BS167" i="1"/>
  <c r="BR85" i="1"/>
  <c r="BH220" i="1" l="1"/>
  <c r="BG113" i="1"/>
  <c r="BG218" i="1"/>
  <c r="BG111" i="1" s="1"/>
  <c r="BT219" i="1"/>
  <c r="BS112" i="1"/>
  <c r="BT222" i="1"/>
  <c r="BS221" i="1"/>
  <c r="BS114" i="1" s="1"/>
  <c r="BS115" i="1"/>
  <c r="BF108" i="1"/>
  <c r="BF214" i="1"/>
  <c r="BF107" i="1" s="1"/>
  <c r="BG110" i="1"/>
  <c r="BH217" i="1"/>
  <c r="BG215" i="1"/>
  <c r="BS109" i="1"/>
  <c r="BT216" i="1"/>
  <c r="BS185" i="1"/>
  <c r="BR103" i="1"/>
  <c r="BG186" i="1"/>
  <c r="BF104" i="1"/>
  <c r="BF184" i="1"/>
  <c r="BF102" i="1" s="1"/>
  <c r="BH183" i="1"/>
  <c r="BG101" i="1"/>
  <c r="BG181" i="1"/>
  <c r="BG99" i="1" s="1"/>
  <c r="BT182" i="1"/>
  <c r="BS100" i="1"/>
  <c r="BI180" i="1"/>
  <c r="BH98" i="1"/>
  <c r="BH178" i="1"/>
  <c r="BH96" i="1" s="1"/>
  <c r="BT97" i="1"/>
  <c r="BU179" i="1"/>
  <c r="BT176" i="1"/>
  <c r="BS94" i="1"/>
  <c r="BH177" i="1"/>
  <c r="BG95" i="1"/>
  <c r="BG175" i="1"/>
  <c r="BG93" i="1" s="1"/>
  <c r="BT91" i="1"/>
  <c r="BU173" i="1"/>
  <c r="BH92" i="1"/>
  <c r="BI174" i="1"/>
  <c r="BH172" i="1"/>
  <c r="BH90" i="1" s="1"/>
  <c r="BH168" i="1"/>
  <c r="BG86" i="1"/>
  <c r="BG166" i="1"/>
  <c r="BT167" i="1"/>
  <c r="BS85" i="1"/>
  <c r="BF164" i="1"/>
  <c r="BF82" i="1" s="1"/>
  <c r="BF84" i="1"/>
  <c r="BT115" i="1" l="1"/>
  <c r="BT221" i="1"/>
  <c r="BT114" i="1" s="1"/>
  <c r="BU222" i="1"/>
  <c r="BT112" i="1"/>
  <c r="BU219" i="1"/>
  <c r="BI220" i="1"/>
  <c r="BH113" i="1"/>
  <c r="BH218" i="1"/>
  <c r="BH111" i="1" s="1"/>
  <c r="BI217" i="1"/>
  <c r="BH110" i="1"/>
  <c r="BH215" i="1"/>
  <c r="BT109" i="1"/>
  <c r="BU216" i="1"/>
  <c r="BG108" i="1"/>
  <c r="BG214" i="1"/>
  <c r="BG107" i="1" s="1"/>
  <c r="BH186" i="1"/>
  <c r="BG104" i="1"/>
  <c r="BG184" i="1"/>
  <c r="BG102" i="1" s="1"/>
  <c r="BS103" i="1"/>
  <c r="BT185" i="1"/>
  <c r="BT100" i="1"/>
  <c r="BU182" i="1"/>
  <c r="BH101" i="1"/>
  <c r="BI183" i="1"/>
  <c r="BH181" i="1"/>
  <c r="BH99" i="1" s="1"/>
  <c r="BV179" i="1"/>
  <c r="BU97" i="1"/>
  <c r="BJ180" i="1"/>
  <c r="BI98" i="1"/>
  <c r="BI178" i="1"/>
  <c r="BI96" i="1" s="1"/>
  <c r="BT94" i="1"/>
  <c r="BU176" i="1"/>
  <c r="BI177" i="1"/>
  <c r="BH95" i="1"/>
  <c r="BH175" i="1"/>
  <c r="BH93" i="1" s="1"/>
  <c r="BU91" i="1"/>
  <c r="BV173" i="1"/>
  <c r="BI92" i="1"/>
  <c r="BJ174" i="1"/>
  <c r="BI172" i="1"/>
  <c r="BI90" i="1" s="1"/>
  <c r="BG84" i="1"/>
  <c r="BG164" i="1"/>
  <c r="BG82" i="1" s="1"/>
  <c r="BU167" i="1"/>
  <c r="BT85" i="1"/>
  <c r="BI168" i="1"/>
  <c r="BH86" i="1"/>
  <c r="BH166" i="1"/>
  <c r="BU221" i="1" l="1"/>
  <c r="BU114" i="1" s="1"/>
  <c r="BV222" i="1"/>
  <c r="BU115" i="1"/>
  <c r="BI113" i="1"/>
  <c r="BJ220" i="1"/>
  <c r="BI218" i="1"/>
  <c r="BI111" i="1" s="1"/>
  <c r="BU112" i="1"/>
  <c r="BV219" i="1"/>
  <c r="BH108" i="1"/>
  <c r="BH214" i="1"/>
  <c r="BH107" i="1" s="1"/>
  <c r="BV216" i="1"/>
  <c r="BU109" i="1"/>
  <c r="BI110" i="1"/>
  <c r="BJ217" i="1"/>
  <c r="BI215" i="1"/>
  <c r="BU185" i="1"/>
  <c r="BT103" i="1"/>
  <c r="BI186" i="1"/>
  <c r="BH104" i="1"/>
  <c r="BH184" i="1"/>
  <c r="BH102" i="1" s="1"/>
  <c r="BU100" i="1"/>
  <c r="BV182" i="1"/>
  <c r="BJ183" i="1"/>
  <c r="BI101" i="1"/>
  <c r="BI181" i="1"/>
  <c r="BI99" i="1" s="1"/>
  <c r="BK180" i="1"/>
  <c r="BJ98" i="1"/>
  <c r="P36" i="1" s="1"/>
  <c r="BJ178" i="1"/>
  <c r="BJ96" i="1" s="1"/>
  <c r="P34" i="1" s="1"/>
  <c r="BV97" i="1"/>
  <c r="Q35" i="1" s="1"/>
  <c r="BW179" i="1"/>
  <c r="BJ177" i="1"/>
  <c r="BI95" i="1"/>
  <c r="BI175" i="1"/>
  <c r="BI93" i="1" s="1"/>
  <c r="BV176" i="1"/>
  <c r="BU94" i="1"/>
  <c r="BV91" i="1"/>
  <c r="Q29" i="1" s="1"/>
  <c r="BW173" i="1"/>
  <c r="BK174" i="1"/>
  <c r="BJ92" i="1"/>
  <c r="P30" i="1" s="1"/>
  <c r="BJ172" i="1"/>
  <c r="BJ90" i="1" s="1"/>
  <c r="P28" i="1" s="1"/>
  <c r="BH84" i="1"/>
  <c r="BV167" i="1"/>
  <c r="BU85" i="1"/>
  <c r="BI86" i="1"/>
  <c r="BJ168" i="1"/>
  <c r="BI166" i="1"/>
  <c r="BH164" i="1" l="1"/>
  <c r="BH82" i="1" s="1"/>
  <c r="BV112" i="1"/>
  <c r="Q50" i="1" s="1"/>
  <c r="BW219" i="1"/>
  <c r="BV221" i="1"/>
  <c r="BV114" i="1" s="1"/>
  <c r="Q52" i="1" s="1"/>
  <c r="BV115" i="1"/>
  <c r="Q53" i="1" s="1"/>
  <c r="BW222" i="1"/>
  <c r="BJ113" i="1"/>
  <c r="P51" i="1" s="1"/>
  <c r="BK220" i="1"/>
  <c r="BJ218" i="1"/>
  <c r="BJ111" i="1" s="1"/>
  <c r="P49" i="1" s="1"/>
  <c r="BI108" i="1"/>
  <c r="BI214" i="1"/>
  <c r="BI107" i="1" s="1"/>
  <c r="BJ110" i="1"/>
  <c r="P48" i="1" s="1"/>
  <c r="BK217" i="1"/>
  <c r="BJ215" i="1"/>
  <c r="BV109" i="1"/>
  <c r="Q47" i="1" s="1"/>
  <c r="BW216" i="1"/>
  <c r="BJ186" i="1"/>
  <c r="BI104" i="1"/>
  <c r="BI184" i="1"/>
  <c r="BI102" i="1" s="1"/>
  <c r="BU103" i="1"/>
  <c r="BV185" i="1"/>
  <c r="BJ101" i="1"/>
  <c r="P39" i="1" s="1"/>
  <c r="BK183" i="1"/>
  <c r="BJ181" i="1"/>
  <c r="BJ99" i="1" s="1"/>
  <c r="P37" i="1" s="1"/>
  <c r="BV100" i="1"/>
  <c r="Q38" i="1" s="1"/>
  <c r="BW182" i="1"/>
  <c r="BX179" i="1"/>
  <c r="BW97" i="1"/>
  <c r="BL180" i="1"/>
  <c r="BK98" i="1"/>
  <c r="BK178" i="1"/>
  <c r="BK96" i="1" s="1"/>
  <c r="BV94" i="1"/>
  <c r="Q32" i="1" s="1"/>
  <c r="BW176" i="1"/>
  <c r="BK177" i="1"/>
  <c r="BJ95" i="1"/>
  <c r="P33" i="1" s="1"/>
  <c r="BJ175" i="1"/>
  <c r="BJ93" i="1" s="1"/>
  <c r="P31" i="1" s="1"/>
  <c r="BL174" i="1"/>
  <c r="BK92" i="1"/>
  <c r="BK172" i="1"/>
  <c r="BK90" i="1" s="1"/>
  <c r="BX173" i="1"/>
  <c r="BW91" i="1"/>
  <c r="BW167" i="1"/>
  <c r="BV85" i="1"/>
  <c r="Q23" i="1" s="1"/>
  <c r="BI164" i="1"/>
  <c r="BI82" i="1" s="1"/>
  <c r="BI84" i="1"/>
  <c r="BJ86" i="1"/>
  <c r="P24" i="1" s="1"/>
  <c r="BK168" i="1"/>
  <c r="BJ166" i="1"/>
  <c r="BK113" i="1" l="1"/>
  <c r="BL220" i="1"/>
  <c r="BK218" i="1"/>
  <c r="BK111" i="1" s="1"/>
  <c r="BW115" i="1"/>
  <c r="BW221" i="1"/>
  <c r="BW114" i="1" s="1"/>
  <c r="BX222" i="1"/>
  <c r="BX219" i="1"/>
  <c r="BW112" i="1"/>
  <c r="BX216" i="1"/>
  <c r="BW109" i="1"/>
  <c r="BL217" i="1"/>
  <c r="BK110" i="1"/>
  <c r="BK215" i="1"/>
  <c r="BJ108" i="1"/>
  <c r="P46" i="1" s="1"/>
  <c r="BJ214" i="1"/>
  <c r="BJ107" i="1" s="1"/>
  <c r="P45" i="1" s="1"/>
  <c r="BW185" i="1"/>
  <c r="BV103" i="1"/>
  <c r="Q41" i="1" s="1"/>
  <c r="BJ104" i="1"/>
  <c r="P42" i="1" s="1"/>
  <c r="BK186" i="1"/>
  <c r="BJ184" i="1"/>
  <c r="BJ102" i="1" s="1"/>
  <c r="P40" i="1" s="1"/>
  <c r="BL183" i="1"/>
  <c r="BK101" i="1"/>
  <c r="BK181" i="1"/>
  <c r="BK99" i="1" s="1"/>
  <c r="BX182" i="1"/>
  <c r="BW100" i="1"/>
  <c r="BM180" i="1"/>
  <c r="BL98" i="1"/>
  <c r="BL178" i="1"/>
  <c r="BL96" i="1" s="1"/>
  <c r="BY179" i="1"/>
  <c r="BX97" i="1"/>
  <c r="BL177" i="1"/>
  <c r="BK95" i="1"/>
  <c r="BK175" i="1"/>
  <c r="BK93" i="1" s="1"/>
  <c r="BX176" i="1"/>
  <c r="BW94" i="1"/>
  <c r="BY173" i="1"/>
  <c r="BX91" i="1"/>
  <c r="BL92" i="1"/>
  <c r="BM174" i="1"/>
  <c r="BL172" i="1"/>
  <c r="BL90" i="1" s="1"/>
  <c r="BL168" i="1"/>
  <c r="BK86" i="1"/>
  <c r="BK166" i="1"/>
  <c r="BJ84" i="1"/>
  <c r="P22" i="1" s="1"/>
  <c r="BX167" i="1"/>
  <c r="BW85" i="1"/>
  <c r="BJ164" i="1" l="1"/>
  <c r="BJ82" i="1" s="1"/>
  <c r="P20" i="1" s="1"/>
  <c r="BX221" i="1"/>
  <c r="BX114" i="1" s="1"/>
  <c r="BX115" i="1"/>
  <c r="BY222" i="1"/>
  <c r="BL113" i="1"/>
  <c r="BM220" i="1"/>
  <c r="BL218" i="1"/>
  <c r="BL111" i="1" s="1"/>
  <c r="BX112" i="1"/>
  <c r="BY219" i="1"/>
  <c r="BM217" i="1"/>
  <c r="BL110" i="1"/>
  <c r="BL215" i="1"/>
  <c r="BK214" i="1"/>
  <c r="BK107" i="1" s="1"/>
  <c r="BK108" i="1"/>
  <c r="BY216" i="1"/>
  <c r="BX109" i="1"/>
  <c r="BX185" i="1"/>
  <c r="BW103" i="1"/>
  <c r="BL186" i="1"/>
  <c r="BK104" i="1"/>
  <c r="BK184" i="1"/>
  <c r="BK102" i="1" s="1"/>
  <c r="BX100" i="1"/>
  <c r="BY182" i="1"/>
  <c r="BM183" i="1"/>
  <c r="BL101" i="1"/>
  <c r="BL181" i="1"/>
  <c r="BL99" i="1" s="1"/>
  <c r="BY97" i="1"/>
  <c r="BZ179" i="1"/>
  <c r="BN180" i="1"/>
  <c r="BM98" i="1"/>
  <c r="BM178" i="1"/>
  <c r="BM96" i="1" s="1"/>
  <c r="BY176" i="1"/>
  <c r="BX94" i="1"/>
  <c r="BL95" i="1"/>
  <c r="BM177" i="1"/>
  <c r="BL175" i="1"/>
  <c r="BL93" i="1" s="1"/>
  <c r="BY91" i="1"/>
  <c r="BZ173" i="1"/>
  <c r="BM92" i="1"/>
  <c r="BN174" i="1"/>
  <c r="BM172" i="1"/>
  <c r="BM90" i="1" s="1"/>
  <c r="BK84" i="1"/>
  <c r="BY167" i="1"/>
  <c r="BX85" i="1"/>
  <c r="BM168" i="1"/>
  <c r="BL86" i="1"/>
  <c r="BL166" i="1"/>
  <c r="BK164" i="1" l="1"/>
  <c r="BK82" i="1" s="1"/>
  <c r="BZ222" i="1"/>
  <c r="BY115" i="1"/>
  <c r="BY221" i="1"/>
  <c r="BY114" i="1" s="1"/>
  <c r="BZ219" i="1"/>
  <c r="BY112" i="1"/>
  <c r="BN220" i="1"/>
  <c r="BM113" i="1"/>
  <c r="BM218" i="1"/>
  <c r="BM111" i="1" s="1"/>
  <c r="BL214" i="1"/>
  <c r="BL107" i="1" s="1"/>
  <c r="BL108" i="1"/>
  <c r="BY109" i="1"/>
  <c r="BZ216" i="1"/>
  <c r="BM110" i="1"/>
  <c r="BN217" i="1"/>
  <c r="BM215" i="1"/>
  <c r="BM186" i="1"/>
  <c r="BL104" i="1"/>
  <c r="BL184" i="1"/>
  <c r="BL102" i="1" s="1"/>
  <c r="BY185" i="1"/>
  <c r="BX103" i="1"/>
  <c r="BN183" i="1"/>
  <c r="BM101" i="1"/>
  <c r="BM181" i="1"/>
  <c r="BM99" i="1" s="1"/>
  <c r="BZ182" i="1"/>
  <c r="BY100" i="1"/>
  <c r="BO180" i="1"/>
  <c r="BN98" i="1"/>
  <c r="BN178" i="1"/>
  <c r="BN96" i="1" s="1"/>
  <c r="CA179" i="1"/>
  <c r="BZ97" i="1"/>
  <c r="BN177" i="1"/>
  <c r="BM95" i="1"/>
  <c r="BM175" i="1"/>
  <c r="BM93" i="1" s="1"/>
  <c r="BZ176" i="1"/>
  <c r="BY94" i="1"/>
  <c r="CA173" i="1"/>
  <c r="BZ91" i="1"/>
  <c r="BO174" i="1"/>
  <c r="BN92" i="1"/>
  <c r="BN172" i="1"/>
  <c r="BN90" i="1" s="1"/>
  <c r="BY85" i="1"/>
  <c r="BZ167" i="1"/>
  <c r="BM86" i="1"/>
  <c r="BN168" i="1"/>
  <c r="BM166" i="1"/>
  <c r="BL164" i="1"/>
  <c r="BL82" i="1" s="1"/>
  <c r="BL84" i="1"/>
  <c r="BN113" i="1" l="1"/>
  <c r="BO220" i="1"/>
  <c r="BN218" i="1"/>
  <c r="BN111" i="1" s="1"/>
  <c r="CA219" i="1"/>
  <c r="BZ112" i="1"/>
  <c r="CA222" i="1"/>
  <c r="BZ115" i="1"/>
  <c r="BZ221" i="1"/>
  <c r="BZ114" i="1" s="1"/>
  <c r="BM214" i="1"/>
  <c r="BM107" i="1" s="1"/>
  <c r="BM108" i="1"/>
  <c r="BO217" i="1"/>
  <c r="BN110" i="1"/>
  <c r="BN215" i="1"/>
  <c r="CA216" i="1"/>
  <c r="BZ109" i="1"/>
  <c r="BY103" i="1"/>
  <c r="BZ185" i="1"/>
  <c r="BM104" i="1"/>
  <c r="BN186" i="1"/>
  <c r="BM184" i="1"/>
  <c r="BM102" i="1" s="1"/>
  <c r="BZ100" i="1"/>
  <c r="CA182" i="1"/>
  <c r="BN101" i="1"/>
  <c r="BO183" i="1"/>
  <c r="BN181" i="1"/>
  <c r="BN99" i="1" s="1"/>
  <c r="CA97" i="1"/>
  <c r="CB179" i="1"/>
  <c r="BO98" i="1"/>
  <c r="BP180" i="1"/>
  <c r="BO178" i="1"/>
  <c r="BO96" i="1" s="1"/>
  <c r="CA176" i="1"/>
  <c r="BZ94" i="1"/>
  <c r="BO177" i="1"/>
  <c r="BN95" i="1"/>
  <c r="BN175" i="1"/>
  <c r="BN93" i="1" s="1"/>
  <c r="CB173" i="1"/>
  <c r="CA91" i="1"/>
  <c r="BP174" i="1"/>
  <c r="BO92" i="1"/>
  <c r="BO172" i="1"/>
  <c r="BO90" i="1" s="1"/>
  <c r="CA167" i="1"/>
  <c r="BZ85" i="1"/>
  <c r="BM164" i="1"/>
  <c r="BM82" i="1" s="1"/>
  <c r="BM84" i="1"/>
  <c r="BO168" i="1"/>
  <c r="BN86" i="1"/>
  <c r="BN166" i="1"/>
  <c r="CB219" i="1" l="1"/>
  <c r="CA112" i="1"/>
  <c r="BP220" i="1"/>
  <c r="BO113" i="1"/>
  <c r="BO218" i="1"/>
  <c r="BO111" i="1" s="1"/>
  <c r="CA115" i="1"/>
  <c r="CA221" i="1"/>
  <c r="CA114" i="1" s="1"/>
  <c r="CB222" i="1"/>
  <c r="BO110" i="1"/>
  <c r="BP217" i="1"/>
  <c r="BO215" i="1"/>
  <c r="CA109" i="1"/>
  <c r="CB216" i="1"/>
  <c r="BN214" i="1"/>
  <c r="BN107" i="1" s="1"/>
  <c r="BN108" i="1"/>
  <c r="BZ103" i="1"/>
  <c r="CA185" i="1"/>
  <c r="BN104" i="1"/>
  <c r="BO186" i="1"/>
  <c r="BN184" i="1"/>
  <c r="BN102" i="1" s="1"/>
  <c r="CB182" i="1"/>
  <c r="CA100" i="1"/>
  <c r="BP183" i="1"/>
  <c r="BO101" i="1"/>
  <c r="BO181" i="1"/>
  <c r="BO99" i="1" s="1"/>
  <c r="CC179" i="1"/>
  <c r="CB97" i="1"/>
  <c r="BQ180" i="1"/>
  <c r="BP98" i="1"/>
  <c r="BP178" i="1"/>
  <c r="BP96" i="1" s="1"/>
  <c r="BP177" i="1"/>
  <c r="BO95" i="1"/>
  <c r="BO175" i="1"/>
  <c r="BO93" i="1" s="1"/>
  <c r="CA94" i="1"/>
  <c r="CB176" i="1"/>
  <c r="BQ174" i="1"/>
  <c r="BP92" i="1"/>
  <c r="BP172" i="1"/>
  <c r="BP90" i="1" s="1"/>
  <c r="CB91" i="1"/>
  <c r="CC173" i="1"/>
  <c r="BO86" i="1"/>
  <c r="BP168" i="1"/>
  <c r="BO166" i="1"/>
  <c r="BN84" i="1"/>
  <c r="BN164" i="1"/>
  <c r="BN82" i="1" s="1"/>
  <c r="CA85" i="1"/>
  <c r="CB167" i="1"/>
  <c r="BP113" i="1" l="1"/>
  <c r="BQ220" i="1"/>
  <c r="BP218" i="1"/>
  <c r="BP111" i="1" s="1"/>
  <c r="CB115" i="1"/>
  <c r="CB221" i="1"/>
  <c r="CB114" i="1" s="1"/>
  <c r="CC222" i="1"/>
  <c r="CB112" i="1"/>
  <c r="CC219" i="1"/>
  <c r="BO108" i="1"/>
  <c r="BO214" i="1"/>
  <c r="BO107" i="1" s="1"/>
  <c r="CC216" i="1"/>
  <c r="CB109" i="1"/>
  <c r="BQ217" i="1"/>
  <c r="BP110" i="1"/>
  <c r="BP215" i="1"/>
  <c r="CB185" i="1"/>
  <c r="CA103" i="1"/>
  <c r="BP186" i="1"/>
  <c r="BO104" i="1"/>
  <c r="BO184" i="1"/>
  <c r="BO102" i="1" s="1"/>
  <c r="BP101" i="1"/>
  <c r="BQ183" i="1"/>
  <c r="BP181" i="1"/>
  <c r="BP99" i="1" s="1"/>
  <c r="CC182" i="1"/>
  <c r="CB100" i="1"/>
  <c r="BR180" i="1"/>
  <c r="BQ98" i="1"/>
  <c r="BQ178" i="1"/>
  <c r="BQ96" i="1" s="1"/>
  <c r="CD179" i="1"/>
  <c r="CC97" i="1"/>
  <c r="CC176" i="1"/>
  <c r="CB94" i="1"/>
  <c r="BQ177" i="1"/>
  <c r="BP95" i="1"/>
  <c r="BP175" i="1"/>
  <c r="BP93" i="1" s="1"/>
  <c r="CD173" i="1"/>
  <c r="CC91" i="1"/>
  <c r="BQ92" i="1"/>
  <c r="BR174" i="1"/>
  <c r="BQ172" i="1"/>
  <c r="BQ90" i="1" s="1"/>
  <c r="BO84" i="1"/>
  <c r="BQ168" i="1"/>
  <c r="BP86" i="1"/>
  <c r="BP166" i="1"/>
  <c r="CC167" i="1"/>
  <c r="CB85" i="1"/>
  <c r="BO164" i="1" l="1"/>
  <c r="BO82" i="1" s="1"/>
  <c r="CD222" i="1"/>
  <c r="CC115" i="1"/>
  <c r="CC221" i="1"/>
  <c r="CC114" i="1" s="1"/>
  <c r="BR220" i="1"/>
  <c r="BQ113" i="1"/>
  <c r="BQ218" i="1"/>
  <c r="BQ111" i="1" s="1"/>
  <c r="CD219" i="1"/>
  <c r="CC112" i="1"/>
  <c r="BP214" i="1"/>
  <c r="BP107" i="1" s="1"/>
  <c r="BP108" i="1"/>
  <c r="CD216" i="1"/>
  <c r="CC109" i="1"/>
  <c r="BQ110" i="1"/>
  <c r="BR217" i="1"/>
  <c r="BQ215" i="1"/>
  <c r="BQ186" i="1"/>
  <c r="BP104" i="1"/>
  <c r="BP184" i="1"/>
  <c r="BP102" i="1" s="1"/>
  <c r="CB103" i="1"/>
  <c r="CC185" i="1"/>
  <c r="BR183" i="1"/>
  <c r="BQ101" i="1"/>
  <c r="BQ181" i="1"/>
  <c r="BQ99" i="1" s="1"/>
  <c r="CC100" i="1"/>
  <c r="CD182" i="1"/>
  <c r="CE179" i="1"/>
  <c r="CD97" i="1"/>
  <c r="BS180" i="1"/>
  <c r="BR98" i="1"/>
  <c r="BR178" i="1"/>
  <c r="BR96" i="1" s="1"/>
  <c r="BQ95" i="1"/>
  <c r="BR177" i="1"/>
  <c r="BQ175" i="1"/>
  <c r="BQ93" i="1" s="1"/>
  <c r="CD176" i="1"/>
  <c r="CC94" i="1"/>
  <c r="CD91" i="1"/>
  <c r="CE173" i="1"/>
  <c r="BS174" i="1"/>
  <c r="BR92" i="1"/>
  <c r="BR172" i="1"/>
  <c r="BR90" i="1" s="1"/>
  <c r="BQ86" i="1"/>
  <c r="BR168" i="1"/>
  <c r="BQ166" i="1"/>
  <c r="CC85" i="1"/>
  <c r="CD167" i="1"/>
  <c r="BP164" i="1"/>
  <c r="BP82" i="1" s="1"/>
  <c r="BP84" i="1"/>
  <c r="BR113" i="1" l="1"/>
  <c r="BS220" i="1"/>
  <c r="BR218" i="1"/>
  <c r="BR111" i="1" s="1"/>
  <c r="CD112" i="1"/>
  <c r="CE219" i="1"/>
  <c r="CD221" i="1"/>
  <c r="CD114" i="1" s="1"/>
  <c r="CE222" i="1"/>
  <c r="CD115" i="1"/>
  <c r="BQ214" i="1"/>
  <c r="BQ107" i="1" s="1"/>
  <c r="BQ108" i="1"/>
  <c r="BS217" i="1"/>
  <c r="BR110" i="1"/>
  <c r="BR215" i="1"/>
  <c r="CD109" i="1"/>
  <c r="CE216" i="1"/>
  <c r="CD185" i="1"/>
  <c r="CC103" i="1"/>
  <c r="BQ104" i="1"/>
  <c r="BR186" i="1"/>
  <c r="BQ184" i="1"/>
  <c r="BQ102" i="1" s="1"/>
  <c r="CE182" i="1"/>
  <c r="CD100" i="1"/>
  <c r="BS183" i="1"/>
  <c r="BR101" i="1"/>
  <c r="BR181" i="1"/>
  <c r="BR99" i="1" s="1"/>
  <c r="BT180" i="1"/>
  <c r="BS98" i="1"/>
  <c r="BS178" i="1"/>
  <c r="BS96" i="1" s="1"/>
  <c r="CF179" i="1"/>
  <c r="CE97" i="1"/>
  <c r="BS177" i="1"/>
  <c r="BR95" i="1"/>
  <c r="BR175" i="1"/>
  <c r="BR93" i="1" s="1"/>
  <c r="CE176" i="1"/>
  <c r="CD94" i="1"/>
  <c r="BT174" i="1"/>
  <c r="BS92" i="1"/>
  <c r="BS172" i="1"/>
  <c r="BS90" i="1" s="1"/>
  <c r="CF173" i="1"/>
  <c r="CE91" i="1"/>
  <c r="BS168" i="1"/>
  <c r="BR86" i="1"/>
  <c r="BR166" i="1"/>
  <c r="BQ164" i="1"/>
  <c r="BQ82" i="1" s="1"/>
  <c r="BQ84" i="1"/>
  <c r="CE167" i="1"/>
  <c r="CD85" i="1"/>
  <c r="CE221" i="1" l="1"/>
  <c r="CE114" i="1" s="1"/>
  <c r="CF222" i="1"/>
  <c r="CE115" i="1"/>
  <c r="BT220" i="1"/>
  <c r="BS113" i="1"/>
  <c r="BS218" i="1"/>
  <c r="BS111" i="1" s="1"/>
  <c r="CE112" i="1"/>
  <c r="CF219" i="1"/>
  <c r="CE109" i="1"/>
  <c r="CF216" i="1"/>
  <c r="BS110" i="1"/>
  <c r="BT217" i="1"/>
  <c r="BS215" i="1"/>
  <c r="BR214" i="1"/>
  <c r="BR107" i="1" s="1"/>
  <c r="BR108" i="1"/>
  <c r="BR104" i="1"/>
  <c r="BS186" i="1"/>
  <c r="BR184" i="1"/>
  <c r="BR102" i="1" s="1"/>
  <c r="CD103" i="1"/>
  <c r="CE185" i="1"/>
  <c r="BT183" i="1"/>
  <c r="BS101" i="1"/>
  <c r="BS181" i="1"/>
  <c r="BS99" i="1" s="1"/>
  <c r="CF182" i="1"/>
  <c r="CE100" i="1"/>
  <c r="CG179" i="1"/>
  <c r="CF97" i="1"/>
  <c r="BU180" i="1"/>
  <c r="BT98" i="1"/>
  <c r="BT178" i="1"/>
  <c r="BT96" i="1" s="1"/>
  <c r="CE94" i="1"/>
  <c r="CF176" i="1"/>
  <c r="BT177" i="1"/>
  <c r="BS95" i="1"/>
  <c r="BS175" i="1"/>
  <c r="BS93" i="1" s="1"/>
  <c r="CG173" i="1"/>
  <c r="CF91" i="1"/>
  <c r="BU174" i="1"/>
  <c r="BT92" i="1"/>
  <c r="BT172" i="1"/>
  <c r="BT90" i="1" s="1"/>
  <c r="CF167" i="1"/>
  <c r="CE85" i="1"/>
  <c r="BR84" i="1"/>
  <c r="BT168" i="1"/>
  <c r="BS86" i="1"/>
  <c r="BS166" i="1"/>
  <c r="BR164" i="1" l="1"/>
  <c r="BR82" i="1" s="1"/>
  <c r="BT113" i="1"/>
  <c r="BU220" i="1"/>
  <c r="BT218" i="1"/>
  <c r="BT111" i="1" s="1"/>
  <c r="CF221" i="1"/>
  <c r="CF114" i="1" s="1"/>
  <c r="CF115" i="1"/>
  <c r="CG222" i="1"/>
  <c r="CF112" i="1"/>
  <c r="CG219" i="1"/>
  <c r="BS214" i="1"/>
  <c r="BS107" i="1" s="1"/>
  <c r="BS108" i="1"/>
  <c r="CG216" i="1"/>
  <c r="CF109" i="1"/>
  <c r="BT110" i="1"/>
  <c r="BU217" i="1"/>
  <c r="BT215" i="1"/>
  <c r="BT186" i="1"/>
  <c r="BS104" i="1"/>
  <c r="BS184" i="1"/>
  <c r="BS102" i="1" s="1"/>
  <c r="CF185" i="1"/>
  <c r="CE103" i="1"/>
  <c r="CF100" i="1"/>
  <c r="CG182" i="1"/>
  <c r="BT101" i="1"/>
  <c r="BU183" i="1"/>
  <c r="BT181" i="1"/>
  <c r="BT99" i="1" s="1"/>
  <c r="BV180" i="1"/>
  <c r="BU98" i="1"/>
  <c r="BU178" i="1"/>
  <c r="BU96" i="1" s="1"/>
  <c r="CH179" i="1"/>
  <c r="CG97" i="1"/>
  <c r="CG176" i="1"/>
  <c r="CF94" i="1"/>
  <c r="BU177" i="1"/>
  <c r="BT95" i="1"/>
  <c r="BT175" i="1"/>
  <c r="BT93" i="1" s="1"/>
  <c r="BV174" i="1"/>
  <c r="BU92" i="1"/>
  <c r="BU172" i="1"/>
  <c r="BU90" i="1" s="1"/>
  <c r="CG91" i="1"/>
  <c r="CH173" i="1"/>
  <c r="BS164" i="1"/>
  <c r="BS82" i="1" s="1"/>
  <c r="BS84" i="1"/>
  <c r="BU168" i="1"/>
  <c r="BT86" i="1"/>
  <c r="BT166" i="1"/>
  <c r="CF85" i="1"/>
  <c r="CG167" i="1"/>
  <c r="CH222" i="1" l="1"/>
  <c r="CG221" i="1"/>
  <c r="CG114" i="1" s="1"/>
  <c r="CG115" i="1"/>
  <c r="BV220" i="1"/>
  <c r="BU113" i="1"/>
  <c r="BU218" i="1"/>
  <c r="BU111" i="1" s="1"/>
  <c r="CH219" i="1"/>
  <c r="CG112" i="1"/>
  <c r="BT108" i="1"/>
  <c r="BT214" i="1"/>
  <c r="BT107" i="1" s="1"/>
  <c r="BV217" i="1"/>
  <c r="BU110" i="1"/>
  <c r="BU215" i="1"/>
  <c r="CH216" i="1"/>
  <c r="CG109" i="1"/>
  <c r="CG185" i="1"/>
  <c r="CF103" i="1"/>
  <c r="BT104" i="1"/>
  <c r="BU186" i="1"/>
  <c r="BT184" i="1"/>
  <c r="BT102" i="1" s="1"/>
  <c r="CH182" i="1"/>
  <c r="CG100" i="1"/>
  <c r="BU101" i="1"/>
  <c r="BV183" i="1"/>
  <c r="BU181" i="1"/>
  <c r="BU99" i="1" s="1"/>
  <c r="CH97" i="1"/>
  <c r="R35" i="1" s="1"/>
  <c r="CI179" i="1"/>
  <c r="BV98" i="1"/>
  <c r="Q36" i="1" s="1"/>
  <c r="BW180" i="1"/>
  <c r="BV178" i="1"/>
  <c r="BV96" i="1" s="1"/>
  <c r="Q34" i="1" s="1"/>
  <c r="BU95" i="1"/>
  <c r="BV177" i="1"/>
  <c r="BU175" i="1"/>
  <c r="BU93" i="1" s="1"/>
  <c r="CG94" i="1"/>
  <c r="CH176" i="1"/>
  <c r="CH91" i="1"/>
  <c r="R29" i="1" s="1"/>
  <c r="CI173" i="1"/>
  <c r="BV92" i="1"/>
  <c r="Q30" i="1" s="1"/>
  <c r="BW174" i="1"/>
  <c r="BV172" i="1"/>
  <c r="BV90" i="1" s="1"/>
  <c r="Q28" i="1" s="1"/>
  <c r="CH167" i="1"/>
  <c r="CG85" i="1"/>
  <c r="BV168" i="1"/>
  <c r="BU86" i="1"/>
  <c r="BU166" i="1"/>
  <c r="BT164" i="1"/>
  <c r="BT82" i="1" s="1"/>
  <c r="BT84" i="1"/>
  <c r="CH112" i="1" l="1"/>
  <c r="R50" i="1" s="1"/>
  <c r="CI219" i="1"/>
  <c r="BV113" i="1"/>
  <c r="Q51" i="1" s="1"/>
  <c r="BW220" i="1"/>
  <c r="BV218" i="1"/>
  <c r="BV111" i="1" s="1"/>
  <c r="Q49" i="1" s="1"/>
  <c r="CH221" i="1"/>
  <c r="CH114" i="1" s="1"/>
  <c r="R52" i="1" s="1"/>
  <c r="CI222" i="1"/>
  <c r="CH115" i="1"/>
  <c r="R53" i="1" s="1"/>
  <c r="CH109" i="1"/>
  <c r="R47" i="1" s="1"/>
  <c r="CI216" i="1"/>
  <c r="BW217" i="1"/>
  <c r="BV110" i="1"/>
  <c r="Q48" i="1" s="1"/>
  <c r="BV215" i="1"/>
  <c r="BU214" i="1"/>
  <c r="BU107" i="1" s="1"/>
  <c r="BU108" i="1"/>
  <c r="BV186" i="1"/>
  <c r="BU104" i="1"/>
  <c r="BU184" i="1"/>
  <c r="BU102" i="1" s="1"/>
  <c r="CH185" i="1"/>
  <c r="CG103" i="1"/>
  <c r="BV101" i="1"/>
  <c r="Q39" i="1" s="1"/>
  <c r="BW183" i="1"/>
  <c r="BV181" i="1"/>
  <c r="BV99" i="1" s="1"/>
  <c r="Q37" i="1" s="1"/>
  <c r="CH100" i="1"/>
  <c r="R38" i="1" s="1"/>
  <c r="CI182" i="1"/>
  <c r="CJ179" i="1"/>
  <c r="CI97" i="1"/>
  <c r="BX180" i="1"/>
  <c r="BW98" i="1"/>
  <c r="BW178" i="1"/>
  <c r="BW96" i="1" s="1"/>
  <c r="BW177" i="1"/>
  <c r="BV95" i="1"/>
  <c r="Q33" i="1" s="1"/>
  <c r="BV175" i="1"/>
  <c r="BV93" i="1" s="1"/>
  <c r="Q31" i="1" s="1"/>
  <c r="CH94" i="1"/>
  <c r="R32" i="1" s="1"/>
  <c r="CI176" i="1"/>
  <c r="CJ173" i="1"/>
  <c r="CI91" i="1"/>
  <c r="BX174" i="1"/>
  <c r="BW92" i="1"/>
  <c r="BW172" i="1"/>
  <c r="BW90" i="1" s="1"/>
  <c r="BV86" i="1"/>
  <c r="Q24" i="1" s="1"/>
  <c r="BW168" i="1"/>
  <c r="BV166" i="1"/>
  <c r="BU164" i="1"/>
  <c r="BU82" i="1" s="1"/>
  <c r="BU84" i="1"/>
  <c r="CH85" i="1"/>
  <c r="R23" i="1" s="1"/>
  <c r="CI167" i="1"/>
  <c r="CJ222" i="1" l="1"/>
  <c r="CI115" i="1"/>
  <c r="CI221" i="1"/>
  <c r="CI114" i="1" s="1"/>
  <c r="CJ219" i="1"/>
  <c r="CI112" i="1"/>
  <c r="BX220" i="1"/>
  <c r="BW113" i="1"/>
  <c r="BW218" i="1"/>
  <c r="BW111" i="1" s="1"/>
  <c r="BX217" i="1"/>
  <c r="BW110" i="1"/>
  <c r="BW215" i="1"/>
  <c r="BV108" i="1"/>
  <c r="Q46" i="1" s="1"/>
  <c r="BV214" i="1"/>
  <c r="BV107" i="1" s="1"/>
  <c r="Q45" i="1" s="1"/>
  <c r="CJ216" i="1"/>
  <c r="CI109" i="1"/>
  <c r="CH103" i="1"/>
  <c r="R41" i="1" s="1"/>
  <c r="CI185" i="1"/>
  <c r="BV104" i="1"/>
  <c r="Q42" i="1" s="1"/>
  <c r="BW186" i="1"/>
  <c r="BV184" i="1"/>
  <c r="BV102" i="1" s="1"/>
  <c r="Q40" i="1" s="1"/>
  <c r="CJ182" i="1"/>
  <c r="CI100" i="1"/>
  <c r="BX183" i="1"/>
  <c r="BW101" i="1"/>
  <c r="BW181" i="1"/>
  <c r="BW99" i="1" s="1"/>
  <c r="BY180" i="1"/>
  <c r="BX98" i="1"/>
  <c r="BX178" i="1"/>
  <c r="BX96" i="1" s="1"/>
  <c r="CK179" i="1"/>
  <c r="CJ97" i="1"/>
  <c r="CJ176" i="1"/>
  <c r="CI94" i="1"/>
  <c r="BX177" i="1"/>
  <c r="BW95" i="1"/>
  <c r="BW175" i="1"/>
  <c r="BW93" i="1" s="1"/>
  <c r="BX92" i="1"/>
  <c r="BY174" i="1"/>
  <c r="BX172" i="1"/>
  <c r="BX90" i="1" s="1"/>
  <c r="CK173" i="1"/>
  <c r="CJ91" i="1"/>
  <c r="BV84" i="1"/>
  <c r="Q22" i="1" s="1"/>
  <c r="BW86" i="1"/>
  <c r="BX168" i="1"/>
  <c r="BW166" i="1"/>
  <c r="CJ167" i="1"/>
  <c r="CI85" i="1"/>
  <c r="BV164" i="1" l="1"/>
  <c r="BV82" i="1" s="1"/>
  <c r="Q20" i="1" s="1"/>
  <c r="BY220" i="1"/>
  <c r="BX113" i="1"/>
  <c r="BX218" i="1"/>
  <c r="BX111" i="1" s="1"/>
  <c r="CJ112" i="1"/>
  <c r="CK219" i="1"/>
  <c r="CJ115" i="1"/>
  <c r="CJ221" i="1"/>
  <c r="CJ114" i="1" s="1"/>
  <c r="CK222" i="1"/>
  <c r="BW108" i="1"/>
  <c r="BW214" i="1"/>
  <c r="BW107" i="1" s="1"/>
  <c r="CK216" i="1"/>
  <c r="CJ109" i="1"/>
  <c r="BY217" i="1"/>
  <c r="BX110" i="1"/>
  <c r="BX215" i="1"/>
  <c r="CI103" i="1"/>
  <c r="CJ185" i="1"/>
  <c r="BX186" i="1"/>
  <c r="BW104" i="1"/>
  <c r="BW184" i="1"/>
  <c r="BW102" i="1" s="1"/>
  <c r="BY183" i="1"/>
  <c r="BX101" i="1"/>
  <c r="BX181" i="1"/>
  <c r="BX99" i="1" s="1"/>
  <c r="CK182" i="1"/>
  <c r="CJ100" i="1"/>
  <c r="CL179" i="1"/>
  <c r="CK97" i="1"/>
  <c r="BZ180" i="1"/>
  <c r="BY98" i="1"/>
  <c r="BY178" i="1"/>
  <c r="BY96" i="1" s="1"/>
  <c r="BY177" i="1"/>
  <c r="BX95" i="1"/>
  <c r="BX175" i="1"/>
  <c r="BX93" i="1" s="1"/>
  <c r="CK176" i="1"/>
  <c r="CJ94" i="1"/>
  <c r="CL173" i="1"/>
  <c r="CK91" i="1"/>
  <c r="BZ174" i="1"/>
  <c r="BY92" i="1"/>
  <c r="BY172" i="1"/>
  <c r="BY90" i="1" s="1"/>
  <c r="CJ85" i="1"/>
  <c r="CK167" i="1"/>
  <c r="BX86" i="1"/>
  <c r="BY168" i="1"/>
  <c r="BX166" i="1"/>
  <c r="BW164" i="1"/>
  <c r="BW82" i="1" s="1"/>
  <c r="BW84" i="1"/>
  <c r="CL222" i="1" l="1"/>
  <c r="CK115" i="1"/>
  <c r="CK221" i="1"/>
  <c r="CK114" i="1" s="1"/>
  <c r="CL219" i="1"/>
  <c r="CK112" i="1"/>
  <c r="BZ220" i="1"/>
  <c r="BY113" i="1"/>
  <c r="BY218" i="1"/>
  <c r="BY111" i="1" s="1"/>
  <c r="BX108" i="1"/>
  <c r="BX214" i="1"/>
  <c r="BX107" i="1" s="1"/>
  <c r="CK109" i="1"/>
  <c r="CL216" i="1"/>
  <c r="BZ217" i="1"/>
  <c r="BY110" i="1"/>
  <c r="BY215" i="1"/>
  <c r="CK185" i="1"/>
  <c r="CJ103" i="1"/>
  <c r="BY186" i="1"/>
  <c r="BX104" i="1"/>
  <c r="BX184" i="1"/>
  <c r="BX102" i="1" s="1"/>
  <c r="CK100" i="1"/>
  <c r="CL182" i="1"/>
  <c r="BZ183" i="1"/>
  <c r="BY101" i="1"/>
  <c r="BY181" i="1"/>
  <c r="BY99" i="1" s="1"/>
  <c r="CA180" i="1"/>
  <c r="BZ98" i="1"/>
  <c r="BZ178" i="1"/>
  <c r="BZ96" i="1" s="1"/>
  <c r="CM179" i="1"/>
  <c r="CL97" i="1"/>
  <c r="CK94" i="1"/>
  <c r="CL176" i="1"/>
  <c r="BY95" i="1"/>
  <c r="BZ177" i="1"/>
  <c r="BY175" i="1"/>
  <c r="BY93" i="1" s="1"/>
  <c r="CA174" i="1"/>
  <c r="BZ92" i="1"/>
  <c r="BZ172" i="1"/>
  <c r="BZ90" i="1" s="1"/>
  <c r="CL91" i="1"/>
  <c r="CM173" i="1"/>
  <c r="BX84" i="1"/>
  <c r="CK85" i="1"/>
  <c r="CL167" i="1"/>
  <c r="BZ168" i="1"/>
  <c r="BY86" i="1"/>
  <c r="BY166" i="1"/>
  <c r="BX164" i="1" l="1"/>
  <c r="BX82" i="1" s="1"/>
  <c r="CM219" i="1"/>
  <c r="CL112" i="1"/>
  <c r="BZ113" i="1"/>
  <c r="CA220" i="1"/>
  <c r="BZ218" i="1"/>
  <c r="BZ111" i="1" s="1"/>
  <c r="CM222" i="1"/>
  <c r="CL115" i="1"/>
  <c r="CL221" i="1"/>
  <c r="CL114" i="1" s="1"/>
  <c r="BY108" i="1"/>
  <c r="BY214" i="1"/>
  <c r="BY107" i="1" s="1"/>
  <c r="CM216" i="1"/>
  <c r="CL109" i="1"/>
  <c r="CA217" i="1"/>
  <c r="BZ110" i="1"/>
  <c r="BZ215" i="1"/>
  <c r="BZ186" i="1"/>
  <c r="BY104" i="1"/>
  <c r="BY184" i="1"/>
  <c r="BY102" i="1" s="1"/>
  <c r="CL185" i="1"/>
  <c r="CK103" i="1"/>
  <c r="CA183" i="1"/>
  <c r="BZ101" i="1"/>
  <c r="BZ181" i="1"/>
  <c r="BZ99" i="1" s="1"/>
  <c r="CL100" i="1"/>
  <c r="CM182" i="1"/>
  <c r="CN179" i="1"/>
  <c r="CM97" i="1"/>
  <c r="CB180" i="1"/>
  <c r="CA98" i="1"/>
  <c r="CA178" i="1"/>
  <c r="CA96" i="1" s="1"/>
  <c r="CL94" i="1"/>
  <c r="CM176" i="1"/>
  <c r="CA177" i="1"/>
  <c r="BZ95" i="1"/>
  <c r="BZ175" i="1"/>
  <c r="BZ93" i="1" s="1"/>
  <c r="CN173" i="1"/>
  <c r="CM91" i="1"/>
  <c r="CB174" i="1"/>
  <c r="CA92" i="1"/>
  <c r="CA172" i="1"/>
  <c r="CA90" i="1" s="1"/>
  <c r="CM167" i="1"/>
  <c r="CL85" i="1"/>
  <c r="CA168" i="1"/>
  <c r="BZ86" i="1"/>
  <c r="BZ166" i="1"/>
  <c r="BY164" i="1"/>
  <c r="BY82" i="1" s="1"/>
  <c r="BY84" i="1"/>
  <c r="CM221" i="1" l="1"/>
  <c r="CM114" i="1" s="1"/>
  <c r="CN222" i="1"/>
  <c r="CM115" i="1"/>
  <c r="CB220" i="1"/>
  <c r="CA113" i="1"/>
  <c r="CA218" i="1"/>
  <c r="CA111" i="1" s="1"/>
  <c r="CM112" i="1"/>
  <c r="CN219" i="1"/>
  <c r="BZ108" i="1"/>
  <c r="BZ214" i="1"/>
  <c r="BZ107" i="1" s="1"/>
  <c r="CN216" i="1"/>
  <c r="CM109" i="1"/>
  <c r="CB217" i="1"/>
  <c r="CA110" i="1"/>
  <c r="CA215" i="1"/>
  <c r="CM185" i="1"/>
  <c r="CL103" i="1"/>
  <c r="BZ104" i="1"/>
  <c r="CA186" i="1"/>
  <c r="BZ184" i="1"/>
  <c r="BZ102" i="1" s="1"/>
  <c r="CM100" i="1"/>
  <c r="CN182" i="1"/>
  <c r="CB183" i="1"/>
  <c r="CA101" i="1"/>
  <c r="CA181" i="1"/>
  <c r="CA99" i="1" s="1"/>
  <c r="CC180" i="1"/>
  <c r="CB98" i="1"/>
  <c r="CB178" i="1"/>
  <c r="CB96" i="1" s="1"/>
  <c r="CN97" i="1"/>
  <c r="CO179" i="1"/>
  <c r="CB177" i="1"/>
  <c r="CA95" i="1"/>
  <c r="CA175" i="1"/>
  <c r="CA93" i="1" s="1"/>
  <c r="CN176" i="1"/>
  <c r="CM94" i="1"/>
  <c r="CC174" i="1"/>
  <c r="CB92" i="1"/>
  <c r="CB172" i="1"/>
  <c r="CB90" i="1" s="1"/>
  <c r="CO173" i="1"/>
  <c r="CN91" i="1"/>
  <c r="CA86" i="1"/>
  <c r="CB168" i="1"/>
  <c r="CA166" i="1"/>
  <c r="BZ164" i="1"/>
  <c r="BZ82" i="1" s="1"/>
  <c r="BZ84" i="1"/>
  <c r="CN167" i="1"/>
  <c r="CM85" i="1"/>
  <c r="CB113" i="1" l="1"/>
  <c r="CC220" i="1"/>
  <c r="CB218" i="1"/>
  <c r="CB111" i="1" s="1"/>
  <c r="CN221" i="1"/>
  <c r="CN114" i="1" s="1"/>
  <c r="CN115" i="1"/>
  <c r="CO222" i="1"/>
  <c r="CN112" i="1"/>
  <c r="CO219" i="1"/>
  <c r="CA108" i="1"/>
  <c r="CA214" i="1"/>
  <c r="CA107" i="1" s="1"/>
  <c r="CO216" i="1"/>
  <c r="CN109" i="1"/>
  <c r="CB110" i="1"/>
  <c r="CC217" i="1"/>
  <c r="CB215" i="1"/>
  <c r="CB186" i="1"/>
  <c r="CA104" i="1"/>
  <c r="CA184" i="1"/>
  <c r="CA102" i="1" s="1"/>
  <c r="CN185" i="1"/>
  <c r="CM103" i="1"/>
  <c r="CB101" i="1"/>
  <c r="CC183" i="1"/>
  <c r="CB181" i="1"/>
  <c r="CB99" i="1" s="1"/>
  <c r="CO182" i="1"/>
  <c r="CN100" i="1"/>
  <c r="CO97" i="1"/>
  <c r="CP179" i="1"/>
  <c r="CD180" i="1"/>
  <c r="CC98" i="1"/>
  <c r="CC178" i="1"/>
  <c r="CC96" i="1" s="1"/>
  <c r="CO176" i="1"/>
  <c r="CN94" i="1"/>
  <c r="CB95" i="1"/>
  <c r="CC177" i="1"/>
  <c r="CB175" i="1"/>
  <c r="CB93" i="1" s="1"/>
  <c r="CO91" i="1"/>
  <c r="CP173" i="1"/>
  <c r="CC92" i="1"/>
  <c r="CD174" i="1"/>
  <c r="CC172" i="1"/>
  <c r="CC90" i="1" s="1"/>
  <c r="CB86" i="1"/>
  <c r="CC168" i="1"/>
  <c r="CB166" i="1"/>
  <c r="CA84" i="1"/>
  <c r="CA164" i="1"/>
  <c r="CA82" i="1" s="1"/>
  <c r="CN85" i="1"/>
  <c r="CO167" i="1"/>
  <c r="CP222" i="1" l="1"/>
  <c r="CO221" i="1"/>
  <c r="CO114" i="1" s="1"/>
  <c r="CO115" i="1"/>
  <c r="CD220" i="1"/>
  <c r="CC113" i="1"/>
  <c r="CC218" i="1"/>
  <c r="CC111" i="1" s="1"/>
  <c r="CP219" i="1"/>
  <c r="CO112" i="1"/>
  <c r="CB108" i="1"/>
  <c r="CB214" i="1"/>
  <c r="CB107" i="1" s="1"/>
  <c r="CD217" i="1"/>
  <c r="CC110" i="1"/>
  <c r="CC215" i="1"/>
  <c r="CO109" i="1"/>
  <c r="CP216" i="1"/>
  <c r="CN103" i="1"/>
  <c r="CO185" i="1"/>
  <c r="CC186" i="1"/>
  <c r="CB104" i="1"/>
  <c r="CB184" i="1"/>
  <c r="CB102" i="1" s="1"/>
  <c r="CP182" i="1"/>
  <c r="CO100" i="1"/>
  <c r="CC101" i="1"/>
  <c r="CD183" i="1"/>
  <c r="CC181" i="1"/>
  <c r="CC99" i="1" s="1"/>
  <c r="CE180" i="1"/>
  <c r="CD98" i="1"/>
  <c r="CD178" i="1"/>
  <c r="CD96" i="1" s="1"/>
  <c r="CP97" i="1"/>
  <c r="CQ179" i="1"/>
  <c r="CC95" i="1"/>
  <c r="CD177" i="1"/>
  <c r="CC175" i="1"/>
  <c r="CC93" i="1" s="1"/>
  <c r="CO94" i="1"/>
  <c r="CP176" i="1"/>
  <c r="CP91" i="1"/>
  <c r="CQ173" i="1"/>
  <c r="CE174" i="1"/>
  <c r="CD92" i="1"/>
  <c r="CD172" i="1"/>
  <c r="CD90" i="1" s="1"/>
  <c r="CB84" i="1"/>
  <c r="CD168" i="1"/>
  <c r="CC86" i="1"/>
  <c r="CC166" i="1"/>
  <c r="CP167" i="1"/>
  <c r="CO85" i="1"/>
  <c r="CB164" i="1" l="1"/>
  <c r="CB82" i="1" s="1"/>
  <c r="CD113" i="1"/>
  <c r="CE220" i="1"/>
  <c r="CD218" i="1"/>
  <c r="CD111" i="1" s="1"/>
  <c r="CQ219" i="1"/>
  <c r="CP112" i="1"/>
  <c r="CQ222" i="1"/>
  <c r="CP221" i="1"/>
  <c r="CP114" i="1" s="1"/>
  <c r="CP115" i="1"/>
  <c r="CQ216" i="1"/>
  <c r="CP109" i="1"/>
  <c r="CE217" i="1"/>
  <c r="CD110" i="1"/>
  <c r="CD215" i="1"/>
  <c r="CC214" i="1"/>
  <c r="CC107" i="1" s="1"/>
  <c r="CC108" i="1"/>
  <c r="CD186" i="1"/>
  <c r="CC104" i="1"/>
  <c r="CC184" i="1"/>
  <c r="CC102" i="1" s="1"/>
  <c r="CO103" i="1"/>
  <c r="CP185" i="1"/>
  <c r="CD101" i="1"/>
  <c r="CE183" i="1"/>
  <c r="CD181" i="1"/>
  <c r="CD99" i="1" s="1"/>
  <c r="CP100" i="1"/>
  <c r="CQ182" i="1"/>
  <c r="CR179" i="1"/>
  <c r="CQ97" i="1"/>
  <c r="CF180" i="1"/>
  <c r="CE98" i="1"/>
  <c r="CE178" i="1"/>
  <c r="CE96" i="1" s="1"/>
  <c r="CE177" i="1"/>
  <c r="CD95" i="1"/>
  <c r="CD175" i="1"/>
  <c r="CD93" i="1" s="1"/>
  <c r="CQ176" i="1"/>
  <c r="CP94" i="1"/>
  <c r="CE92" i="1"/>
  <c r="CF174" i="1"/>
  <c r="CE172" i="1"/>
  <c r="CE90" i="1" s="1"/>
  <c r="CR173" i="1"/>
  <c r="CQ91" i="1"/>
  <c r="CE168" i="1"/>
  <c r="CD86" i="1"/>
  <c r="CD166" i="1"/>
  <c r="CQ167" i="1"/>
  <c r="CP85" i="1"/>
  <c r="CC164" i="1"/>
  <c r="CC82" i="1" s="1"/>
  <c r="CC84" i="1"/>
  <c r="CQ115" i="1" l="1"/>
  <c r="CR222" i="1"/>
  <c r="CQ221" i="1"/>
  <c r="CQ114" i="1" s="1"/>
  <c r="CF220" i="1"/>
  <c r="CE113" i="1"/>
  <c r="CE218" i="1"/>
  <c r="CE111" i="1" s="1"/>
  <c r="CQ112" i="1"/>
  <c r="CR219" i="1"/>
  <c r="CE110" i="1"/>
  <c r="CF217" i="1"/>
  <c r="CE215" i="1"/>
  <c r="CD108" i="1"/>
  <c r="CD214" i="1"/>
  <c r="CD107" i="1" s="1"/>
  <c r="CQ109" i="1"/>
  <c r="CR216" i="1"/>
  <c r="CQ185" i="1"/>
  <c r="CP103" i="1"/>
  <c r="CD104" i="1"/>
  <c r="CE186" i="1"/>
  <c r="CD184" i="1"/>
  <c r="CD102" i="1" s="1"/>
  <c r="CF183" i="1"/>
  <c r="CE101" i="1"/>
  <c r="CE181" i="1"/>
  <c r="CE99" i="1" s="1"/>
  <c r="CQ100" i="1"/>
  <c r="CR182" i="1"/>
  <c r="CF98" i="1"/>
  <c r="CG180" i="1"/>
  <c r="CF178" i="1"/>
  <c r="CF96" i="1" s="1"/>
  <c r="CS179" i="1"/>
  <c r="CR97" i="1"/>
  <c r="CR176" i="1"/>
  <c r="CQ94" i="1"/>
  <c r="CF177" i="1"/>
  <c r="CE95" i="1"/>
  <c r="CE175" i="1"/>
  <c r="CE93" i="1" s="1"/>
  <c r="CS173" i="1"/>
  <c r="CR91" i="1"/>
  <c r="CF92" i="1"/>
  <c r="CG174" i="1"/>
  <c r="CF172" i="1"/>
  <c r="CF90" i="1" s="1"/>
  <c r="CR167" i="1"/>
  <c r="CQ85" i="1"/>
  <c r="CD84" i="1"/>
  <c r="CF168" i="1"/>
  <c r="CE86" i="1"/>
  <c r="CE166" i="1"/>
  <c r="CF113" i="1" l="1"/>
  <c r="CG220" i="1"/>
  <c r="CF218" i="1"/>
  <c r="CF111" i="1" s="1"/>
  <c r="CR221" i="1"/>
  <c r="CR114" i="1" s="1"/>
  <c r="CR115" i="1"/>
  <c r="CS222" i="1"/>
  <c r="CR112" i="1"/>
  <c r="CS219" i="1"/>
  <c r="CR109" i="1"/>
  <c r="CS216" i="1"/>
  <c r="CE108" i="1"/>
  <c r="CE214" i="1"/>
  <c r="CE107" i="1" s="1"/>
  <c r="CF110" i="1"/>
  <c r="CG217" i="1"/>
  <c r="CF215" i="1"/>
  <c r="CD164" i="1"/>
  <c r="CD82" i="1" s="1"/>
  <c r="CF186" i="1"/>
  <c r="CE104" i="1"/>
  <c r="CE184" i="1"/>
  <c r="CE102" i="1" s="1"/>
  <c r="CR185" i="1"/>
  <c r="CQ103" i="1"/>
  <c r="CS182" i="1"/>
  <c r="CR100" i="1"/>
  <c r="CG183" i="1"/>
  <c r="CF101" i="1"/>
  <c r="CF181" i="1"/>
  <c r="CF99" i="1" s="1"/>
  <c r="CH180" i="1"/>
  <c r="CG98" i="1"/>
  <c r="CG178" i="1"/>
  <c r="CG96" i="1" s="1"/>
  <c r="CT179" i="1"/>
  <c r="CS97" i="1"/>
  <c r="CF95" i="1"/>
  <c r="CG177" i="1"/>
  <c r="CF175" i="1"/>
  <c r="CF93" i="1" s="1"/>
  <c r="CS176" i="1"/>
  <c r="CR94" i="1"/>
  <c r="CG92" i="1"/>
  <c r="CH174" i="1"/>
  <c r="CG172" i="1"/>
  <c r="CG90" i="1" s="1"/>
  <c r="CS91" i="1"/>
  <c r="CT173" i="1"/>
  <c r="CE84" i="1"/>
  <c r="CG168" i="1"/>
  <c r="CF86" i="1"/>
  <c r="CF166" i="1"/>
  <c r="CS167" i="1"/>
  <c r="CR85" i="1"/>
  <c r="CE164" i="1" l="1"/>
  <c r="CE82" i="1" s="1"/>
  <c r="CT219" i="1"/>
  <c r="CS112" i="1"/>
  <c r="CT222" i="1"/>
  <c r="CS115" i="1"/>
  <c r="CS221" i="1"/>
  <c r="CS114" i="1" s="1"/>
  <c r="CH220" i="1"/>
  <c r="CG113" i="1"/>
  <c r="CG218" i="1"/>
  <c r="CG111" i="1" s="1"/>
  <c r="CF108" i="1"/>
  <c r="CF214" i="1"/>
  <c r="CF107" i="1" s="1"/>
  <c r="CH217" i="1"/>
  <c r="CG110" i="1"/>
  <c r="CG215" i="1"/>
  <c r="CT216" i="1"/>
  <c r="CS109" i="1"/>
  <c r="CR103" i="1"/>
  <c r="CS185" i="1"/>
  <c r="CF104" i="1"/>
  <c r="CG186" i="1"/>
  <c r="CF184" i="1"/>
  <c r="CF102" i="1" s="1"/>
  <c r="CG101" i="1"/>
  <c r="CH183" i="1"/>
  <c r="CG181" i="1"/>
  <c r="CG99" i="1" s="1"/>
  <c r="CT182" i="1"/>
  <c r="CS100" i="1"/>
  <c r="CT97" i="1"/>
  <c r="S35" i="1" s="1"/>
  <c r="CU179" i="1"/>
  <c r="CH98" i="1"/>
  <c r="R36" i="1" s="1"/>
  <c r="CI180" i="1"/>
  <c r="CH178" i="1"/>
  <c r="CH96" i="1" s="1"/>
  <c r="R34" i="1" s="1"/>
  <c r="CG95" i="1"/>
  <c r="CH177" i="1"/>
  <c r="CG175" i="1"/>
  <c r="CG93" i="1" s="1"/>
  <c r="CS94" i="1"/>
  <c r="CT176" i="1"/>
  <c r="CH92" i="1"/>
  <c r="R30" i="1" s="1"/>
  <c r="CI174" i="1"/>
  <c r="CH172" i="1"/>
  <c r="CH90" i="1" s="1"/>
  <c r="R28" i="1" s="1"/>
  <c r="CU173" i="1"/>
  <c r="CT91" i="1"/>
  <c r="S29" i="1" s="1"/>
  <c r="CS85" i="1"/>
  <c r="CT167" i="1"/>
  <c r="CH168" i="1"/>
  <c r="CG86" i="1"/>
  <c r="CG166" i="1"/>
  <c r="CF164" i="1"/>
  <c r="CF82" i="1" s="1"/>
  <c r="CF84" i="1"/>
  <c r="CH113" i="1" l="1"/>
  <c r="R51" i="1" s="1"/>
  <c r="CI220" i="1"/>
  <c r="CH218" i="1"/>
  <c r="CH111" i="1" s="1"/>
  <c r="R49" i="1" s="1"/>
  <c r="CU222" i="1"/>
  <c r="CT115" i="1"/>
  <c r="S53" i="1" s="1"/>
  <c r="CT221" i="1"/>
  <c r="CT114" i="1" s="1"/>
  <c r="S52" i="1" s="1"/>
  <c r="CT112" i="1"/>
  <c r="S50" i="1" s="1"/>
  <c r="CU219" i="1"/>
  <c r="CH110" i="1"/>
  <c r="R48" i="1" s="1"/>
  <c r="CI217" i="1"/>
  <c r="CH215" i="1"/>
  <c r="CT109" i="1"/>
  <c r="S47" i="1" s="1"/>
  <c r="CU216" i="1"/>
  <c r="CG108" i="1"/>
  <c r="CG214" i="1"/>
  <c r="CG107" i="1" s="1"/>
  <c r="CS103" i="1"/>
  <c r="CT185" i="1"/>
  <c r="CG104" i="1"/>
  <c r="CH186" i="1"/>
  <c r="CG184" i="1"/>
  <c r="CG102" i="1" s="1"/>
  <c r="CU182" i="1"/>
  <c r="CT100" i="1"/>
  <c r="S38" i="1" s="1"/>
  <c r="CI183" i="1"/>
  <c r="CH101" i="1"/>
  <c r="R39" i="1" s="1"/>
  <c r="CH181" i="1"/>
  <c r="CH99" i="1" s="1"/>
  <c r="R37" i="1" s="1"/>
  <c r="CU97" i="1"/>
  <c r="CV179" i="1"/>
  <c r="CJ180" i="1"/>
  <c r="CI98" i="1"/>
  <c r="CI178" i="1"/>
  <c r="CI96" i="1" s="1"/>
  <c r="CT94" i="1"/>
  <c r="S32" i="1" s="1"/>
  <c r="CU176" i="1"/>
  <c r="CH95" i="1"/>
  <c r="R33" i="1" s="1"/>
  <c r="CI177" i="1"/>
  <c r="CH175" i="1"/>
  <c r="CH93" i="1" s="1"/>
  <c r="R31" i="1" s="1"/>
  <c r="CU91" i="1"/>
  <c r="CV173" i="1"/>
  <c r="CJ174" i="1"/>
  <c r="CI92" i="1"/>
  <c r="CI172" i="1"/>
  <c r="CI90" i="1" s="1"/>
  <c r="CI168" i="1"/>
  <c r="CH86" i="1"/>
  <c r="R24" i="1" s="1"/>
  <c r="CH166" i="1"/>
  <c r="CU167" i="1"/>
  <c r="CT85" i="1"/>
  <c r="S23" i="1" s="1"/>
  <c r="CG84" i="1"/>
  <c r="CG164" i="1" l="1"/>
  <c r="CG82" i="1" s="1"/>
  <c r="CU115" i="1"/>
  <c r="CU221" i="1"/>
  <c r="CU114" i="1" s="1"/>
  <c r="CV222" i="1"/>
  <c r="CI113" i="1"/>
  <c r="CJ220" i="1"/>
  <c r="CI218" i="1"/>
  <c r="CI111" i="1" s="1"/>
  <c r="CU112" i="1"/>
  <c r="CV219" i="1"/>
  <c r="CH108" i="1"/>
  <c r="R46" i="1" s="1"/>
  <c r="CH214" i="1"/>
  <c r="CH107" i="1" s="1"/>
  <c r="R45" i="1" s="1"/>
  <c r="CU109" i="1"/>
  <c r="CV216" i="1"/>
  <c r="CI110" i="1"/>
  <c r="CJ217" i="1"/>
  <c r="CI215" i="1"/>
  <c r="CT103" i="1"/>
  <c r="S41" i="1" s="1"/>
  <c r="CU185" i="1"/>
  <c r="CI186" i="1"/>
  <c r="CH104" i="1"/>
  <c r="R42" i="1" s="1"/>
  <c r="CH184" i="1"/>
  <c r="CH102" i="1" s="1"/>
  <c r="R40" i="1" s="1"/>
  <c r="CI101" i="1"/>
  <c r="CJ183" i="1"/>
  <c r="CI181" i="1"/>
  <c r="CI99" i="1" s="1"/>
  <c r="CU100" i="1"/>
  <c r="CV182" i="1"/>
  <c r="CV97" i="1"/>
  <c r="CW179" i="1"/>
  <c r="CJ98" i="1"/>
  <c r="CK180" i="1"/>
  <c r="CJ178" i="1"/>
  <c r="CJ96" i="1" s="1"/>
  <c r="CV176" i="1"/>
  <c r="CU94" i="1"/>
  <c r="CI95" i="1"/>
  <c r="CJ177" i="1"/>
  <c r="CI175" i="1"/>
  <c r="CI93" i="1" s="1"/>
  <c r="CK174" i="1"/>
  <c r="CJ92" i="1"/>
  <c r="CJ172" i="1"/>
  <c r="CJ90" i="1" s="1"/>
  <c r="CW173" i="1"/>
  <c r="CV91" i="1"/>
  <c r="CH164" i="1"/>
  <c r="CH82" i="1" s="1"/>
  <c r="R20" i="1" s="1"/>
  <c r="CH84" i="1"/>
  <c r="R22" i="1" s="1"/>
  <c r="CU85" i="1"/>
  <c r="CV167" i="1"/>
  <c r="CJ168" i="1"/>
  <c r="CI86" i="1"/>
  <c r="CI166" i="1"/>
  <c r="CV115" i="1" l="1"/>
  <c r="CW222" i="1"/>
  <c r="CV221" i="1"/>
  <c r="CV114" i="1" s="1"/>
  <c r="CW219" i="1"/>
  <c r="CV112" i="1"/>
  <c r="CJ113" i="1"/>
  <c r="CK220" i="1"/>
  <c r="CJ218" i="1"/>
  <c r="CJ111" i="1" s="1"/>
  <c r="CI214" i="1"/>
  <c r="CI107" i="1" s="1"/>
  <c r="CI108" i="1"/>
  <c r="CK217" i="1"/>
  <c r="CJ110" i="1"/>
  <c r="CJ215" i="1"/>
  <c r="CW216" i="1"/>
  <c r="CV109" i="1"/>
  <c r="CJ186" i="1"/>
  <c r="CI104" i="1"/>
  <c r="CI184" i="1"/>
  <c r="CI102" i="1" s="1"/>
  <c r="CU103" i="1"/>
  <c r="CV185" i="1"/>
  <c r="CK183" i="1"/>
  <c r="CJ101" i="1"/>
  <c r="CJ181" i="1"/>
  <c r="CJ99" i="1" s="1"/>
  <c r="CW182" i="1"/>
  <c r="CV100" i="1"/>
  <c r="CX179" i="1"/>
  <c r="CW97" i="1"/>
  <c r="CL180" i="1"/>
  <c r="CK98" i="1"/>
  <c r="CK178" i="1"/>
  <c r="CK96" i="1" s="1"/>
  <c r="CK177" i="1"/>
  <c r="CJ95" i="1"/>
  <c r="CJ175" i="1"/>
  <c r="CJ93" i="1" s="1"/>
  <c r="CW176" i="1"/>
  <c r="CV94" i="1"/>
  <c r="CX173" i="1"/>
  <c r="CW91" i="1"/>
  <c r="CL174" i="1"/>
  <c r="CK92" i="1"/>
  <c r="CK172" i="1"/>
  <c r="CK90" i="1" s="1"/>
  <c r="CV85" i="1"/>
  <c r="CW167" i="1"/>
  <c r="CI84" i="1"/>
  <c r="CI164" i="1"/>
  <c r="CI82" i="1" s="1"/>
  <c r="CK168" i="1"/>
  <c r="CJ86" i="1"/>
  <c r="CJ166" i="1"/>
  <c r="CW115" i="1" l="1"/>
  <c r="CW221" i="1"/>
  <c r="CW114" i="1" s="1"/>
  <c r="CX222" i="1"/>
  <c r="CL220" i="1"/>
  <c r="CK113" i="1"/>
  <c r="CK218" i="1"/>
  <c r="CK111" i="1" s="1"/>
  <c r="CX219" i="1"/>
  <c r="CW112" i="1"/>
  <c r="CK110" i="1"/>
  <c r="CL217" i="1"/>
  <c r="CK215" i="1"/>
  <c r="CX216" i="1"/>
  <c r="CW109" i="1"/>
  <c r="CJ108" i="1"/>
  <c r="CJ214" i="1"/>
  <c r="CJ107" i="1" s="1"/>
  <c r="CW185" i="1"/>
  <c r="CV103" i="1"/>
  <c r="CJ104" i="1"/>
  <c r="CK186" i="1"/>
  <c r="CJ184" i="1"/>
  <c r="CJ102" i="1" s="1"/>
  <c r="CW100" i="1"/>
  <c r="CX182" i="1"/>
  <c r="CL183" i="1"/>
  <c r="CK101" i="1"/>
  <c r="CK181" i="1"/>
  <c r="CK99" i="1" s="1"/>
  <c r="CM180" i="1"/>
  <c r="CL98" i="1"/>
  <c r="CL178" i="1"/>
  <c r="CL96" i="1" s="1"/>
  <c r="CX97" i="1"/>
  <c r="CY179" i="1"/>
  <c r="CX176" i="1"/>
  <c r="CW94" i="1"/>
  <c r="CK95" i="1"/>
  <c r="CL177" i="1"/>
  <c r="CK175" i="1"/>
  <c r="CK93" i="1" s="1"/>
  <c r="CL92" i="1"/>
  <c r="CM174" i="1"/>
  <c r="CL172" i="1"/>
  <c r="CL90" i="1" s="1"/>
  <c r="CX91" i="1"/>
  <c r="CY173" i="1"/>
  <c r="CX167" i="1"/>
  <c r="CW85" i="1"/>
  <c r="CL168" i="1"/>
  <c r="CK86" i="1"/>
  <c r="CK166" i="1"/>
  <c r="CJ84" i="1"/>
  <c r="CY222" i="1" l="1"/>
  <c r="CX115" i="1"/>
  <c r="CX221" i="1"/>
  <c r="CX114" i="1" s="1"/>
  <c r="CL113" i="1"/>
  <c r="CM220" i="1"/>
  <c r="CL218" i="1"/>
  <c r="CL111" i="1" s="1"/>
  <c r="CX112" i="1"/>
  <c r="CY219" i="1"/>
  <c r="CY216" i="1"/>
  <c r="CX109" i="1"/>
  <c r="CK214" i="1"/>
  <c r="CK107" i="1" s="1"/>
  <c r="CK108" i="1"/>
  <c r="CM217" i="1"/>
  <c r="CL110" i="1"/>
  <c r="CL215" i="1"/>
  <c r="CJ164" i="1"/>
  <c r="CJ82" i="1" s="1"/>
  <c r="CK104" i="1"/>
  <c r="CL186" i="1"/>
  <c r="CK184" i="1"/>
  <c r="CK102" i="1" s="1"/>
  <c r="CW103" i="1"/>
  <c r="CX185" i="1"/>
  <c r="CM183" i="1"/>
  <c r="CL101" i="1"/>
  <c r="CL181" i="1"/>
  <c r="CL99" i="1" s="1"/>
  <c r="CY182" i="1"/>
  <c r="CX100" i="1"/>
  <c r="CY97" i="1"/>
  <c r="CZ179" i="1"/>
  <c r="CN180" i="1"/>
  <c r="CM98" i="1"/>
  <c r="CM178" i="1"/>
  <c r="CM96" i="1" s="1"/>
  <c r="CL95" i="1"/>
  <c r="CM177" i="1"/>
  <c r="CL175" i="1"/>
  <c r="CL93" i="1" s="1"/>
  <c r="CY176" i="1"/>
  <c r="CX94" i="1"/>
  <c r="CM92" i="1"/>
  <c r="CN174" i="1"/>
  <c r="CM172" i="1"/>
  <c r="CM90" i="1" s="1"/>
  <c r="CZ173" i="1"/>
  <c r="CY91" i="1"/>
  <c r="CK84" i="1"/>
  <c r="CM168" i="1"/>
  <c r="CL86" i="1"/>
  <c r="CL166" i="1"/>
  <c r="CY167" i="1"/>
  <c r="CX85" i="1"/>
  <c r="CY112" i="1" l="1"/>
  <c r="CZ219" i="1"/>
  <c r="CN220" i="1"/>
  <c r="CM113" i="1"/>
  <c r="CM218" i="1"/>
  <c r="CM111" i="1" s="1"/>
  <c r="CY115" i="1"/>
  <c r="CZ222" i="1"/>
  <c r="CY221" i="1"/>
  <c r="CY114" i="1" s="1"/>
  <c r="CL108" i="1"/>
  <c r="CL214" i="1"/>
  <c r="CL107" i="1" s="1"/>
  <c r="CM110" i="1"/>
  <c r="CN217" i="1"/>
  <c r="CM215" i="1"/>
  <c r="CY109" i="1"/>
  <c r="CZ216" i="1"/>
  <c r="CM186" i="1"/>
  <c r="CL104" i="1"/>
  <c r="CL184" i="1"/>
  <c r="CL102" i="1" s="1"/>
  <c r="CX103" i="1"/>
  <c r="CY185" i="1"/>
  <c r="CK164" i="1"/>
  <c r="CK82" i="1" s="1"/>
  <c r="CZ182" i="1"/>
  <c r="CY100" i="1"/>
  <c r="CN183" i="1"/>
  <c r="CM101" i="1"/>
  <c r="CM181" i="1"/>
  <c r="CM99" i="1" s="1"/>
  <c r="CN98" i="1"/>
  <c r="CO180" i="1"/>
  <c r="CN178" i="1"/>
  <c r="CN96" i="1" s="1"/>
  <c r="CZ97" i="1"/>
  <c r="DA179" i="1"/>
  <c r="CZ176" i="1"/>
  <c r="CY94" i="1"/>
  <c r="CM95" i="1"/>
  <c r="CN177" i="1"/>
  <c r="CM175" i="1"/>
  <c r="CM93" i="1" s="1"/>
  <c r="DA173" i="1"/>
  <c r="CZ91" i="1"/>
  <c r="CO174" i="1"/>
  <c r="CN92" i="1"/>
  <c r="CN172" i="1"/>
  <c r="CN90" i="1" s="1"/>
  <c r="CN168" i="1"/>
  <c r="CM86" i="1"/>
  <c r="CM166" i="1"/>
  <c r="CY85" i="1"/>
  <c r="CZ167" i="1"/>
  <c r="CL164" i="1"/>
  <c r="CL82" i="1" s="1"/>
  <c r="CL84" i="1"/>
  <c r="DA219" i="1" l="1"/>
  <c r="CZ112" i="1"/>
  <c r="CZ221" i="1"/>
  <c r="CZ114" i="1" s="1"/>
  <c r="DA222" i="1"/>
  <c r="CZ115" i="1"/>
  <c r="CN113" i="1"/>
  <c r="CO220" i="1"/>
  <c r="CN218" i="1"/>
  <c r="CN111" i="1" s="1"/>
  <c r="CO217" i="1"/>
  <c r="CN110" i="1"/>
  <c r="CN215" i="1"/>
  <c r="DA216" i="1"/>
  <c r="CZ109" i="1"/>
  <c r="CM108" i="1"/>
  <c r="CM214" i="1"/>
  <c r="CM107" i="1" s="1"/>
  <c r="CY103" i="1"/>
  <c r="CZ185" i="1"/>
  <c r="CM104" i="1"/>
  <c r="CN186" i="1"/>
  <c r="CM184" i="1"/>
  <c r="CM102" i="1" s="1"/>
  <c r="CO183" i="1"/>
  <c r="CN101" i="1"/>
  <c r="CN181" i="1"/>
  <c r="CN99" i="1" s="1"/>
  <c r="DA182" i="1"/>
  <c r="CZ100" i="1"/>
  <c r="DB179" i="1"/>
  <c r="DA97" i="1"/>
  <c r="CP180" i="1"/>
  <c r="CO98" i="1"/>
  <c r="CO178" i="1"/>
  <c r="CO96" i="1" s="1"/>
  <c r="DA176" i="1"/>
  <c r="CZ94" i="1"/>
  <c r="CO177" i="1"/>
  <c r="CN95" i="1"/>
  <c r="CN175" i="1"/>
  <c r="CN93" i="1" s="1"/>
  <c r="CP174" i="1"/>
  <c r="CO92" i="1"/>
  <c r="CO172" i="1"/>
  <c r="CO90" i="1" s="1"/>
  <c r="DB173" i="1"/>
  <c r="DA91" i="1"/>
  <c r="CM84" i="1"/>
  <c r="CZ85" i="1"/>
  <c r="DA167" i="1"/>
  <c r="CO168" i="1"/>
  <c r="CN86" i="1"/>
  <c r="CN166" i="1"/>
  <c r="CM164" i="1" l="1"/>
  <c r="CM82" i="1" s="1"/>
  <c r="CO113" i="1"/>
  <c r="CP220" i="1"/>
  <c r="CO218" i="1"/>
  <c r="CO111" i="1" s="1"/>
  <c r="DA221" i="1"/>
  <c r="DA114" i="1" s="1"/>
  <c r="DA115" i="1"/>
  <c r="DB222" i="1"/>
  <c r="DB219" i="1"/>
  <c r="DA112" i="1"/>
  <c r="DB216" i="1"/>
  <c r="DA109" i="1"/>
  <c r="CN108" i="1"/>
  <c r="CN214" i="1"/>
  <c r="CN107" i="1" s="1"/>
  <c r="CP217" i="1"/>
  <c r="CO110" i="1"/>
  <c r="CO215" i="1"/>
  <c r="DA185" i="1"/>
  <c r="CZ103" i="1"/>
  <c r="CO186" i="1"/>
  <c r="CN104" i="1"/>
  <c r="CN184" i="1"/>
  <c r="CN102" i="1" s="1"/>
  <c r="DB182" i="1"/>
  <c r="DA100" i="1"/>
  <c r="CP183" i="1"/>
  <c r="CO101" i="1"/>
  <c r="CO181" i="1"/>
  <c r="CO99" i="1" s="1"/>
  <c r="CP98" i="1"/>
  <c r="CQ180" i="1"/>
  <c r="CP178" i="1"/>
  <c r="CP96" i="1" s="1"/>
  <c r="DC179" i="1"/>
  <c r="DB97" i="1"/>
  <c r="CP177" i="1"/>
  <c r="CO95" i="1"/>
  <c r="CO175" i="1"/>
  <c r="CO93" i="1" s="1"/>
  <c r="DB176" i="1"/>
  <c r="DA94" i="1"/>
  <c r="DC173" i="1"/>
  <c r="DB91" i="1"/>
  <c r="CP92" i="1"/>
  <c r="CQ174" i="1"/>
  <c r="CP172" i="1"/>
  <c r="CP90" i="1" s="1"/>
  <c r="CN84" i="1"/>
  <c r="DB167" i="1"/>
  <c r="DA85" i="1"/>
  <c r="CP168" i="1"/>
  <c r="CO86" i="1"/>
  <c r="CO166" i="1"/>
  <c r="CN164" i="1" l="1"/>
  <c r="CN82" i="1" s="1"/>
  <c r="DB115" i="1"/>
  <c r="DB221" i="1"/>
  <c r="DB114" i="1" s="1"/>
  <c r="DC222" i="1"/>
  <c r="CQ220" i="1"/>
  <c r="CP113" i="1"/>
  <c r="CP218" i="1"/>
  <c r="CP111" i="1" s="1"/>
  <c r="DC219" i="1"/>
  <c r="DB112" i="1"/>
  <c r="CO108" i="1"/>
  <c r="CO214" i="1"/>
  <c r="CO107" i="1" s="1"/>
  <c r="CQ217" i="1"/>
  <c r="CP110" i="1"/>
  <c r="CP215" i="1"/>
  <c r="DB109" i="1"/>
  <c r="DC216" i="1"/>
  <c r="CO104" i="1"/>
  <c r="CP186" i="1"/>
  <c r="CO184" i="1"/>
  <c r="CO102" i="1" s="1"/>
  <c r="DA103" i="1"/>
  <c r="DB185" i="1"/>
  <c r="CQ183" i="1"/>
  <c r="CP101" i="1"/>
  <c r="CP181" i="1"/>
  <c r="CP99" i="1" s="1"/>
  <c r="DC182" i="1"/>
  <c r="DB100" i="1"/>
  <c r="DD179" i="1"/>
  <c r="DC97" i="1"/>
  <c r="CR180" i="1"/>
  <c r="CQ98" i="1"/>
  <c r="CQ178" i="1"/>
  <c r="CQ96" i="1" s="1"/>
  <c r="DC176" i="1"/>
  <c r="DB94" i="1"/>
  <c r="CQ177" i="1"/>
  <c r="CP95" i="1"/>
  <c r="CP175" i="1"/>
  <c r="CP93" i="1" s="1"/>
  <c r="DD173" i="1"/>
  <c r="DC91" i="1"/>
  <c r="CQ92" i="1"/>
  <c r="CR174" i="1"/>
  <c r="CQ172" i="1"/>
  <c r="CQ90" i="1" s="1"/>
  <c r="CO84" i="1"/>
  <c r="CO164" i="1"/>
  <c r="CO82" i="1" s="1"/>
  <c r="DC167" i="1"/>
  <c r="DB85" i="1"/>
  <c r="CQ168" i="1"/>
  <c r="CP86" i="1"/>
  <c r="CP166" i="1"/>
  <c r="DC112" i="1" l="1"/>
  <c r="DD219" i="1"/>
  <c r="DC221" i="1"/>
  <c r="DC114" i="1" s="1"/>
  <c r="DD222" i="1"/>
  <c r="DC115" i="1"/>
  <c r="CR220" i="1"/>
  <c r="CQ113" i="1"/>
  <c r="CQ218" i="1"/>
  <c r="CQ111" i="1" s="1"/>
  <c r="DC109" i="1"/>
  <c r="DD216" i="1"/>
  <c r="CR217" i="1"/>
  <c r="CQ110" i="1"/>
  <c r="CQ215" i="1"/>
  <c r="CP108" i="1"/>
  <c r="CP214" i="1"/>
  <c r="CP107" i="1" s="1"/>
  <c r="CQ186" i="1"/>
  <c r="CP104" i="1"/>
  <c r="CP184" i="1"/>
  <c r="CP102" i="1" s="1"/>
  <c r="DB103" i="1"/>
  <c r="DC185" i="1"/>
  <c r="DD182" i="1"/>
  <c r="DC100" i="1"/>
  <c r="CR183" i="1"/>
  <c r="CQ101" i="1"/>
  <c r="CQ181" i="1"/>
  <c r="CQ99" i="1" s="1"/>
  <c r="CS180" i="1"/>
  <c r="CR98" i="1"/>
  <c r="CR178" i="1"/>
  <c r="CR96" i="1" s="1"/>
  <c r="DD97" i="1"/>
  <c r="DE179" i="1"/>
  <c r="CR177" i="1"/>
  <c r="CQ95" i="1"/>
  <c r="CQ175" i="1"/>
  <c r="CQ93" i="1" s="1"/>
  <c r="DC94" i="1"/>
  <c r="DD176" i="1"/>
  <c r="CS174" i="1"/>
  <c r="CR92" i="1"/>
  <c r="CR172" i="1"/>
  <c r="CR90" i="1" s="1"/>
  <c r="DE173" i="1"/>
  <c r="DD91" i="1"/>
  <c r="CP84" i="1"/>
  <c r="CP164" i="1"/>
  <c r="CP82" i="1" s="1"/>
  <c r="CQ86" i="1"/>
  <c r="CR168" i="1"/>
  <c r="CQ166" i="1"/>
  <c r="DD167" i="1"/>
  <c r="DC85" i="1"/>
  <c r="CR113" i="1" l="1"/>
  <c r="CS220" i="1"/>
  <c r="CR218" i="1"/>
  <c r="CR111" i="1" s="1"/>
  <c r="DD112" i="1"/>
  <c r="DE219" i="1"/>
  <c r="DD115" i="1"/>
  <c r="DD221" i="1"/>
  <c r="DD114" i="1" s="1"/>
  <c r="DE222" i="1"/>
  <c r="CS217" i="1"/>
  <c r="CR110" i="1"/>
  <c r="CR215" i="1"/>
  <c r="DE216" i="1"/>
  <c r="DD109" i="1"/>
  <c r="CQ214" i="1"/>
  <c r="CQ107" i="1" s="1"/>
  <c r="CQ108" i="1"/>
  <c r="DC103" i="1"/>
  <c r="DD185" i="1"/>
  <c r="CR186" i="1"/>
  <c r="CQ104" i="1"/>
  <c r="CQ184" i="1"/>
  <c r="CQ102" i="1" s="1"/>
  <c r="CS183" i="1"/>
  <c r="CR101" i="1"/>
  <c r="CR181" i="1"/>
  <c r="CR99" i="1" s="1"/>
  <c r="DE182" i="1"/>
  <c r="DD100" i="1"/>
  <c r="DE97" i="1"/>
  <c r="DF179" i="1"/>
  <c r="CT180" i="1"/>
  <c r="CS98" i="1"/>
  <c r="CS178" i="1"/>
  <c r="CS96" i="1" s="1"/>
  <c r="DE176" i="1"/>
  <c r="DD94" i="1"/>
  <c r="CS177" i="1"/>
  <c r="CR95" i="1"/>
  <c r="CR175" i="1"/>
  <c r="CR93" i="1" s="1"/>
  <c r="DF173" i="1"/>
  <c r="DE91" i="1"/>
  <c r="CT174" i="1"/>
  <c r="CS92" i="1"/>
  <c r="CS172" i="1"/>
  <c r="CS90" i="1" s="1"/>
  <c r="CR86" i="1"/>
  <c r="CS168" i="1"/>
  <c r="CR166" i="1"/>
  <c r="DD85" i="1"/>
  <c r="DE167" i="1"/>
  <c r="CQ84" i="1"/>
  <c r="CQ164" i="1" l="1"/>
  <c r="CQ82" i="1" s="1"/>
  <c r="CT220" i="1"/>
  <c r="CS113" i="1"/>
  <c r="CS218" i="1"/>
  <c r="CS111" i="1" s="1"/>
  <c r="DE115" i="1"/>
  <c r="DE221" i="1"/>
  <c r="DE114" i="1" s="1"/>
  <c r="DF222" i="1"/>
  <c r="DF219" i="1"/>
  <c r="DE112" i="1"/>
  <c r="DF216" i="1"/>
  <c r="DE109" i="1"/>
  <c r="CR108" i="1"/>
  <c r="CR214" i="1"/>
  <c r="CR107" i="1" s="1"/>
  <c r="CS110" i="1"/>
  <c r="CT217" i="1"/>
  <c r="CS215" i="1"/>
  <c r="CR104" i="1"/>
  <c r="CS186" i="1"/>
  <c r="CR184" i="1"/>
  <c r="CR102" i="1" s="1"/>
  <c r="DE185" i="1"/>
  <c r="DD103" i="1"/>
  <c r="DE100" i="1"/>
  <c r="DF182" i="1"/>
  <c r="CT183" i="1"/>
  <c r="CS101" i="1"/>
  <c r="CS181" i="1"/>
  <c r="CS99" i="1" s="1"/>
  <c r="CU180" i="1"/>
  <c r="CT98" i="1"/>
  <c r="S36" i="1" s="1"/>
  <c r="CT178" i="1"/>
  <c r="CT96" i="1" s="1"/>
  <c r="S34" i="1" s="1"/>
  <c r="DF97" i="1"/>
  <c r="T35" i="1" s="1"/>
  <c r="CT177" i="1"/>
  <c r="CS95" i="1"/>
  <c r="CS175" i="1"/>
  <c r="CS93" i="1" s="1"/>
  <c r="DF176" i="1"/>
  <c r="DE94" i="1"/>
  <c r="CT92" i="1"/>
  <c r="S30" i="1" s="1"/>
  <c r="CU174" i="1"/>
  <c r="CT172" i="1"/>
  <c r="CT90" i="1" s="1"/>
  <c r="S28" i="1" s="1"/>
  <c r="DF91" i="1"/>
  <c r="T29" i="1" s="1"/>
  <c r="CR164" i="1"/>
  <c r="CR82" i="1" s="1"/>
  <c r="CR84" i="1"/>
  <c r="DF167" i="1"/>
  <c r="DE85" i="1"/>
  <c r="CT168" i="1"/>
  <c r="CS86" i="1"/>
  <c r="CS166" i="1"/>
  <c r="DF112" i="1" l="1"/>
  <c r="T50" i="1" s="1"/>
  <c r="DF115" i="1"/>
  <c r="T53" i="1" s="1"/>
  <c r="DF221" i="1"/>
  <c r="DF114" i="1" s="1"/>
  <c r="T52" i="1" s="1"/>
  <c r="CU220" i="1"/>
  <c r="CT113" i="1"/>
  <c r="S51" i="1" s="1"/>
  <c r="CT218" i="1"/>
  <c r="CT111" i="1" s="1"/>
  <c r="S49" i="1" s="1"/>
  <c r="CS214" i="1"/>
  <c r="CS107" i="1" s="1"/>
  <c r="CS108" i="1"/>
  <c r="CT110" i="1"/>
  <c r="S48" i="1" s="1"/>
  <c r="CU217" i="1"/>
  <c r="CT215" i="1"/>
  <c r="DF109" i="1"/>
  <c r="T47" i="1" s="1"/>
  <c r="DE103" i="1"/>
  <c r="DF185" i="1"/>
  <c r="CS104" i="1"/>
  <c r="CT186" i="1"/>
  <c r="CS184" i="1"/>
  <c r="CS102" i="1" s="1"/>
  <c r="DF100" i="1"/>
  <c r="T38" i="1" s="1"/>
  <c r="CU183" i="1"/>
  <c r="CT101" i="1"/>
  <c r="S39" i="1" s="1"/>
  <c r="CT181" i="1"/>
  <c r="CT99" i="1" s="1"/>
  <c r="S37" i="1" s="1"/>
  <c r="CU98" i="1"/>
  <c r="CV180" i="1"/>
  <c r="CU178" i="1"/>
  <c r="CU96" i="1" s="1"/>
  <c r="DF94" i="1"/>
  <c r="T32" i="1" s="1"/>
  <c r="CT95" i="1"/>
  <c r="S33" i="1" s="1"/>
  <c r="CU177" i="1"/>
  <c r="CT175" i="1"/>
  <c r="CT93" i="1" s="1"/>
  <c r="S31" i="1" s="1"/>
  <c r="CU92" i="1"/>
  <c r="CV174" i="1"/>
  <c r="CU172" i="1"/>
  <c r="CU90" i="1" s="1"/>
  <c r="DF85" i="1"/>
  <c r="T23" i="1" s="1"/>
  <c r="CS164" i="1"/>
  <c r="CS82" i="1" s="1"/>
  <c r="CS84" i="1"/>
  <c r="CT86" i="1"/>
  <c r="S24" i="1" s="1"/>
  <c r="CU168" i="1"/>
  <c r="CT166" i="1"/>
  <c r="CU113" i="1" l="1"/>
  <c r="CV220" i="1"/>
  <c r="CU218" i="1"/>
  <c r="CU111" i="1" s="1"/>
  <c r="CU110" i="1"/>
  <c r="CV217" i="1"/>
  <c r="CU215" i="1"/>
  <c r="CT108" i="1"/>
  <c r="S46" i="1" s="1"/>
  <c r="CT214" i="1"/>
  <c r="CT107" i="1" s="1"/>
  <c r="S45" i="1" s="1"/>
  <c r="DF103" i="1"/>
  <c r="T41" i="1" s="1"/>
  <c r="CU186" i="1"/>
  <c r="CT104" i="1"/>
  <c r="S42" i="1" s="1"/>
  <c r="CT184" i="1"/>
  <c r="CT102" i="1" s="1"/>
  <c r="S40" i="1" s="1"/>
  <c r="CU101" i="1"/>
  <c r="CV183" i="1"/>
  <c r="CU181" i="1"/>
  <c r="CU99" i="1" s="1"/>
  <c r="CW180" i="1"/>
  <c r="CV98" i="1"/>
  <c r="CV178" i="1"/>
  <c r="CV96" i="1" s="1"/>
  <c r="CV177" i="1"/>
  <c r="CU95" i="1"/>
  <c r="CU175" i="1"/>
  <c r="CU93" i="1" s="1"/>
  <c r="CW174" i="1"/>
  <c r="CV92" i="1"/>
  <c r="CV172" i="1"/>
  <c r="CV90" i="1" s="1"/>
  <c r="CT164" i="1"/>
  <c r="CT82" i="1" s="1"/>
  <c r="S20" i="1" s="1"/>
  <c r="CT84" i="1"/>
  <c r="S22" i="1" s="1"/>
  <c r="CV168" i="1"/>
  <c r="CU86" i="1"/>
  <c r="CU166" i="1"/>
  <c r="CW220" i="1" l="1"/>
  <c r="CV113" i="1"/>
  <c r="CV218" i="1"/>
  <c r="CV111" i="1" s="1"/>
  <c r="CU108" i="1"/>
  <c r="CU214" i="1"/>
  <c r="CU107" i="1" s="1"/>
  <c r="CW217" i="1"/>
  <c r="CV110" i="1"/>
  <c r="CV215" i="1"/>
  <c r="CV186" i="1"/>
  <c r="CU104" i="1"/>
  <c r="CU184" i="1"/>
  <c r="CU102" i="1" s="1"/>
  <c r="CW183" i="1"/>
  <c r="CV101" i="1"/>
  <c r="CV181" i="1"/>
  <c r="CV99" i="1" s="1"/>
  <c r="CX180" i="1"/>
  <c r="CW98" i="1"/>
  <c r="CW178" i="1"/>
  <c r="CW96" i="1" s="1"/>
  <c r="CW177" i="1"/>
  <c r="CV95" i="1"/>
  <c r="CV175" i="1"/>
  <c r="CV93" i="1" s="1"/>
  <c r="CX174" i="1"/>
  <c r="CW92" i="1"/>
  <c r="CW172" i="1"/>
  <c r="CW90" i="1" s="1"/>
  <c r="CU164" i="1"/>
  <c r="CU82" i="1" s="1"/>
  <c r="CU84" i="1"/>
  <c r="CV86" i="1"/>
  <c r="CW168" i="1"/>
  <c r="CV166" i="1"/>
  <c r="CW113" i="1" l="1"/>
  <c r="CX220" i="1"/>
  <c r="CW218" i="1"/>
  <c r="CW111" i="1" s="1"/>
  <c r="CW110" i="1"/>
  <c r="CX217" i="1"/>
  <c r="CW215" i="1"/>
  <c r="CV214" i="1"/>
  <c r="CV107" i="1" s="1"/>
  <c r="CV108" i="1"/>
  <c r="CV104" i="1"/>
  <c r="CW186" i="1"/>
  <c r="CV184" i="1"/>
  <c r="CV102" i="1" s="1"/>
  <c r="CW101" i="1"/>
  <c r="CX183" i="1"/>
  <c r="CW181" i="1"/>
  <c r="CW99" i="1" s="1"/>
  <c r="CY180" i="1"/>
  <c r="CX98" i="1"/>
  <c r="CX178" i="1"/>
  <c r="CX96" i="1" s="1"/>
  <c r="CW95" i="1"/>
  <c r="CX177" i="1"/>
  <c r="CW175" i="1"/>
  <c r="CW93" i="1" s="1"/>
  <c r="CX92" i="1"/>
  <c r="CY174" i="1"/>
  <c r="CX172" i="1"/>
  <c r="CX90" i="1" s="1"/>
  <c r="CX168" i="1"/>
  <c r="CW86" i="1"/>
  <c r="CW166" i="1"/>
  <c r="CV164" i="1"/>
  <c r="CV82" i="1" s="1"/>
  <c r="CV84" i="1"/>
  <c r="CY220" i="1" l="1"/>
  <c r="CX113" i="1"/>
  <c r="CX218" i="1"/>
  <c r="CX111" i="1" s="1"/>
  <c r="CW108" i="1"/>
  <c r="CW214" i="1"/>
  <c r="CW107" i="1" s="1"/>
  <c r="CY217" i="1"/>
  <c r="CX110" i="1"/>
  <c r="CX215" i="1"/>
  <c r="CW104" i="1"/>
  <c r="CX186" i="1"/>
  <c r="CW184" i="1"/>
  <c r="CW102" i="1" s="1"/>
  <c r="CY183" i="1"/>
  <c r="CX101" i="1"/>
  <c r="CX181" i="1"/>
  <c r="CX99" i="1" s="1"/>
  <c r="CY98" i="1"/>
  <c r="CZ180" i="1"/>
  <c r="CY178" i="1"/>
  <c r="CY96" i="1" s="1"/>
  <c r="CY177" i="1"/>
  <c r="CX95" i="1"/>
  <c r="CX175" i="1"/>
  <c r="CX93" i="1" s="1"/>
  <c r="CZ174" i="1"/>
  <c r="CY92" i="1"/>
  <c r="CY172" i="1"/>
  <c r="CY90" i="1" s="1"/>
  <c r="CW84" i="1"/>
  <c r="CX86" i="1"/>
  <c r="CY168" i="1"/>
  <c r="CX166" i="1"/>
  <c r="CY113" i="1" l="1"/>
  <c r="CZ220" i="1"/>
  <c r="CY218" i="1"/>
  <c r="CY111" i="1" s="1"/>
  <c r="CZ217" i="1"/>
  <c r="CY110" i="1"/>
  <c r="CY215" i="1"/>
  <c r="CX214" i="1"/>
  <c r="CX107" i="1" s="1"/>
  <c r="CX108" i="1"/>
  <c r="CY186" i="1"/>
  <c r="CX104" i="1"/>
  <c r="CX184" i="1"/>
  <c r="CX102" i="1" s="1"/>
  <c r="CW164" i="1"/>
  <c r="CW82" i="1" s="1"/>
  <c r="CY101" i="1"/>
  <c r="CZ183" i="1"/>
  <c r="CY181" i="1"/>
  <c r="CY99" i="1" s="1"/>
  <c r="DA180" i="1"/>
  <c r="CZ98" i="1"/>
  <c r="CZ178" i="1"/>
  <c r="CZ96" i="1" s="1"/>
  <c r="CY95" i="1"/>
  <c r="CZ177" i="1"/>
  <c r="CY175" i="1"/>
  <c r="CY93" i="1" s="1"/>
  <c r="DA174" i="1"/>
  <c r="CZ92" i="1"/>
  <c r="CZ172" i="1"/>
  <c r="CZ90" i="1" s="1"/>
  <c r="CZ168" i="1"/>
  <c r="CY86" i="1"/>
  <c r="CY166" i="1"/>
  <c r="CX164" i="1"/>
  <c r="CX82" i="1" s="1"/>
  <c r="CX84" i="1"/>
  <c r="DA220" i="1" l="1"/>
  <c r="CZ113" i="1"/>
  <c r="CZ218" i="1"/>
  <c r="CZ111" i="1" s="1"/>
  <c r="CY214" i="1"/>
  <c r="CY107" i="1" s="1"/>
  <c r="CY108" i="1"/>
  <c r="DA217" i="1"/>
  <c r="CZ110" i="1"/>
  <c r="CZ215" i="1"/>
  <c r="CZ186" i="1"/>
  <c r="CY104" i="1"/>
  <c r="CY184" i="1"/>
  <c r="CY102" i="1" s="1"/>
  <c r="DA183" i="1"/>
  <c r="CZ101" i="1"/>
  <c r="CZ181" i="1"/>
  <c r="CZ99" i="1" s="1"/>
  <c r="DB180" i="1"/>
  <c r="DA98" i="1"/>
  <c r="DA178" i="1"/>
  <c r="DA96" i="1" s="1"/>
  <c r="DA177" i="1"/>
  <c r="CZ95" i="1"/>
  <c r="CZ175" i="1"/>
  <c r="CZ93" i="1" s="1"/>
  <c r="DB174" i="1"/>
  <c r="DA92" i="1"/>
  <c r="DA172" i="1"/>
  <c r="DA90" i="1" s="1"/>
  <c r="CY84" i="1"/>
  <c r="CZ86" i="1"/>
  <c r="DA168" i="1"/>
  <c r="CZ166" i="1"/>
  <c r="DA113" i="1" l="1"/>
  <c r="DB220" i="1"/>
  <c r="DA218" i="1"/>
  <c r="DA111" i="1" s="1"/>
  <c r="DB217" i="1"/>
  <c r="DA110" i="1"/>
  <c r="DA215" i="1"/>
  <c r="CZ108" i="1"/>
  <c r="CZ214" i="1"/>
  <c r="CZ107" i="1" s="1"/>
  <c r="CY164" i="1"/>
  <c r="CY82" i="1" s="1"/>
  <c r="CZ104" i="1"/>
  <c r="DA186" i="1"/>
  <c r="CZ184" i="1"/>
  <c r="CZ102" i="1" s="1"/>
  <c r="DB183" i="1"/>
  <c r="DA101" i="1"/>
  <c r="DA181" i="1"/>
  <c r="DA99" i="1" s="1"/>
  <c r="DC180" i="1"/>
  <c r="DB98" i="1"/>
  <c r="DB178" i="1"/>
  <c r="DB96" i="1" s="1"/>
  <c r="DA95" i="1"/>
  <c r="DB177" i="1"/>
  <c r="DA175" i="1"/>
  <c r="DA93" i="1" s="1"/>
  <c r="DB92" i="1"/>
  <c r="DC174" i="1"/>
  <c r="DB172" i="1"/>
  <c r="DB90" i="1" s="1"/>
  <c r="DB168" i="1"/>
  <c r="DA86" i="1"/>
  <c r="DA166" i="1"/>
  <c r="CZ84" i="1"/>
  <c r="CZ164" i="1"/>
  <c r="CZ82" i="1" s="1"/>
  <c r="DC220" i="1" l="1"/>
  <c r="DB113" i="1"/>
  <c r="DB218" i="1"/>
  <c r="DB111" i="1" s="1"/>
  <c r="DA108" i="1"/>
  <c r="DA214" i="1"/>
  <c r="DA107" i="1" s="1"/>
  <c r="DC217" i="1"/>
  <c r="DB110" i="1"/>
  <c r="DB215" i="1"/>
  <c r="DA104" i="1"/>
  <c r="DB186" i="1"/>
  <c r="DA184" i="1"/>
  <c r="DA102" i="1" s="1"/>
  <c r="DC183" i="1"/>
  <c r="DB101" i="1"/>
  <c r="DB181" i="1"/>
  <c r="DB99" i="1" s="1"/>
  <c r="DD180" i="1"/>
  <c r="DC98" i="1"/>
  <c r="DC178" i="1"/>
  <c r="DC96" i="1" s="1"/>
  <c r="DB95" i="1"/>
  <c r="DC177" i="1"/>
  <c r="DB175" i="1"/>
  <c r="DB93" i="1" s="1"/>
  <c r="DD174" i="1"/>
  <c r="DC92" i="1"/>
  <c r="DC172" i="1"/>
  <c r="DC90" i="1" s="1"/>
  <c r="DA84" i="1"/>
  <c r="DC168" i="1"/>
  <c r="DB86" i="1"/>
  <c r="DB166" i="1"/>
  <c r="DD220" i="1" l="1"/>
  <c r="DC113" i="1"/>
  <c r="DC218" i="1"/>
  <c r="DC111" i="1" s="1"/>
  <c r="DD217" i="1"/>
  <c r="DC110" i="1"/>
  <c r="DC215" i="1"/>
  <c r="DB214" i="1"/>
  <c r="DB107" i="1" s="1"/>
  <c r="DB108" i="1"/>
  <c r="DC186" i="1"/>
  <c r="DB104" i="1"/>
  <c r="DB184" i="1"/>
  <c r="DB102" i="1" s="1"/>
  <c r="DA164" i="1"/>
  <c r="DA82" i="1" s="1"/>
  <c r="DD183" i="1"/>
  <c r="DC101" i="1"/>
  <c r="DC181" i="1"/>
  <c r="DC99" i="1" s="1"/>
  <c r="DE180" i="1"/>
  <c r="DD98" i="1"/>
  <c r="DD178" i="1"/>
  <c r="DD96" i="1" s="1"/>
  <c r="DC95" i="1"/>
  <c r="DD177" i="1"/>
  <c r="DC175" i="1"/>
  <c r="DC93" i="1" s="1"/>
  <c r="DE174" i="1"/>
  <c r="DD92" i="1"/>
  <c r="DD172" i="1"/>
  <c r="DD90" i="1" s="1"/>
  <c r="DD168" i="1"/>
  <c r="DC86" i="1"/>
  <c r="DC166" i="1"/>
  <c r="DB164" i="1"/>
  <c r="DB82" i="1" s="1"/>
  <c r="DB84" i="1"/>
  <c r="DD113" i="1" l="1"/>
  <c r="DE220" i="1"/>
  <c r="DD218" i="1"/>
  <c r="DD111" i="1" s="1"/>
  <c r="DC214" i="1"/>
  <c r="DC107" i="1" s="1"/>
  <c r="DC108" i="1"/>
  <c r="DE217" i="1"/>
  <c r="DD110" i="1"/>
  <c r="DD215" i="1"/>
  <c r="DD186" i="1"/>
  <c r="DC104" i="1"/>
  <c r="DC184" i="1"/>
  <c r="DC102" i="1" s="1"/>
  <c r="DE183" i="1"/>
  <c r="DD101" i="1"/>
  <c r="DD181" i="1"/>
  <c r="DD99" i="1" s="1"/>
  <c r="DE98" i="1"/>
  <c r="DF180" i="1"/>
  <c r="DE178" i="1"/>
  <c r="DE96" i="1" s="1"/>
  <c r="DE177" i="1"/>
  <c r="DD95" i="1"/>
  <c r="DD175" i="1"/>
  <c r="DD93" i="1" s="1"/>
  <c r="DF174" i="1"/>
  <c r="DE92" i="1"/>
  <c r="DE172" i="1"/>
  <c r="DE90" i="1" s="1"/>
  <c r="DC84" i="1"/>
  <c r="DE168" i="1"/>
  <c r="DD86" i="1"/>
  <c r="DD166" i="1"/>
  <c r="DF220" i="1" l="1"/>
  <c r="DE113" i="1"/>
  <c r="DE218" i="1"/>
  <c r="DE111" i="1" s="1"/>
  <c r="DE110" i="1"/>
  <c r="DF217" i="1"/>
  <c r="DE215" i="1"/>
  <c r="DD108" i="1"/>
  <c r="DD214" i="1"/>
  <c r="DD107" i="1" s="1"/>
  <c r="DC164" i="1"/>
  <c r="DC82" i="1" s="1"/>
  <c r="DE186" i="1"/>
  <c r="DD104" i="1"/>
  <c r="DD184" i="1"/>
  <c r="DD102" i="1" s="1"/>
  <c r="DF183" i="1"/>
  <c r="DE101" i="1"/>
  <c r="DE181" i="1"/>
  <c r="DE99" i="1" s="1"/>
  <c r="DF98" i="1"/>
  <c r="T36" i="1" s="1"/>
  <c r="DF178" i="1"/>
  <c r="DF96" i="1" s="1"/>
  <c r="T34" i="1" s="1"/>
  <c r="DF177" i="1"/>
  <c r="DE95" i="1"/>
  <c r="DE175" i="1"/>
  <c r="DE93" i="1" s="1"/>
  <c r="DF92" i="1"/>
  <c r="T30" i="1" s="1"/>
  <c r="DF172" i="1"/>
  <c r="DF90" i="1" s="1"/>
  <c r="T28" i="1" s="1"/>
  <c r="DF168" i="1"/>
  <c r="DE86" i="1"/>
  <c r="DE166" i="1"/>
  <c r="DD84" i="1"/>
  <c r="DF113" i="1" l="1"/>
  <c r="T51" i="1" s="1"/>
  <c r="DF218" i="1"/>
  <c r="DF111" i="1" s="1"/>
  <c r="T49" i="1" s="1"/>
  <c r="DE214" i="1"/>
  <c r="DE107" i="1" s="1"/>
  <c r="DE108" i="1"/>
  <c r="DF110" i="1"/>
  <c r="T48" i="1" s="1"/>
  <c r="DF215" i="1"/>
  <c r="DD164" i="1"/>
  <c r="DD82" i="1" s="1"/>
  <c r="DF186" i="1"/>
  <c r="DE104" i="1"/>
  <c r="DE184" i="1"/>
  <c r="DE102" i="1" s="1"/>
  <c r="DF101" i="1"/>
  <c r="T39" i="1" s="1"/>
  <c r="DF181" i="1"/>
  <c r="DF99" i="1" s="1"/>
  <c r="T37" i="1" s="1"/>
  <c r="DF95" i="1"/>
  <c r="T33" i="1" s="1"/>
  <c r="DF175" i="1"/>
  <c r="DF93" i="1" s="1"/>
  <c r="T31" i="1" s="1"/>
  <c r="DE84" i="1"/>
  <c r="DF86" i="1"/>
  <c r="T24" i="1" s="1"/>
  <c r="DF166" i="1"/>
  <c r="DF214" i="1" l="1"/>
  <c r="DF107" i="1" s="1"/>
  <c r="T45" i="1" s="1"/>
  <c r="DF108" i="1"/>
  <c r="T46" i="1" s="1"/>
  <c r="DF104" i="1"/>
  <c r="T42" i="1" s="1"/>
  <c r="DF184" i="1"/>
  <c r="DF102" i="1" s="1"/>
  <c r="T40" i="1" s="1"/>
  <c r="DE164" i="1"/>
  <c r="DE82" i="1" s="1"/>
  <c r="DF84" i="1"/>
  <c r="T22" i="1" s="1"/>
  <c r="DF164" i="1"/>
  <c r="DF82" i="1" s="1"/>
  <c r="T20" i="1" s="1"/>
</calcChain>
</file>

<file path=xl/sharedStrings.xml><?xml version="1.0" encoding="utf-8"?>
<sst xmlns="http://schemas.openxmlformats.org/spreadsheetml/2006/main" count="1300" uniqueCount="183">
  <si>
    <t>CAPEX</t>
    <phoneticPr fontId="6" type="noConversion"/>
  </si>
  <si>
    <t>A. Summary (yearly)</t>
    <phoneticPr fontId="6" type="noConversion"/>
  </si>
  <si>
    <t>w</t>
    <phoneticPr fontId="6" type="noConversion"/>
  </si>
  <si>
    <t>Historical</t>
    <phoneticPr fontId="6" type="noConversion"/>
  </si>
  <si>
    <t>Forecast</t>
    <phoneticPr fontId="6" type="noConversion"/>
  </si>
  <si>
    <t>Year</t>
  </si>
  <si>
    <t>Date</t>
  </si>
  <si>
    <t xml:space="preserve"> EUR in thousands</t>
    <phoneticPr fontId="4" type="noConversion"/>
  </si>
  <si>
    <t>Month</t>
  </si>
  <si>
    <t>Day</t>
  </si>
  <si>
    <t>&lt;PL&gt;</t>
    <phoneticPr fontId="6" type="noConversion"/>
  </si>
  <si>
    <t>감가상각비 합계</t>
    <phoneticPr fontId="6" type="noConversion"/>
  </si>
  <si>
    <t>유형자산 감가상각비</t>
    <phoneticPr fontId="4" type="noConversion"/>
  </si>
  <si>
    <t>무형자산상각비</t>
  </si>
  <si>
    <t>판관비 (SG&amp;A)</t>
  </si>
  <si>
    <t>&lt;BS&gt;</t>
    <phoneticPr fontId="6" type="noConversion"/>
  </si>
  <si>
    <t>유형자산</t>
    <phoneticPr fontId="4" type="noConversion"/>
  </si>
  <si>
    <t>취득원가</t>
  </si>
  <si>
    <t>(감가상각누계액)</t>
  </si>
  <si>
    <t>무형자산</t>
    <phoneticPr fontId="4" type="noConversion"/>
  </si>
  <si>
    <t>&lt;CF&gt;</t>
    <phoneticPr fontId="6" type="noConversion"/>
  </si>
  <si>
    <t>투자현금흐름</t>
    <phoneticPr fontId="6" type="noConversion"/>
  </si>
  <si>
    <t>유형자산 취득</t>
    <phoneticPr fontId="6" type="noConversion"/>
  </si>
  <si>
    <t>유형자산 처분</t>
    <phoneticPr fontId="6" type="noConversion"/>
  </si>
  <si>
    <t>무형자산 취득</t>
    <phoneticPr fontId="6" type="noConversion"/>
  </si>
  <si>
    <t>무형자산 처분</t>
    <phoneticPr fontId="6" type="noConversion"/>
  </si>
  <si>
    <t>A. Summary (monthly)</t>
    <phoneticPr fontId="6" type="noConversion"/>
  </si>
  <si>
    <t>Forecast</t>
  </si>
  <si>
    <t>유형자산</t>
  </si>
  <si>
    <t>토지</t>
  </si>
  <si>
    <t>건물</t>
  </si>
  <si>
    <t>구축물</t>
  </si>
  <si>
    <t>기계장치</t>
  </si>
  <si>
    <t>금형</t>
  </si>
  <si>
    <t>차량운반구</t>
  </si>
  <si>
    <t>공기구비품</t>
  </si>
  <si>
    <t>기타 유형자산</t>
  </si>
  <si>
    <t>건설중인자산</t>
  </si>
  <si>
    <t>산업재산권</t>
    <phoneticPr fontId="4" type="noConversion"/>
  </si>
  <si>
    <t>소프트웨어</t>
    <phoneticPr fontId="4" type="noConversion"/>
  </si>
  <si>
    <t>기타 무형자산</t>
    <phoneticPr fontId="4" type="noConversion"/>
  </si>
  <si>
    <t>유형자산취득</t>
    <phoneticPr fontId="6" type="noConversion"/>
  </si>
  <si>
    <t>유형자산처분</t>
    <phoneticPr fontId="6" type="noConversion"/>
  </si>
  <si>
    <t>무형자산취득</t>
    <phoneticPr fontId="4" type="noConversion"/>
  </si>
  <si>
    <t>무형자산처분</t>
    <phoneticPr fontId="4" type="noConversion"/>
  </si>
  <si>
    <t>B. CAPEX 상세 &lt;PL&gt; &lt;BS&gt; &lt;CF&gt;</t>
    <phoneticPr fontId="6" type="noConversion"/>
  </si>
  <si>
    <t>1. &lt;PL&gt;</t>
    <phoneticPr fontId="6" type="noConversion"/>
  </si>
  <si>
    <t>I. 감가상각비 합계</t>
    <phoneticPr fontId="6" type="noConversion"/>
  </si>
  <si>
    <t>제조 (COGS)</t>
  </si>
  <si>
    <t>연구개발비 (SG&amp;A)</t>
    <phoneticPr fontId="6" type="noConversion"/>
  </si>
  <si>
    <t>II. 감가상각비 - 유형자산</t>
    <phoneticPr fontId="6" type="noConversion"/>
  </si>
  <si>
    <t>II. 감가상각비 - 무형자산</t>
    <phoneticPr fontId="6" type="noConversion"/>
  </si>
  <si>
    <t xml:space="preserve">2. &lt;BS&gt; </t>
    <phoneticPr fontId="6" type="noConversion"/>
  </si>
  <si>
    <t>I. 기존 유형자산</t>
    <phoneticPr fontId="4" type="noConversion"/>
  </si>
  <si>
    <t>감가상각누계액</t>
  </si>
  <si>
    <t>취득원가</t>
    <phoneticPr fontId="4" type="noConversion"/>
  </si>
  <si>
    <t>감가상각누계액</t>
    <phoneticPr fontId="4" type="noConversion"/>
  </si>
  <si>
    <t>II. 신규 유형자산</t>
    <phoneticPr fontId="4" type="noConversion"/>
  </si>
  <si>
    <t>(감가상각누계액)</t>
    <phoneticPr fontId="4" type="noConversion"/>
  </si>
  <si>
    <t>III. 기존 무형자산</t>
    <phoneticPr fontId="4" type="noConversion"/>
  </si>
  <si>
    <t>IV. 신규 무형자산</t>
    <phoneticPr fontId="4" type="noConversion"/>
  </si>
  <si>
    <t>3. &lt;CF&gt;</t>
    <phoneticPr fontId="6" type="noConversion"/>
  </si>
  <si>
    <t>1. 신규투자 &lt;CF&gt;</t>
    <phoneticPr fontId="6" type="noConversion"/>
  </si>
  <si>
    <t>1. 신규투자 - 유형자산</t>
    <phoneticPr fontId="6" type="noConversion"/>
  </si>
  <si>
    <t>기타 유형자산</t>
    <phoneticPr fontId="6" type="noConversion"/>
  </si>
  <si>
    <t>2. 신규투자 - 무형자산</t>
    <phoneticPr fontId="6" type="noConversion"/>
  </si>
  <si>
    <t>산업재산권</t>
  </si>
  <si>
    <t>기타 무형자산</t>
    <phoneticPr fontId="6" type="noConversion"/>
  </si>
  <si>
    <t>※ 신규자산 투자는 회사 계획에 맞춰 추가!</t>
    <phoneticPr fontId="4" type="noConversion"/>
  </si>
  <si>
    <t>&lt;Scenario&gt;</t>
    <phoneticPr fontId="4" type="noConversion"/>
  </si>
  <si>
    <t>시나리오 적용</t>
    <phoneticPr fontId="4" type="noConversion"/>
  </si>
  <si>
    <t>적용</t>
    <phoneticPr fontId="4" type="noConversion"/>
  </si>
  <si>
    <t>5개년 평균</t>
    <phoneticPr fontId="4" type="noConversion"/>
  </si>
  <si>
    <t>3개년 평균</t>
    <phoneticPr fontId="4" type="noConversion"/>
  </si>
  <si>
    <t>FY2021유지</t>
    <phoneticPr fontId="4" type="noConversion"/>
  </si>
  <si>
    <t>유형자산</t>
    <phoneticPr fontId="6" type="noConversion"/>
  </si>
  <si>
    <t>2. 대체투자 &lt;CF&gt; - 매년 발생하는 감가상각비 만큼 재투자된다고 가정! / 재투자된 금액은 다음년도부터 상각된다고 가정! (상황에 따라 변경해서 사용)</t>
    <phoneticPr fontId="6" type="noConversion"/>
  </si>
  <si>
    <t>1-1. 기존자산 - 유형자산</t>
    <phoneticPr fontId="6" type="noConversion"/>
  </si>
  <si>
    <t>1-2. 기존자산 - 무형자산</t>
    <phoneticPr fontId="6" type="noConversion"/>
  </si>
  <si>
    <t>2-1. 신규자산 - 유형자산</t>
    <phoneticPr fontId="6" type="noConversion"/>
  </si>
  <si>
    <t>2-2. 신규자산 - 무형자산</t>
    <phoneticPr fontId="6" type="noConversion"/>
  </si>
  <si>
    <t>3. 자산처분 &lt;CF&gt;</t>
    <phoneticPr fontId="6" type="noConversion"/>
  </si>
  <si>
    <t>※ 자산 처분은 회사 계획에 맞춰 추가! / 현재는 처분계획 없는 것으로 평가.</t>
    <phoneticPr fontId="4" type="noConversion"/>
  </si>
  <si>
    <t>4. 감가상각비 추정 &lt;PL&gt;</t>
    <phoneticPr fontId="6" type="noConversion"/>
  </si>
  <si>
    <t>1-1. 감가상각비 - 자산별</t>
    <phoneticPr fontId="6" type="noConversion"/>
  </si>
  <si>
    <t>내용년수</t>
    <phoneticPr fontId="4" type="noConversion"/>
  </si>
  <si>
    <t>기존자산</t>
    <phoneticPr fontId="4" type="noConversion"/>
  </si>
  <si>
    <t>신규자산</t>
    <phoneticPr fontId="4" type="noConversion"/>
  </si>
  <si>
    <t>1-2. 감가상각비 - 동인별 배분</t>
    <phoneticPr fontId="6" type="noConversion"/>
  </si>
  <si>
    <t>과거평균</t>
    <phoneticPr fontId="4" type="noConversion"/>
  </si>
  <si>
    <t>합계(12~16)</t>
    <phoneticPr fontId="4" type="noConversion"/>
  </si>
  <si>
    <t>합계(14~16)</t>
    <phoneticPr fontId="6" type="noConversion"/>
  </si>
  <si>
    <t>제조 (COGS)</t>
    <phoneticPr fontId="6" type="noConversion"/>
  </si>
  <si>
    <t>판관비 (SG&amp;A)</t>
    <phoneticPr fontId="6" type="noConversion"/>
  </si>
  <si>
    <t>판관비 (SG&amp;A) - 연구개발비</t>
    <phoneticPr fontId="6" type="noConversion"/>
  </si>
  <si>
    <t>1-3. 무형자산 상각비 - 자산별</t>
    <phoneticPr fontId="6" type="noConversion"/>
  </si>
  <si>
    <t>특허권</t>
    <phoneticPr fontId="6" type="noConversion"/>
  </si>
  <si>
    <r>
      <t xml:space="preserve">Link </t>
    </r>
    <r>
      <rPr>
        <i/>
        <u/>
        <sz val="8"/>
        <color theme="10"/>
        <rFont val="맑은 고딕"/>
        <family val="3"/>
        <charset val="129"/>
        <scheme val="minor"/>
      </rPr>
      <t>→</t>
    </r>
    <r>
      <rPr>
        <i/>
        <u/>
        <sz val="8"/>
        <color theme="10"/>
        <rFont val="맑은 고딕"/>
        <family val="2"/>
        <scheme val="minor"/>
      </rPr>
      <t xml:space="preserve"> '</t>
    </r>
    <r>
      <rPr>
        <u/>
        <sz val="8"/>
        <color theme="10"/>
        <rFont val="맑은 고딕"/>
        <family val="3"/>
        <charset val="129"/>
        <scheme val="minor"/>
      </rPr>
      <t>무형자산</t>
    </r>
    <r>
      <rPr>
        <u/>
        <sz val="8"/>
        <color theme="10"/>
        <rFont val="맑은 고딕"/>
        <family val="2"/>
        <scheme val="minor"/>
      </rPr>
      <t>-</t>
    </r>
    <r>
      <rPr>
        <u/>
        <sz val="8"/>
        <color theme="10"/>
        <rFont val="맑은 고딕"/>
        <family val="3"/>
        <charset val="129"/>
        <scheme val="minor"/>
      </rPr>
      <t>산업재산권</t>
    </r>
    <r>
      <rPr>
        <u/>
        <sz val="8"/>
        <color theme="10"/>
        <rFont val="맑은 고딕"/>
        <family val="2"/>
        <scheme val="minor"/>
      </rPr>
      <t>'!A1</t>
    </r>
    <phoneticPr fontId="6" type="noConversion"/>
  </si>
  <si>
    <t>상각안함 →</t>
    <phoneticPr fontId="6" type="noConversion"/>
  </si>
  <si>
    <t>회원권 등</t>
    <phoneticPr fontId="6" type="noConversion"/>
  </si>
  <si>
    <r>
      <t xml:space="preserve">Link </t>
    </r>
    <r>
      <rPr>
        <i/>
        <u/>
        <sz val="8"/>
        <color theme="10"/>
        <rFont val="맑은 고딕"/>
        <family val="3"/>
        <charset val="129"/>
        <scheme val="minor"/>
      </rPr>
      <t>→</t>
    </r>
    <r>
      <rPr>
        <i/>
        <u/>
        <sz val="8"/>
        <color theme="10"/>
        <rFont val="맑은 고딕"/>
        <family val="2"/>
        <scheme val="minor"/>
      </rPr>
      <t xml:space="preserve"> '</t>
    </r>
    <r>
      <rPr>
        <i/>
        <u/>
        <sz val="8"/>
        <color theme="10"/>
        <rFont val="맑은 고딕"/>
        <family val="3"/>
        <charset val="129"/>
        <scheme val="minor"/>
      </rPr>
      <t>무형자산</t>
    </r>
    <r>
      <rPr>
        <i/>
        <u/>
        <sz val="8"/>
        <color theme="10"/>
        <rFont val="맑은 고딕"/>
        <family val="2"/>
        <scheme val="minor"/>
      </rPr>
      <t>-</t>
    </r>
    <r>
      <rPr>
        <i/>
        <u/>
        <sz val="8"/>
        <color theme="10"/>
        <rFont val="맑은 고딕"/>
        <family val="3"/>
        <charset val="129"/>
        <scheme val="minor"/>
      </rPr>
      <t>기타</t>
    </r>
    <r>
      <rPr>
        <i/>
        <u/>
        <sz val="8"/>
        <color theme="10"/>
        <rFont val="맑은 고딕"/>
        <family val="2"/>
        <scheme val="minor"/>
      </rPr>
      <t>'!A1</t>
    </r>
    <phoneticPr fontId="6" type="noConversion"/>
  </si>
  <si>
    <t>1-4. 무형자산 상각비 - 동인별 배분</t>
    <phoneticPr fontId="6" type="noConversion"/>
  </si>
  <si>
    <t>← 무형자산상각비는 100% 판관비 배분</t>
    <phoneticPr fontId="6" type="noConversion"/>
  </si>
  <si>
    <t>2-1 기존 유형자산 상각스케쥴 (기존자산 상각 + 기존자산에 대한 대체투자 상각)</t>
    <phoneticPr fontId="4" type="noConversion"/>
  </si>
  <si>
    <t>Half-year convention</t>
    <phoneticPr fontId="41" type="noConversion"/>
  </si>
  <si>
    <t>감가상각스케쥴</t>
    <phoneticPr fontId="4" type="noConversion"/>
  </si>
  <si>
    <t>취득액</t>
    <phoneticPr fontId="4" type="noConversion"/>
  </si>
  <si>
    <t>상각년도</t>
  </si>
  <si>
    <t>상각률</t>
  </si>
  <si>
    <t>합계</t>
    <phoneticPr fontId="4" type="noConversion"/>
  </si>
  <si>
    <t>결산일 기준 취득가액 →</t>
    <phoneticPr fontId="4" type="noConversion"/>
  </si>
  <si>
    <t>← 기존에 보유중인 자산상각분이라 n*(n+1)/2 적용해서 계산</t>
    <phoneticPr fontId="4" type="noConversion"/>
  </si>
  <si>
    <t>대체투자분 상각 →</t>
    <phoneticPr fontId="4" type="noConversion"/>
  </si>
  <si>
    <t>2-2 기존 무형자산 상각스케쥴 (기존자산 상각 + 기존자산에 대한 대체투자 상각)</t>
    <phoneticPr fontId="4" type="noConversion"/>
  </si>
  <si>
    <t>2-3 신규 유형자산 상각스케쥴 (신규자산 상각 + 신규자산에 대한 대체투자 상각)</t>
    <phoneticPr fontId="4" type="noConversion"/>
  </si>
  <si>
    <t>신규자산 상각 →</t>
    <phoneticPr fontId="4" type="noConversion"/>
  </si>
  <si>
    <t>2-4 신규 무형자산 상각스케쥴 (신규자산 상각 + 신규자산에 대한 대체투자 상각)</t>
    <phoneticPr fontId="4" type="noConversion"/>
  </si>
  <si>
    <t>Half-year convention</t>
    <phoneticPr fontId="41" type="noConversion"/>
  </si>
  <si>
    <t>감가상각스케쥴</t>
    <phoneticPr fontId="4" type="noConversion"/>
  </si>
  <si>
    <t>취득액</t>
    <phoneticPr fontId="4" type="noConversion"/>
  </si>
  <si>
    <t>합계</t>
    <phoneticPr fontId="4" type="noConversion"/>
  </si>
  <si>
    <t>← 기존에 보유중인 자산상각분이라 n*(n+1)/2 적용해서 계산</t>
    <phoneticPr fontId="4" type="noConversion"/>
  </si>
  <si>
    <t>신규자산 상각 →</t>
    <phoneticPr fontId="4" type="noConversion"/>
  </si>
  <si>
    <t>← 기존에 보유중인 자산상각분이라 n*(n+1)/2 적용해서 계산</t>
    <phoneticPr fontId="4" type="noConversion"/>
  </si>
  <si>
    <t>신규자산 상각 →</t>
    <phoneticPr fontId="4" type="noConversion"/>
  </si>
  <si>
    <t>Half-year convention</t>
    <phoneticPr fontId="41" type="noConversion"/>
  </si>
  <si>
    <t>감가상각스케쥴</t>
    <phoneticPr fontId="4" type="noConversion"/>
  </si>
  <si>
    <t>취득액</t>
    <phoneticPr fontId="4" type="noConversion"/>
  </si>
  <si>
    <t>합계</t>
    <phoneticPr fontId="4" type="noConversion"/>
  </si>
  <si>
    <t>← 기존에 보유중인 자산상각분이라 n*(n+1)/2 적용해서 계산</t>
    <phoneticPr fontId="4" type="noConversion"/>
  </si>
  <si>
    <t>신규자산 상각 →</t>
    <phoneticPr fontId="4" type="noConversion"/>
  </si>
  <si>
    <t>상각누계액</t>
    <phoneticPr fontId="4" type="noConversion"/>
  </si>
  <si>
    <t>장부가액</t>
    <phoneticPr fontId="4" type="noConversion"/>
  </si>
  <si>
    <t>내용연수</t>
    <phoneticPr fontId="4" type="noConversion"/>
  </si>
  <si>
    <t>상각비 추정</t>
    <phoneticPr fontId="4" type="noConversion"/>
  </si>
  <si>
    <t>감가상각테이블</t>
    <phoneticPr fontId="4" type="noConversion"/>
  </si>
  <si>
    <t>내용년수 추정</t>
    <phoneticPr fontId="4" type="noConversion"/>
  </si>
  <si>
    <t>상각비</t>
    <phoneticPr fontId="4" type="noConversion"/>
  </si>
  <si>
    <t>직전 상각비</t>
    <phoneticPr fontId="4" type="noConversion"/>
  </si>
  <si>
    <t>상각률 추정</t>
    <phoneticPr fontId="4" type="noConversion"/>
  </si>
  <si>
    <t>상각률 추정</t>
    <phoneticPr fontId="4" type="noConversion"/>
  </si>
  <si>
    <t>(당기)</t>
  </si>
  <si>
    <t>(단위 : 백만원)</t>
  </si>
  <si>
    <t>구  분</t>
  </si>
  <si>
    <t>기초잔액(*1)</t>
  </si>
  <si>
    <t>취 득</t>
  </si>
  <si>
    <t>처 분</t>
  </si>
  <si>
    <t>감가상각비</t>
  </si>
  <si>
    <t>기타증감(*2)</t>
  </si>
  <si>
    <t>기말잔액</t>
  </si>
  <si>
    <t>-</t>
  </si>
  <si>
    <t>선박항공기</t>
  </si>
  <si>
    <t>공구와기구</t>
  </si>
  <si>
    <t>비품</t>
  </si>
  <si>
    <t>합  계</t>
  </si>
  <si>
    <t>(당  기)</t>
  </si>
  <si>
    <t>(단위: 백만원)</t>
  </si>
  <si>
    <t>과     목</t>
  </si>
  <si>
    <t>기초잔액</t>
  </si>
  <si>
    <t>취  득</t>
  </si>
  <si>
    <t>처  분</t>
  </si>
  <si>
    <t>금융리스토지(*2)</t>
  </si>
  <si>
    <t>금융리스건물(*2)</t>
  </si>
  <si>
    <t>시설장치</t>
  </si>
  <si>
    <t>금융리스집기비품(*1)</t>
  </si>
  <si>
    <t>합  계</t>
  </si>
  <si>
    <t>연결재무제표에 대한 주석 - 계속</t>
  </si>
  <si>
    <t>대조양</t>
    <phoneticPr fontId="4" type="noConversion"/>
  </si>
  <si>
    <t>12. 유형자산:</t>
  </si>
  <si>
    <t>구    분</t>
  </si>
  <si>
    <t>건물및구축물</t>
  </si>
  <si>
    <t>기타</t>
  </si>
  <si>
    <t>기초장부금액</t>
  </si>
  <si>
    <t>  - 취득원가</t>
  </si>
  <si>
    <t>  - 감가상각누계액</t>
  </si>
  <si>
    <t>    (손상차손누계액 포함)</t>
  </si>
  <si>
    <t>일반취득 및 자본적지출(*1)</t>
  </si>
  <si>
    <t>사업결합으로 인한 취득</t>
  </si>
  <si>
    <t>감가상각</t>
  </si>
  <si>
    <t>처분/폐기</t>
  </si>
  <si>
    <t>손상</t>
  </si>
  <si>
    <t>기타(*2)</t>
  </si>
  <si>
    <t>기말장부금액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</si>
</sst>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 #,##0_);_(* \(#,##0\);_(* &quot;-&quot;_);@_)"/>
    <numFmt numFmtId="177" formatCode="#,##0_);[Red]\(#,##0\);\-_)"/>
    <numFmt numFmtId="178" formatCode="#,##0_);\(#,##0\);\-_)"/>
    <numFmt numFmtId="179" formatCode="#,##0_);[Red]\(#,##0\);&quot;-&quot;_)"/>
    <numFmt numFmtId="180" formatCode="_(\ #,##0_);\(\ #,##0\);_(* &quot;-&quot;_)"/>
    <numFmt numFmtId="181" formatCode="0.0%"/>
    <numFmt numFmtId="182" formatCode="&quot;FY&quot;00"/>
    <numFmt numFmtId="183" formatCode="#,##0.0_);[Red]\(#,##0.0\);\-_)"/>
  </numFmts>
  <fonts count="49" x14ac:knownFonts="1">
    <font>
      <sz val="11"/>
      <color theme="1"/>
      <name val="맑은 고딕"/>
      <family val="2"/>
      <charset val="129"/>
      <scheme val="minor"/>
    </font>
    <font>
      <sz val="11"/>
      <color theme="1"/>
      <name val="맑은 고딕"/>
      <family val="2"/>
      <charset val="129"/>
      <scheme val="minor"/>
    </font>
    <font>
      <sz val="9"/>
      <color theme="1"/>
      <name val="맑은 고딕"/>
      <family val="2"/>
      <scheme val="minor"/>
    </font>
    <font>
      <sz val="8"/>
      <color theme="1"/>
      <name val="맑은 고딕"/>
      <family val="3"/>
      <charset val="129"/>
    </font>
    <font>
      <sz val="8"/>
      <name val="맑은 고딕"/>
      <family val="2"/>
      <charset val="129"/>
      <scheme val="minor"/>
    </font>
    <font>
      <b/>
      <i/>
      <sz val="10"/>
      <color theme="3"/>
      <name val="맑은 고딕"/>
      <family val="3"/>
      <charset val="129"/>
    </font>
    <font>
      <sz val="8"/>
      <name val="맑은 고딕"/>
      <family val="3"/>
      <charset val="129"/>
      <scheme val="minor"/>
    </font>
    <font>
      <b/>
      <i/>
      <sz val="8"/>
      <color theme="3"/>
      <name val="맑은 고딕"/>
      <family val="3"/>
      <charset val="129"/>
    </font>
    <font>
      <b/>
      <sz val="8"/>
      <color theme="0"/>
      <name val="맑은 고딕"/>
      <family val="3"/>
      <charset val="129"/>
    </font>
    <font>
      <b/>
      <sz val="8"/>
      <color theme="3"/>
      <name val="맑은 고딕"/>
      <family val="3"/>
      <charset val="129"/>
    </font>
    <font>
      <b/>
      <sz val="11"/>
      <color theme="3"/>
      <name val="맑은 고딕"/>
      <family val="2"/>
      <scheme val="minor"/>
    </font>
    <font>
      <sz val="8"/>
      <name val="맑은 고딕"/>
      <family val="3"/>
      <charset val="129"/>
    </font>
    <font>
      <b/>
      <sz val="8"/>
      <name val="맑은 고딕"/>
      <family val="3"/>
      <charset val="129"/>
    </font>
    <font>
      <i/>
      <sz val="8"/>
      <color rgb="FF0070C0"/>
      <name val="맑은 고딕"/>
      <family val="3"/>
      <charset val="129"/>
    </font>
    <font>
      <i/>
      <sz val="8"/>
      <color theme="5" tint="0.39997558519241921"/>
      <name val="맑은 고딕"/>
      <family val="3"/>
      <charset val="129"/>
    </font>
    <font>
      <i/>
      <sz val="8"/>
      <name val="맑은 고딕"/>
      <family val="3"/>
      <charset val="129"/>
    </font>
    <font>
      <b/>
      <i/>
      <sz val="8"/>
      <color theme="1"/>
      <name val="맑은 고딕"/>
      <family val="3"/>
      <charset val="129"/>
    </font>
    <font>
      <b/>
      <i/>
      <sz val="8"/>
      <color theme="0"/>
      <name val="맑은 고딕"/>
      <family val="3"/>
      <charset val="129"/>
    </font>
    <font>
      <b/>
      <i/>
      <sz val="8"/>
      <color theme="0" tint="-0.249977111117893"/>
      <name val="맑은 고딕"/>
      <family val="3"/>
      <charset val="129"/>
    </font>
    <font>
      <b/>
      <sz val="8"/>
      <color theme="1"/>
      <name val="맑은 고딕"/>
      <family val="3"/>
      <charset val="129"/>
    </font>
    <font>
      <b/>
      <i/>
      <sz val="8"/>
      <name val="맑은 고딕"/>
      <family val="3"/>
      <charset val="129"/>
    </font>
    <font>
      <sz val="8"/>
      <color theme="0"/>
      <name val="맑은 고딕"/>
      <family val="3"/>
      <charset val="129"/>
    </font>
    <font>
      <sz val="8"/>
      <color theme="3"/>
      <name val="맑은 고딕"/>
      <family val="3"/>
      <charset val="129"/>
    </font>
    <font>
      <i/>
      <sz val="8"/>
      <color theme="0" tint="-0.249977111117893"/>
      <name val="맑은 고딕"/>
      <family val="3"/>
      <charset val="129"/>
    </font>
    <font>
      <i/>
      <sz val="6"/>
      <color theme="5"/>
      <name val="맑은 고딕"/>
      <family val="3"/>
      <charset val="129"/>
    </font>
    <font>
      <b/>
      <i/>
      <sz val="6"/>
      <color theme="5"/>
      <name val="맑은 고딕"/>
      <family val="3"/>
      <charset val="129"/>
    </font>
    <font>
      <b/>
      <sz val="8"/>
      <color theme="0" tint="-0.249977111117893"/>
      <name val="맑은 고딕"/>
      <family val="3"/>
      <charset val="129"/>
    </font>
    <font>
      <sz val="8"/>
      <color theme="0" tint="-0.249977111117893"/>
      <name val="맑은 고딕"/>
      <family val="3"/>
      <charset val="129"/>
    </font>
    <font>
      <i/>
      <sz val="6"/>
      <color theme="0" tint="-0.249977111117893"/>
      <name val="맑은 고딕"/>
      <family val="3"/>
      <charset val="129"/>
    </font>
    <font>
      <i/>
      <sz val="6"/>
      <color rgb="FFFF0000"/>
      <name val="맑은 고딕"/>
      <family val="3"/>
      <charset val="129"/>
    </font>
    <font>
      <b/>
      <sz val="8"/>
      <color rgb="FFFF0000"/>
      <name val="맑은 고딕"/>
      <family val="3"/>
      <charset val="129"/>
    </font>
    <font>
      <sz val="10"/>
      <name val="Arial"/>
      <family val="2"/>
    </font>
    <font>
      <sz val="10"/>
      <name val="Times New Roman"/>
      <family val="1"/>
    </font>
    <font>
      <sz val="8"/>
      <color rgb="FF0070C0"/>
      <name val="맑은 고딕"/>
      <family val="3"/>
      <charset val="129"/>
    </font>
    <font>
      <u/>
      <sz val="9"/>
      <color theme="10"/>
      <name val="맑은 고딕"/>
      <family val="2"/>
      <scheme val="minor"/>
    </font>
    <font>
      <i/>
      <u/>
      <sz val="8"/>
      <color theme="10"/>
      <name val="맑은 고딕"/>
      <family val="2"/>
      <scheme val="minor"/>
    </font>
    <font>
      <i/>
      <u/>
      <sz val="8"/>
      <color theme="10"/>
      <name val="맑은 고딕"/>
      <family val="3"/>
      <charset val="129"/>
      <scheme val="minor"/>
    </font>
    <font>
      <u/>
      <sz val="8"/>
      <color theme="10"/>
      <name val="맑은 고딕"/>
      <family val="3"/>
      <charset val="129"/>
      <scheme val="minor"/>
    </font>
    <font>
      <u/>
      <sz val="8"/>
      <color theme="10"/>
      <name val="맑은 고딕"/>
      <family val="2"/>
      <scheme val="minor"/>
    </font>
    <font>
      <sz val="8"/>
      <color rgb="FFFF0000"/>
      <name val="맑은 고딕"/>
      <family val="3"/>
      <charset val="129"/>
    </font>
    <font>
      <i/>
      <sz val="8"/>
      <color theme="1"/>
      <name val="맑은 고딕"/>
      <family val="3"/>
      <charset val="129"/>
    </font>
    <font>
      <sz val="8"/>
      <name val="굴림체"/>
      <family val="2"/>
      <charset val="129"/>
    </font>
    <font>
      <sz val="7"/>
      <color theme="1"/>
      <name val="맑은 고딕"/>
      <family val="3"/>
      <charset val="129"/>
    </font>
    <font>
      <sz val="9"/>
      <color theme="1"/>
      <name val="맑은 고딕"/>
      <family val="2"/>
      <charset val="129"/>
      <scheme val="minor"/>
    </font>
    <font>
      <b/>
      <sz val="9"/>
      <color theme="1"/>
      <name val="맑은 고딕"/>
      <family val="3"/>
      <charset val="129"/>
      <scheme val="minor"/>
    </font>
    <font>
      <b/>
      <sz val="9"/>
      <color theme="3"/>
      <name val="맑은 고딕"/>
      <family val="3"/>
      <charset val="129"/>
      <scheme val="minor"/>
    </font>
    <font>
      <sz val="10"/>
      <color rgb="FF000000"/>
      <name val="바탕"/>
      <family val="1"/>
      <charset val="129"/>
    </font>
    <font>
      <sz val="11"/>
      <color rgb="FF000000"/>
      <name val="굴림"/>
      <family val="3"/>
      <charset val="129"/>
    </font>
    <font>
      <sz val="10"/>
      <color rgb="FF000000"/>
      <name val="굴림"/>
      <family val="3"/>
      <charset val="129"/>
    </font>
  </fonts>
  <fills count="16">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5" tint="-0.249977111117893"/>
        <bgColor indexed="64"/>
      </patternFill>
    </fill>
    <fill>
      <patternFill patternType="solid">
        <fgColor rgb="FF003366"/>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rgb="FFC00000"/>
        <bgColor indexed="64"/>
      </patternFill>
    </fill>
    <fill>
      <patternFill patternType="solid">
        <fgColor theme="5" tint="0.79998168889431442"/>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990000"/>
        <bgColor indexed="64"/>
      </patternFill>
    </fill>
    <fill>
      <patternFill patternType="solid">
        <fgColor theme="8" tint="0.79998168889431442"/>
        <bgColor indexed="64"/>
      </patternFill>
    </fill>
    <fill>
      <patternFill patternType="solid">
        <fgColor rgb="FFDCDCDC"/>
        <bgColor indexed="64"/>
      </patternFill>
    </fill>
  </fills>
  <borders count="58">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double">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double">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diagonal/>
    </border>
    <border>
      <left style="thin">
        <color theme="0" tint="-0.34998626667073579"/>
      </left>
      <right style="double">
        <color theme="0" tint="-0.34998626667073579"/>
      </right>
      <top style="thin">
        <color theme="0" tint="-0.34998626667073579"/>
      </top>
      <bottom/>
      <diagonal/>
    </border>
    <border>
      <left style="double">
        <color theme="0" tint="-0.34998626667073579"/>
      </left>
      <right style="thin">
        <color theme="0" tint="-0.34998626667073579"/>
      </right>
      <top/>
      <bottom style="thin">
        <color theme="0" tint="-0.34998626667073579"/>
      </bottom>
      <diagonal/>
    </border>
    <border>
      <left style="thin">
        <color theme="0" tint="-0.34998626667073579"/>
      </left>
      <right style="double">
        <color theme="0" tint="-0.34998626667073579"/>
      </right>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double">
        <color theme="0" tint="-0.14993743705557422"/>
      </right>
      <top style="thin">
        <color theme="0" tint="-0.14996795556505021"/>
      </top>
      <bottom style="thin">
        <color theme="0" tint="-0.14996795556505021"/>
      </bottom>
      <diagonal/>
    </border>
    <border>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double">
        <color theme="0" tint="-0.34998626667073579"/>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34998626667073579"/>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theme="3"/>
      </bottom>
      <diagonal/>
    </border>
    <border>
      <left/>
      <right/>
      <top/>
      <bottom style="thin">
        <color theme="3"/>
      </bottom>
      <diagonal/>
    </border>
    <border>
      <left/>
      <right style="thin">
        <color theme="3"/>
      </right>
      <top/>
      <bottom style="thin">
        <color theme="3"/>
      </bottom>
      <diagonal/>
    </border>
    <border>
      <left/>
      <right style="thin">
        <color theme="3"/>
      </right>
      <top/>
      <bottom style="medium">
        <color theme="3"/>
      </bottom>
      <diagonal/>
    </border>
    <border>
      <left/>
      <right style="thin">
        <color theme="3"/>
      </right>
      <top/>
      <bottom/>
      <diagonal/>
    </border>
    <border>
      <left/>
      <right/>
      <top style="thin">
        <color theme="3"/>
      </top>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808080"/>
      </bottom>
      <diagonal/>
    </border>
    <border>
      <left/>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diagonal/>
    </border>
    <border>
      <left style="thin">
        <color rgb="FF808080"/>
      </left>
      <right style="thin">
        <color rgb="FF000000"/>
      </right>
      <top style="thin">
        <color rgb="FF808080"/>
      </top>
      <bottom/>
      <diagonal/>
    </border>
    <border>
      <left style="thin">
        <color rgb="FF000000"/>
      </left>
      <right style="thin">
        <color rgb="FF808080"/>
      </right>
      <top/>
      <bottom style="thin">
        <color rgb="FF808080"/>
      </bottom>
      <diagonal/>
    </border>
    <border>
      <left style="thin">
        <color rgb="FF808080"/>
      </left>
      <right style="thin">
        <color rgb="FF000000"/>
      </right>
      <top/>
      <bottom style="thin">
        <color rgb="FF808080"/>
      </bottom>
      <diagonal/>
    </border>
    <border>
      <left style="thin">
        <color rgb="FF000000"/>
      </left>
      <right style="thin">
        <color rgb="FF808080"/>
      </right>
      <top/>
      <bottom style="thin">
        <color rgb="FF000000"/>
      </bottom>
      <diagonal/>
    </border>
    <border>
      <left style="thin">
        <color rgb="FF808080"/>
      </left>
      <right style="thin">
        <color rgb="FF808080"/>
      </right>
      <top/>
      <bottom style="thin">
        <color rgb="FF000000"/>
      </bottom>
      <diagonal/>
    </border>
    <border>
      <left style="thin">
        <color rgb="FF808080"/>
      </left>
      <right style="thin">
        <color rgb="FF000000"/>
      </right>
      <top/>
      <bottom style="thin">
        <color rgb="FF000000"/>
      </bottom>
      <diagonal/>
    </border>
  </borders>
  <cellStyleXfs count="8">
    <xf numFmtId="0" fontId="0" fillId="0" borderId="0">
      <alignment vertical="center"/>
    </xf>
    <xf numFmtId="176" fontId="2" fillId="0" borderId="0"/>
    <xf numFmtId="0" fontId="10" fillId="0" borderId="0" applyAlignment="0" applyProtection="0"/>
    <xf numFmtId="0" fontId="31" fillId="0" borderId="0"/>
    <xf numFmtId="180" fontId="32" fillId="0" borderId="0" applyFont="0" applyFill="0" applyBorder="0" applyAlignment="0" applyProtection="0"/>
    <xf numFmtId="0" fontId="1" fillId="0" borderId="0">
      <alignment vertical="center"/>
    </xf>
    <xf numFmtId="176" fontId="34" fillId="0" borderId="0" applyNumberFormat="0" applyFill="0" applyBorder="0" applyAlignment="0" applyProtection="0"/>
    <xf numFmtId="180" fontId="32" fillId="0" borderId="0" applyFont="0" applyFill="0" applyBorder="0" applyAlignment="0" applyProtection="0"/>
  </cellStyleXfs>
  <cellXfs count="405">
    <xf numFmtId="0" fontId="0" fillId="0" borderId="0" xfId="0">
      <alignment vertical="center"/>
    </xf>
    <xf numFmtId="177" fontId="3" fillId="0" borderId="0" xfId="1" applyNumberFormat="1" applyFont="1"/>
    <xf numFmtId="177" fontId="5" fillId="0" borderId="0" xfId="1" applyNumberFormat="1" applyFont="1"/>
    <xf numFmtId="177" fontId="7" fillId="0" borderId="0" xfId="1" applyNumberFormat="1" applyFont="1"/>
    <xf numFmtId="3" fontId="7" fillId="0" borderId="0" xfId="1" applyNumberFormat="1" applyFont="1"/>
    <xf numFmtId="177" fontId="3" fillId="0" borderId="0" xfId="1" applyNumberFormat="1" applyFont="1" applyFill="1" applyBorder="1"/>
    <xf numFmtId="177" fontId="8" fillId="0" borderId="0" xfId="1" applyNumberFormat="1" applyFont="1"/>
    <xf numFmtId="3" fontId="9" fillId="0" borderId="0" xfId="1" applyNumberFormat="1" applyFont="1"/>
    <xf numFmtId="177" fontId="3" fillId="0" borderId="0" xfId="1" applyNumberFormat="1" applyFont="1" applyFill="1"/>
    <xf numFmtId="177" fontId="8" fillId="2" borderId="0" xfId="2" applyNumberFormat="1" applyFont="1" applyFill="1"/>
    <xf numFmtId="3" fontId="9" fillId="2" borderId="0" xfId="2" applyNumberFormat="1" applyFont="1" applyFill="1"/>
    <xf numFmtId="177" fontId="9" fillId="2" borderId="0" xfId="2" applyNumberFormat="1" applyFont="1" applyFill="1"/>
    <xf numFmtId="177" fontId="3" fillId="2" borderId="0" xfId="1" applyNumberFormat="1" applyFont="1" applyFill="1"/>
    <xf numFmtId="177" fontId="3" fillId="3" borderId="0" xfId="1" applyNumberFormat="1" applyFont="1" applyFill="1"/>
    <xf numFmtId="177" fontId="11" fillId="0" borderId="0" xfId="1" applyNumberFormat="1" applyFont="1"/>
    <xf numFmtId="177" fontId="12" fillId="0" borderId="0" xfId="1" applyNumberFormat="1" applyFont="1"/>
    <xf numFmtId="177" fontId="13" fillId="0" borderId="0" xfId="1" applyNumberFormat="1" applyFont="1" applyAlignment="1">
      <alignment horizontal="center"/>
    </xf>
    <xf numFmtId="177" fontId="14" fillId="0" borderId="0" xfId="1" applyNumberFormat="1" applyFont="1" applyAlignment="1">
      <alignment horizontal="center"/>
    </xf>
    <xf numFmtId="177" fontId="15" fillId="0" borderId="0" xfId="1" applyNumberFormat="1" applyFont="1" applyFill="1" applyBorder="1" applyAlignment="1">
      <alignment horizontal="center"/>
    </xf>
    <xf numFmtId="177" fontId="11" fillId="0" borderId="0" xfId="1" applyNumberFormat="1" applyFont="1" applyFill="1" applyBorder="1"/>
    <xf numFmtId="0" fontId="16" fillId="0" borderId="0" xfId="1" applyNumberFormat="1" applyFont="1"/>
    <xf numFmtId="0" fontId="17" fillId="0" borderId="0" xfId="1" applyNumberFormat="1" applyFont="1"/>
    <xf numFmtId="0" fontId="17" fillId="4" borderId="1" xfId="1" applyNumberFormat="1" applyFont="1" applyFill="1" applyBorder="1" applyAlignment="1"/>
    <xf numFmtId="0" fontId="17" fillId="4" borderId="2" xfId="1" applyNumberFormat="1" applyFont="1" applyFill="1" applyBorder="1" applyAlignment="1"/>
    <xf numFmtId="0" fontId="17" fillId="4" borderId="3" xfId="1" applyNumberFormat="1" applyFont="1" applyFill="1" applyBorder="1" applyAlignment="1"/>
    <xf numFmtId="0" fontId="17" fillId="5" borderId="4" xfId="1" applyNumberFormat="1" applyFont="1" applyFill="1" applyBorder="1" applyAlignment="1">
      <alignment horizontal="center"/>
    </xf>
    <xf numFmtId="0" fontId="17" fillId="5" borderId="5" xfId="1" applyNumberFormat="1" applyFont="1" applyFill="1" applyBorder="1" applyAlignment="1">
      <alignment horizontal="center"/>
    </xf>
    <xf numFmtId="0" fontId="17" fillId="4" borderId="5" xfId="1" applyNumberFormat="1" applyFont="1" applyFill="1" applyBorder="1" applyAlignment="1">
      <alignment horizontal="center"/>
    </xf>
    <xf numFmtId="0" fontId="17" fillId="0" borderId="0" xfId="1" applyNumberFormat="1" applyFont="1" applyFill="1" applyBorder="1" applyAlignment="1">
      <alignment horizontal="center"/>
    </xf>
    <xf numFmtId="0" fontId="16" fillId="0" borderId="0" xfId="1" applyNumberFormat="1" applyFont="1" applyFill="1" applyBorder="1"/>
    <xf numFmtId="14" fontId="16" fillId="0" borderId="0" xfId="1" applyNumberFormat="1" applyFont="1"/>
    <xf numFmtId="14" fontId="17" fillId="0" borderId="0" xfId="1" applyNumberFormat="1" applyFont="1"/>
    <xf numFmtId="14" fontId="17" fillId="4" borderId="6" xfId="1" applyNumberFormat="1" applyFont="1" applyFill="1" applyBorder="1" applyAlignment="1"/>
    <xf numFmtId="14" fontId="17" fillId="4" borderId="7" xfId="1" applyNumberFormat="1" applyFont="1" applyFill="1" applyBorder="1" applyAlignment="1"/>
    <xf numFmtId="14" fontId="17" fillId="4" borderId="8" xfId="1" applyNumberFormat="1" applyFont="1" applyFill="1" applyBorder="1" applyAlignment="1">
      <alignment horizontal="right" indent="1"/>
    </xf>
    <xf numFmtId="14" fontId="17" fillId="5" borderId="9" xfId="1" applyNumberFormat="1" applyFont="1" applyFill="1" applyBorder="1" applyAlignment="1">
      <alignment horizontal="center"/>
    </xf>
    <xf numFmtId="14" fontId="17" fillId="5" borderId="10" xfId="1" applyNumberFormat="1" applyFont="1" applyFill="1" applyBorder="1" applyAlignment="1">
      <alignment horizontal="center"/>
    </xf>
    <xf numFmtId="14" fontId="17" fillId="4" borderId="10" xfId="1" applyNumberFormat="1" applyFont="1" applyFill="1" applyBorder="1" applyAlignment="1">
      <alignment horizontal="center"/>
    </xf>
    <xf numFmtId="14" fontId="17" fillId="0" borderId="0" xfId="1" applyNumberFormat="1" applyFont="1" applyFill="1" applyBorder="1" applyAlignment="1">
      <alignment horizontal="center"/>
    </xf>
    <xf numFmtId="14" fontId="16" fillId="0" borderId="0" xfId="1" applyNumberFormat="1" applyFont="1" applyFill="1" applyBorder="1"/>
    <xf numFmtId="177" fontId="18" fillId="0" borderId="0" xfId="1" applyNumberFormat="1" applyFont="1"/>
    <xf numFmtId="177" fontId="18" fillId="0" borderId="11" xfId="1" applyNumberFormat="1" applyFont="1" applyBorder="1" applyAlignment="1"/>
    <xf numFmtId="177" fontId="18" fillId="0" borderId="12" xfId="1" applyNumberFormat="1" applyFont="1" applyBorder="1" applyAlignment="1"/>
    <xf numFmtId="177" fontId="18" fillId="0" borderId="13" xfId="1" applyNumberFormat="1" applyFont="1" applyBorder="1" applyAlignment="1"/>
    <xf numFmtId="177" fontId="18" fillId="0" borderId="14" xfId="1" applyNumberFormat="1" applyFont="1" applyBorder="1" applyAlignment="1">
      <alignment horizontal="center"/>
    </xf>
    <xf numFmtId="177" fontId="18" fillId="0" borderId="15" xfId="1" applyNumberFormat="1" applyFont="1" applyBorder="1" applyAlignment="1">
      <alignment horizontal="center"/>
    </xf>
    <xf numFmtId="177" fontId="18" fillId="0" borderId="0" xfId="1" applyNumberFormat="1" applyFont="1" applyFill="1" applyBorder="1" applyAlignment="1">
      <alignment horizontal="center"/>
    </xf>
    <xf numFmtId="177" fontId="18" fillId="0" borderId="0" xfId="1" applyNumberFormat="1" applyFont="1" applyFill="1" applyBorder="1"/>
    <xf numFmtId="177" fontId="16" fillId="0" borderId="0" xfId="1" applyNumberFormat="1" applyFont="1" applyBorder="1"/>
    <xf numFmtId="177" fontId="17" fillId="0" borderId="0" xfId="1" applyNumberFormat="1" applyFont="1" applyBorder="1"/>
    <xf numFmtId="3" fontId="7" fillId="0" borderId="0" xfId="1" applyNumberFormat="1" applyFont="1" applyBorder="1"/>
    <xf numFmtId="177" fontId="16" fillId="0" borderId="12" xfId="1" applyNumberFormat="1" applyFont="1" applyBorder="1"/>
    <xf numFmtId="177" fontId="16" fillId="0" borderId="0" xfId="1" applyNumberFormat="1" applyFont="1" applyFill="1" applyBorder="1"/>
    <xf numFmtId="177" fontId="19" fillId="0" borderId="0" xfId="1" applyNumberFormat="1" applyFont="1"/>
    <xf numFmtId="177" fontId="7" fillId="6" borderId="11" xfId="1" applyNumberFormat="1" applyFont="1" applyFill="1" applyBorder="1"/>
    <xf numFmtId="177" fontId="12" fillId="6" borderId="12" xfId="1" applyNumberFormat="1" applyFont="1" applyFill="1" applyBorder="1"/>
    <xf numFmtId="177" fontId="12" fillId="6" borderId="13" xfId="1" applyNumberFormat="1" applyFont="1" applyFill="1" applyBorder="1"/>
    <xf numFmtId="177" fontId="20" fillId="6" borderId="14" xfId="1" applyNumberFormat="1" applyFont="1" applyFill="1" applyBorder="1"/>
    <xf numFmtId="177" fontId="20" fillId="6" borderId="15" xfId="1" applyNumberFormat="1" applyFont="1" applyFill="1" applyBorder="1"/>
    <xf numFmtId="177" fontId="12" fillId="6" borderId="15" xfId="1" applyNumberFormat="1" applyFont="1" applyFill="1" applyBorder="1"/>
    <xf numFmtId="177" fontId="12" fillId="0" borderId="0" xfId="1" applyNumberFormat="1" applyFont="1" applyFill="1" applyBorder="1"/>
    <xf numFmtId="177" fontId="19" fillId="0" borderId="11" xfId="1" applyNumberFormat="1" applyFont="1" applyBorder="1"/>
    <xf numFmtId="177" fontId="19" fillId="0" borderId="12" xfId="1" applyNumberFormat="1" applyFont="1" applyBorder="1"/>
    <xf numFmtId="177" fontId="19" fillId="0" borderId="13" xfId="1" applyNumberFormat="1" applyFont="1" applyBorder="1"/>
    <xf numFmtId="177" fontId="19" fillId="0" borderId="14" xfId="1" applyNumberFormat="1" applyFont="1" applyFill="1" applyBorder="1"/>
    <xf numFmtId="177" fontId="19" fillId="0" borderId="15" xfId="1" applyNumberFormat="1" applyFont="1" applyFill="1" applyBorder="1"/>
    <xf numFmtId="177" fontId="19" fillId="7" borderId="15" xfId="1" applyNumberFormat="1" applyFont="1" applyFill="1" applyBorder="1"/>
    <xf numFmtId="177" fontId="19" fillId="0" borderId="0" xfId="1" applyNumberFormat="1" applyFont="1" applyFill="1" applyBorder="1"/>
    <xf numFmtId="177" fontId="19" fillId="0" borderId="11" xfId="1" applyNumberFormat="1" applyFont="1" applyFill="1" applyBorder="1"/>
    <xf numFmtId="177" fontId="19" fillId="0" borderId="12" xfId="1" applyNumberFormat="1" applyFont="1" applyFill="1" applyBorder="1"/>
    <xf numFmtId="177" fontId="19" fillId="0" borderId="13" xfId="1" applyNumberFormat="1" applyFont="1" applyFill="1" applyBorder="1"/>
    <xf numFmtId="177" fontId="21" fillId="0" borderId="0" xfId="1" applyNumberFormat="1" applyFont="1"/>
    <xf numFmtId="3" fontId="22" fillId="0" borderId="0" xfId="1" applyNumberFormat="1" applyFont="1"/>
    <xf numFmtId="177" fontId="3" fillId="0" borderId="11" xfId="1" applyNumberFormat="1" applyFont="1" applyFill="1" applyBorder="1"/>
    <xf numFmtId="177" fontId="3" fillId="0" borderId="12" xfId="1" applyNumberFormat="1" applyFont="1" applyFill="1" applyBorder="1"/>
    <xf numFmtId="177" fontId="3" fillId="0" borderId="13" xfId="1" applyNumberFormat="1" applyFont="1" applyFill="1" applyBorder="1"/>
    <xf numFmtId="177" fontId="3" fillId="0" borderId="14" xfId="1" applyNumberFormat="1" applyFont="1" applyFill="1" applyBorder="1"/>
    <xf numFmtId="177" fontId="3" fillId="0" borderId="15" xfId="1" applyNumberFormat="1" applyFont="1" applyFill="1" applyBorder="1"/>
    <xf numFmtId="177" fontId="3" fillId="7" borderId="14" xfId="1" applyNumberFormat="1" applyFont="1" applyFill="1" applyBorder="1"/>
    <xf numFmtId="177" fontId="3" fillId="0" borderId="11" xfId="1" applyNumberFormat="1" applyFont="1" applyBorder="1"/>
    <xf numFmtId="177" fontId="3" fillId="0" borderId="12" xfId="1" applyNumberFormat="1" applyFont="1" applyBorder="1"/>
    <xf numFmtId="177" fontId="3" fillId="0" borderId="14" xfId="1" applyNumberFormat="1" applyFont="1" applyBorder="1"/>
    <xf numFmtId="177" fontId="3" fillId="0" borderId="15" xfId="1" applyNumberFormat="1" applyFont="1" applyBorder="1"/>
    <xf numFmtId="177" fontId="3" fillId="7" borderId="15" xfId="1" applyNumberFormat="1" applyFont="1" applyFill="1" applyBorder="1"/>
    <xf numFmtId="177" fontId="3" fillId="0" borderId="13" xfId="1" applyNumberFormat="1" applyFont="1" applyBorder="1"/>
    <xf numFmtId="177" fontId="11" fillId="6" borderId="12" xfId="1" applyNumberFormat="1" applyFont="1" applyFill="1" applyBorder="1"/>
    <xf numFmtId="177" fontId="19" fillId="8" borderId="14" xfId="1" applyNumberFormat="1" applyFont="1" applyFill="1" applyBorder="1"/>
    <xf numFmtId="177" fontId="19" fillId="7" borderId="14" xfId="1" applyNumberFormat="1" applyFont="1" applyFill="1" applyBorder="1"/>
    <xf numFmtId="177" fontId="3" fillId="8" borderId="15" xfId="1" applyNumberFormat="1" applyFont="1" applyFill="1" applyBorder="1"/>
    <xf numFmtId="177" fontId="3" fillId="0" borderId="0" xfId="1" applyNumberFormat="1" applyFont="1" applyBorder="1"/>
    <xf numFmtId="177" fontId="9" fillId="0" borderId="0" xfId="1" applyNumberFormat="1" applyFont="1"/>
    <xf numFmtId="177" fontId="23" fillId="0" borderId="0" xfId="1" applyNumberFormat="1" applyFont="1" applyAlignment="1">
      <alignment horizontal="center"/>
    </xf>
    <xf numFmtId="0" fontId="16" fillId="0" borderId="0" xfId="1" applyNumberFormat="1" applyFont="1" applyBorder="1"/>
    <xf numFmtId="0" fontId="17" fillId="0" borderId="0" xfId="1" applyNumberFormat="1" applyFont="1" applyBorder="1"/>
    <xf numFmtId="0" fontId="17" fillId="4" borderId="16" xfId="1" applyNumberFormat="1" applyFont="1" applyFill="1" applyBorder="1" applyAlignment="1"/>
    <xf numFmtId="0" fontId="17" fillId="4" borderId="5" xfId="1" applyNumberFormat="1" applyFont="1" applyFill="1" applyBorder="1" applyAlignment="1"/>
    <xf numFmtId="0" fontId="17" fillId="4" borderId="17" xfId="1" applyNumberFormat="1" applyFont="1" applyFill="1" applyBorder="1" applyAlignment="1"/>
    <xf numFmtId="14" fontId="16" fillId="0" borderId="0" xfId="1" applyNumberFormat="1" applyFont="1" applyBorder="1"/>
    <xf numFmtId="14" fontId="17" fillId="0" borderId="0" xfId="1" applyNumberFormat="1" applyFont="1" applyBorder="1"/>
    <xf numFmtId="3" fontId="24" fillId="0" borderId="0" xfId="1" applyNumberFormat="1" applyFont="1" applyBorder="1" applyAlignment="1">
      <alignment horizontal="center"/>
    </xf>
    <xf numFmtId="14" fontId="17" fillId="4" borderId="18" xfId="1" applyNumberFormat="1" applyFont="1" applyFill="1" applyBorder="1" applyAlignment="1"/>
    <xf numFmtId="14" fontId="17" fillId="4" borderId="10" xfId="1" applyNumberFormat="1" applyFont="1" applyFill="1" applyBorder="1" applyAlignment="1"/>
    <xf numFmtId="14" fontId="17" fillId="4" borderId="19" xfId="1" applyNumberFormat="1" applyFont="1" applyFill="1" applyBorder="1" applyAlignment="1"/>
    <xf numFmtId="3" fontId="24" fillId="0" borderId="0" xfId="1" applyNumberFormat="1" applyFont="1" applyAlignment="1">
      <alignment horizontal="center"/>
    </xf>
    <xf numFmtId="177" fontId="18" fillId="0" borderId="20" xfId="1" applyNumberFormat="1" applyFont="1" applyBorder="1" applyAlignment="1"/>
    <xf numFmtId="177" fontId="18" fillId="0" borderId="15" xfId="1" applyNumberFormat="1" applyFont="1" applyBorder="1" applyAlignment="1"/>
    <xf numFmtId="177" fontId="18" fillId="0" borderId="21" xfId="1" applyNumberFormat="1" applyFont="1" applyBorder="1" applyAlignment="1"/>
    <xf numFmtId="177" fontId="16" fillId="0" borderId="11" xfId="1" applyNumberFormat="1" applyFont="1" applyBorder="1"/>
    <xf numFmtId="177" fontId="16" fillId="0" borderId="20" xfId="1" applyNumberFormat="1" applyFont="1" applyBorder="1"/>
    <xf numFmtId="177" fontId="16" fillId="0" borderId="15" xfId="1" applyNumberFormat="1" applyFont="1" applyBorder="1"/>
    <xf numFmtId="177" fontId="16" fillId="0" borderId="21" xfId="1" applyNumberFormat="1" applyFont="1" applyBorder="1"/>
    <xf numFmtId="177" fontId="16" fillId="0" borderId="14" xfId="1" applyNumberFormat="1" applyFont="1" applyBorder="1"/>
    <xf numFmtId="177" fontId="12" fillId="6" borderId="20" xfId="1" applyNumberFormat="1" applyFont="1" applyFill="1" applyBorder="1"/>
    <xf numFmtId="177" fontId="12" fillId="6" borderId="21" xfId="1" applyNumberFormat="1" applyFont="1" applyFill="1" applyBorder="1"/>
    <xf numFmtId="177" fontId="19" fillId="0" borderId="20" xfId="1" applyNumberFormat="1" applyFont="1" applyBorder="1"/>
    <xf numFmtId="177" fontId="19" fillId="0" borderId="15" xfId="1" applyNumberFormat="1" applyFont="1" applyBorder="1"/>
    <xf numFmtId="177" fontId="19" fillId="0" borderId="21" xfId="1" applyNumberFormat="1" applyFont="1" applyBorder="1"/>
    <xf numFmtId="177" fontId="19" fillId="0" borderId="14" xfId="1" applyNumberFormat="1" applyFont="1" applyBorder="1"/>
    <xf numFmtId="177" fontId="19" fillId="0" borderId="0" xfId="1" applyNumberFormat="1" applyFont="1" applyFill="1"/>
    <xf numFmtId="177" fontId="8" fillId="0" borderId="0" xfId="1" applyNumberFormat="1" applyFont="1" applyFill="1"/>
    <xf numFmtId="177" fontId="19" fillId="0" borderId="20" xfId="1" applyNumberFormat="1" applyFont="1" applyFill="1" applyBorder="1"/>
    <xf numFmtId="177" fontId="19" fillId="0" borderId="21" xfId="1" applyNumberFormat="1" applyFont="1" applyFill="1" applyBorder="1"/>
    <xf numFmtId="177" fontId="3" fillId="0" borderId="20" xfId="1" applyNumberFormat="1" applyFont="1" applyFill="1" applyBorder="1"/>
    <xf numFmtId="177" fontId="3" fillId="0" borderId="21" xfId="1" applyNumberFormat="1" applyFont="1" applyFill="1" applyBorder="1"/>
    <xf numFmtId="177" fontId="3" fillId="0" borderId="20" xfId="1" applyNumberFormat="1" applyFont="1" applyBorder="1"/>
    <xf numFmtId="177" fontId="3" fillId="0" borderId="21" xfId="1" applyNumberFormat="1" applyFont="1" applyBorder="1"/>
    <xf numFmtId="0" fontId="17" fillId="4" borderId="4" xfId="1" applyNumberFormat="1" applyFont="1" applyFill="1" applyBorder="1" applyAlignment="1">
      <alignment horizontal="center"/>
    </xf>
    <xf numFmtId="14" fontId="17" fillId="4" borderId="8" xfId="1" applyNumberFormat="1" applyFont="1" applyFill="1" applyBorder="1" applyAlignment="1"/>
    <xf numFmtId="14" fontId="17" fillId="4" borderId="9" xfId="1" applyNumberFormat="1" applyFont="1" applyFill="1" applyBorder="1" applyAlignment="1">
      <alignment horizontal="center"/>
    </xf>
    <xf numFmtId="177" fontId="17" fillId="9" borderId="11" xfId="1" applyNumberFormat="1" applyFont="1" applyFill="1" applyBorder="1"/>
    <xf numFmtId="177" fontId="8" fillId="9" borderId="12" xfId="1" applyNumberFormat="1" applyFont="1" applyFill="1" applyBorder="1"/>
    <xf numFmtId="177" fontId="17" fillId="9" borderId="12" xfId="1" applyNumberFormat="1" applyFont="1" applyFill="1" applyBorder="1"/>
    <xf numFmtId="177" fontId="8" fillId="9" borderId="13" xfId="1" applyNumberFormat="1" applyFont="1" applyFill="1" applyBorder="1"/>
    <xf numFmtId="177" fontId="8" fillId="9" borderId="20" xfId="1" applyNumberFormat="1" applyFont="1" applyFill="1" applyBorder="1"/>
    <xf numFmtId="177" fontId="8" fillId="9" borderId="15" xfId="1" applyNumberFormat="1" applyFont="1" applyFill="1" applyBorder="1"/>
    <xf numFmtId="177" fontId="8" fillId="9" borderId="21" xfId="1" applyNumberFormat="1" applyFont="1" applyFill="1" applyBorder="1"/>
    <xf numFmtId="177" fontId="17" fillId="9" borderId="14" xfId="1" applyNumberFormat="1" applyFont="1" applyFill="1" applyBorder="1"/>
    <xf numFmtId="177" fontId="17" fillId="9" borderId="15" xfId="1" applyNumberFormat="1" applyFont="1" applyFill="1" applyBorder="1"/>
    <xf numFmtId="177" fontId="8" fillId="9" borderId="14" xfId="1" applyNumberFormat="1" applyFont="1" applyFill="1" applyBorder="1"/>
    <xf numFmtId="3" fontId="19" fillId="0" borderId="0" xfId="1" applyNumberFormat="1" applyFont="1"/>
    <xf numFmtId="3" fontId="24" fillId="0" borderId="0" xfId="1" applyNumberFormat="1" applyFont="1" applyFill="1" applyAlignment="1">
      <alignment horizontal="center"/>
    </xf>
    <xf numFmtId="177" fontId="3" fillId="8" borderId="14" xfId="1" applyNumberFormat="1" applyFont="1" applyFill="1" applyBorder="1"/>
    <xf numFmtId="3" fontId="25" fillId="0" borderId="0" xfId="1" applyNumberFormat="1" applyFont="1" applyFill="1" applyAlignment="1">
      <alignment horizontal="center"/>
    </xf>
    <xf numFmtId="3" fontId="19" fillId="0" borderId="0" xfId="1" applyNumberFormat="1" applyFont="1" applyFill="1"/>
    <xf numFmtId="3" fontId="3" fillId="0" borderId="0" xfId="1" applyNumberFormat="1" applyFont="1" applyFill="1"/>
    <xf numFmtId="3" fontId="3" fillId="0" borderId="0" xfId="1" applyNumberFormat="1" applyFont="1"/>
    <xf numFmtId="0" fontId="17" fillId="4" borderId="4" xfId="1" applyNumberFormat="1" applyFont="1" applyFill="1" applyBorder="1" applyAlignment="1"/>
    <xf numFmtId="14" fontId="17" fillId="4" borderId="9" xfId="1" applyNumberFormat="1" applyFont="1" applyFill="1" applyBorder="1" applyAlignment="1"/>
    <xf numFmtId="177" fontId="18" fillId="0" borderId="14" xfId="1" applyNumberFormat="1" applyFont="1" applyBorder="1" applyAlignment="1"/>
    <xf numFmtId="177" fontId="17" fillId="9" borderId="22" xfId="1" applyNumberFormat="1" applyFont="1" applyFill="1" applyBorder="1"/>
    <xf numFmtId="177" fontId="8" fillId="9" borderId="23" xfId="1" applyNumberFormat="1" applyFont="1" applyFill="1" applyBorder="1"/>
    <xf numFmtId="177" fontId="17" fillId="9" borderId="23" xfId="1" applyNumberFormat="1" applyFont="1" applyFill="1" applyBorder="1"/>
    <xf numFmtId="177" fontId="8" fillId="9" borderId="24" xfId="1" applyNumberFormat="1" applyFont="1" applyFill="1" applyBorder="1"/>
    <xf numFmtId="177" fontId="8" fillId="9" borderId="25" xfId="1" applyNumberFormat="1" applyFont="1" applyFill="1" applyBorder="1"/>
    <xf numFmtId="177" fontId="8" fillId="9" borderId="26" xfId="1" applyNumberFormat="1" applyFont="1" applyFill="1" applyBorder="1"/>
    <xf numFmtId="177" fontId="8" fillId="9" borderId="27" xfId="1" applyNumberFormat="1" applyFont="1" applyFill="1" applyBorder="1"/>
    <xf numFmtId="177" fontId="17" fillId="9" borderId="28" xfId="1" applyNumberFormat="1" applyFont="1" applyFill="1" applyBorder="1"/>
    <xf numFmtId="177" fontId="17" fillId="9" borderId="29" xfId="1" applyNumberFormat="1" applyFont="1" applyFill="1" applyBorder="1"/>
    <xf numFmtId="177" fontId="8" fillId="9" borderId="28" xfId="1" applyNumberFormat="1" applyFont="1" applyFill="1" applyBorder="1"/>
    <xf numFmtId="177" fontId="8" fillId="9" borderId="30" xfId="1" applyNumberFormat="1" applyFont="1" applyFill="1" applyBorder="1"/>
    <xf numFmtId="177" fontId="19" fillId="10" borderId="11" xfId="1" applyNumberFormat="1" applyFont="1" applyFill="1" applyBorder="1"/>
    <xf numFmtId="177" fontId="19" fillId="10" borderId="12" xfId="1" applyNumberFormat="1" applyFont="1" applyFill="1" applyBorder="1"/>
    <xf numFmtId="177" fontId="19" fillId="10" borderId="13" xfId="1" applyNumberFormat="1" applyFont="1" applyFill="1" applyBorder="1"/>
    <xf numFmtId="177" fontId="19" fillId="10" borderId="14" xfId="1" applyNumberFormat="1" applyFont="1" applyFill="1" applyBorder="1"/>
    <xf numFmtId="177" fontId="19" fillId="10" borderId="15" xfId="1" applyNumberFormat="1" applyFont="1" applyFill="1" applyBorder="1"/>
    <xf numFmtId="177" fontId="19" fillId="10" borderId="21" xfId="1" applyNumberFormat="1" applyFont="1" applyFill="1" applyBorder="1"/>
    <xf numFmtId="177" fontId="11" fillId="0" borderId="12" xfId="1" applyNumberFormat="1" applyFont="1" applyFill="1" applyBorder="1"/>
    <xf numFmtId="177" fontId="3" fillId="7" borderId="11" xfId="1" applyNumberFormat="1" applyFont="1" applyFill="1" applyBorder="1"/>
    <xf numFmtId="177" fontId="11" fillId="7" borderId="12" xfId="1" applyNumberFormat="1" applyFont="1" applyFill="1" applyBorder="1"/>
    <xf numFmtId="177" fontId="3" fillId="7" borderId="12" xfId="1" applyNumberFormat="1" applyFont="1" applyFill="1" applyBorder="1"/>
    <xf numFmtId="177" fontId="3" fillId="7" borderId="13" xfId="1" applyNumberFormat="1" applyFont="1" applyFill="1" applyBorder="1"/>
    <xf numFmtId="177" fontId="3" fillId="7" borderId="21" xfId="1" applyNumberFormat="1" applyFont="1" applyFill="1" applyBorder="1"/>
    <xf numFmtId="177" fontId="3" fillId="10" borderId="12" xfId="1" applyNumberFormat="1" applyFont="1" applyFill="1" applyBorder="1"/>
    <xf numFmtId="177" fontId="3" fillId="10" borderId="13" xfId="1" applyNumberFormat="1" applyFont="1" applyFill="1" applyBorder="1"/>
    <xf numFmtId="177" fontId="3" fillId="10" borderId="14" xfId="1" applyNumberFormat="1" applyFont="1" applyFill="1" applyBorder="1"/>
    <xf numFmtId="177" fontId="3" fillId="10" borderId="15" xfId="1" applyNumberFormat="1" applyFont="1" applyFill="1" applyBorder="1"/>
    <xf numFmtId="177" fontId="3" fillId="10" borderId="21" xfId="1" applyNumberFormat="1" applyFont="1" applyFill="1" applyBorder="1"/>
    <xf numFmtId="177" fontId="11" fillId="0" borderId="12" xfId="1" applyNumberFormat="1" applyFont="1" applyBorder="1"/>
    <xf numFmtId="177" fontId="11" fillId="0" borderId="11" xfId="1" applyNumberFormat="1" applyFont="1" applyFill="1" applyBorder="1"/>
    <xf numFmtId="177" fontId="3" fillId="7" borderId="20" xfId="1" applyNumberFormat="1" applyFont="1" applyFill="1" applyBorder="1"/>
    <xf numFmtId="177" fontId="26" fillId="0" borderId="0" xfId="1" applyNumberFormat="1" applyFont="1"/>
    <xf numFmtId="177" fontId="27" fillId="0" borderId="0" xfId="1" applyNumberFormat="1" applyFont="1"/>
    <xf numFmtId="0" fontId="17" fillId="4" borderId="11" xfId="1" applyNumberFormat="1" applyFont="1" applyFill="1" applyBorder="1" applyAlignment="1"/>
    <xf numFmtId="0" fontId="17" fillId="4" borderId="12" xfId="1" applyNumberFormat="1" applyFont="1" applyFill="1" applyBorder="1" applyAlignment="1"/>
    <xf numFmtId="0" fontId="17" fillId="4" borderId="20" xfId="1" applyNumberFormat="1" applyFont="1" applyFill="1" applyBorder="1" applyAlignment="1"/>
    <xf numFmtId="0" fontId="17" fillId="4" borderId="15" xfId="1" applyNumberFormat="1" applyFont="1" applyFill="1" applyBorder="1" applyAlignment="1"/>
    <xf numFmtId="0" fontId="17" fillId="4" borderId="21" xfId="1" applyNumberFormat="1" applyFont="1" applyFill="1" applyBorder="1" applyAlignment="1"/>
    <xf numFmtId="0" fontId="17" fillId="5" borderId="14" xfId="1" applyNumberFormat="1" applyFont="1" applyFill="1" applyBorder="1" applyAlignment="1">
      <alignment horizontal="center"/>
    </xf>
    <xf numFmtId="0" fontId="17" fillId="5" borderId="15" xfId="1" applyNumberFormat="1" applyFont="1" applyFill="1" applyBorder="1" applyAlignment="1">
      <alignment horizontal="center"/>
    </xf>
    <xf numFmtId="0" fontId="17" fillId="4" borderId="15" xfId="1" applyNumberFormat="1" applyFont="1" applyFill="1" applyBorder="1" applyAlignment="1">
      <alignment horizontal="center"/>
    </xf>
    <xf numFmtId="14" fontId="17" fillId="4" borderId="11" xfId="1" applyNumberFormat="1" applyFont="1" applyFill="1" applyBorder="1" applyAlignment="1"/>
    <xf numFmtId="14" fontId="17" fillId="4" borderId="12" xfId="1" applyNumberFormat="1" applyFont="1" applyFill="1" applyBorder="1" applyAlignment="1"/>
    <xf numFmtId="14" fontId="17" fillId="4" borderId="20" xfId="1" applyNumberFormat="1" applyFont="1" applyFill="1" applyBorder="1" applyAlignment="1"/>
    <xf numFmtId="14" fontId="17" fillId="4" borderId="15" xfId="1" applyNumberFormat="1" applyFont="1" applyFill="1" applyBorder="1" applyAlignment="1"/>
    <xf numFmtId="14" fontId="17" fillId="4" borderId="21" xfId="1" applyNumberFormat="1" applyFont="1" applyFill="1" applyBorder="1" applyAlignment="1"/>
    <xf numFmtId="14" fontId="17" fillId="5" borderId="14" xfId="1" applyNumberFormat="1" applyFont="1" applyFill="1" applyBorder="1" applyAlignment="1">
      <alignment horizontal="center"/>
    </xf>
    <xf numFmtId="14" fontId="17" fillId="5" borderId="15" xfId="1" applyNumberFormat="1" applyFont="1" applyFill="1" applyBorder="1" applyAlignment="1">
      <alignment horizontal="center"/>
    </xf>
    <xf numFmtId="14" fontId="17" fillId="4" borderId="15" xfId="1" applyNumberFormat="1" applyFont="1" applyFill="1" applyBorder="1" applyAlignment="1">
      <alignment horizontal="center"/>
    </xf>
    <xf numFmtId="178" fontId="3" fillId="0" borderId="0" xfId="1" applyNumberFormat="1" applyFont="1"/>
    <xf numFmtId="177" fontId="8" fillId="11" borderId="0" xfId="2" applyNumberFormat="1" applyFont="1" applyFill="1"/>
    <xf numFmtId="177" fontId="9" fillId="11" borderId="0" xfId="2" applyNumberFormat="1" applyFont="1" applyFill="1"/>
    <xf numFmtId="177" fontId="3" fillId="11" borderId="0" xfId="1" applyNumberFormat="1" applyFont="1" applyFill="1"/>
    <xf numFmtId="177" fontId="3" fillId="11" borderId="0" xfId="1" applyNumberFormat="1" applyFont="1" applyFill="1" applyBorder="1"/>
    <xf numFmtId="0" fontId="16" fillId="0" borderId="11" xfId="1" applyNumberFormat="1" applyFont="1" applyBorder="1" applyAlignment="1"/>
    <xf numFmtId="0" fontId="16" fillId="0" borderId="12" xfId="1" applyNumberFormat="1" applyFont="1" applyBorder="1" applyAlignment="1"/>
    <xf numFmtId="0" fontId="16" fillId="0" borderId="13" xfId="1" applyNumberFormat="1" applyFont="1" applyBorder="1" applyAlignment="1"/>
    <xf numFmtId="0" fontId="16" fillId="0" borderId="20" xfId="1" applyNumberFormat="1" applyFont="1" applyBorder="1" applyAlignment="1">
      <alignment horizontal="center"/>
    </xf>
    <xf numFmtId="0" fontId="16" fillId="0" borderId="15" xfId="1" applyNumberFormat="1" applyFont="1" applyBorder="1" applyAlignment="1">
      <alignment horizontal="center"/>
    </xf>
    <xf numFmtId="0" fontId="16" fillId="0" borderId="21" xfId="1" applyNumberFormat="1" applyFont="1" applyBorder="1" applyAlignment="1">
      <alignment horizontal="center"/>
    </xf>
    <xf numFmtId="0" fontId="16" fillId="0" borderId="14" xfId="1" applyNumberFormat="1" applyFont="1" applyFill="1" applyBorder="1" applyAlignment="1">
      <alignment horizontal="center"/>
    </xf>
    <xf numFmtId="0" fontId="16" fillId="0" borderId="15" xfId="1" applyNumberFormat="1" applyFont="1" applyFill="1" applyBorder="1" applyAlignment="1">
      <alignment horizontal="center"/>
    </xf>
    <xf numFmtId="178" fontId="3" fillId="0" borderId="0" xfId="1" applyNumberFormat="1" applyFont="1" applyFill="1" applyBorder="1"/>
    <xf numFmtId="14" fontId="16" fillId="0" borderId="11" xfId="1" applyNumberFormat="1" applyFont="1" applyBorder="1" applyAlignment="1"/>
    <xf numFmtId="14" fontId="16" fillId="0" borderId="12" xfId="1" applyNumberFormat="1" applyFont="1" applyBorder="1" applyAlignment="1"/>
    <xf numFmtId="14" fontId="16" fillId="0" borderId="13" xfId="1" applyNumberFormat="1" applyFont="1" applyBorder="1" applyAlignment="1"/>
    <xf numFmtId="14" fontId="16" fillId="0" borderId="20" xfId="1" applyNumberFormat="1" applyFont="1" applyBorder="1" applyAlignment="1">
      <alignment horizontal="center"/>
    </xf>
    <xf numFmtId="14" fontId="16" fillId="0" borderId="15" xfId="1" applyNumberFormat="1" applyFont="1" applyBorder="1" applyAlignment="1">
      <alignment horizontal="center"/>
    </xf>
    <xf numFmtId="14" fontId="16" fillId="0" borderId="21" xfId="1" applyNumberFormat="1" applyFont="1" applyBorder="1" applyAlignment="1">
      <alignment horizontal="center"/>
    </xf>
    <xf numFmtId="14" fontId="16" fillId="0" borderId="14" xfId="1" applyNumberFormat="1" applyFont="1" applyFill="1" applyBorder="1" applyAlignment="1">
      <alignment horizontal="center"/>
    </xf>
    <xf numFmtId="178" fontId="3" fillId="0" borderId="0" xfId="1" applyNumberFormat="1" applyFont="1" applyBorder="1"/>
    <xf numFmtId="3" fontId="3" fillId="0" borderId="0" xfId="1" applyNumberFormat="1" applyFont="1" applyBorder="1"/>
    <xf numFmtId="178" fontId="16" fillId="0" borderId="12" xfId="1" applyNumberFormat="1" applyFont="1" applyBorder="1"/>
    <xf numFmtId="14" fontId="16" fillId="0" borderId="12" xfId="1" applyNumberFormat="1" applyFont="1" applyBorder="1"/>
    <xf numFmtId="3" fontId="28" fillId="0" borderId="0" xfId="1" applyNumberFormat="1" applyFont="1" applyAlignment="1">
      <alignment horizontal="center"/>
    </xf>
    <xf numFmtId="178" fontId="9" fillId="10" borderId="11" xfId="1" applyNumberFormat="1" applyFont="1" applyFill="1" applyBorder="1"/>
    <xf numFmtId="178" fontId="9" fillId="10" borderId="12" xfId="1" applyNumberFormat="1" applyFont="1" applyFill="1" applyBorder="1"/>
    <xf numFmtId="178" fontId="9" fillId="10" borderId="13" xfId="1" applyNumberFormat="1" applyFont="1" applyFill="1" applyBorder="1"/>
    <xf numFmtId="178" fontId="3" fillId="10" borderId="20" xfId="1" applyNumberFormat="1" applyFont="1" applyFill="1" applyBorder="1"/>
    <xf numFmtId="178" fontId="19" fillId="10" borderId="15" xfId="1" applyNumberFormat="1" applyFont="1" applyFill="1" applyBorder="1"/>
    <xf numFmtId="178" fontId="19" fillId="10" borderId="21" xfId="1" applyNumberFormat="1" applyFont="1" applyFill="1" applyBorder="1"/>
    <xf numFmtId="178" fontId="19" fillId="10" borderId="14" xfId="1" applyNumberFormat="1" applyFont="1" applyFill="1" applyBorder="1"/>
    <xf numFmtId="178" fontId="3" fillId="0" borderId="11" xfId="1" applyNumberFormat="1" applyFont="1" applyFill="1" applyBorder="1" applyAlignment="1">
      <alignment horizontal="left" indent="1"/>
    </xf>
    <xf numFmtId="178" fontId="3" fillId="8" borderId="12" xfId="1" applyNumberFormat="1" applyFont="1" applyFill="1" applyBorder="1"/>
    <xf numFmtId="178" fontId="3" fillId="8" borderId="13" xfId="1" applyNumberFormat="1" applyFont="1" applyFill="1" applyBorder="1"/>
    <xf numFmtId="178" fontId="3" fillId="0" borderId="20" xfId="1" applyNumberFormat="1" applyFont="1" applyFill="1" applyBorder="1"/>
    <xf numFmtId="178" fontId="3" fillId="0" borderId="15" xfId="1" applyNumberFormat="1" applyFont="1" applyFill="1" applyBorder="1"/>
    <xf numFmtId="178" fontId="3" fillId="0" borderId="21" xfId="1" applyNumberFormat="1" applyFont="1" applyFill="1" applyBorder="1"/>
    <xf numFmtId="178" fontId="3" fillId="8" borderId="14" xfId="1" applyNumberFormat="1" applyFont="1" applyFill="1" applyBorder="1"/>
    <xf numFmtId="178" fontId="3" fillId="8" borderId="15" xfId="1" applyNumberFormat="1" applyFont="1" applyFill="1" applyBorder="1"/>
    <xf numFmtId="178" fontId="3" fillId="0" borderId="11" xfId="1" applyNumberFormat="1" applyFont="1" applyBorder="1" applyAlignment="1">
      <alignment horizontal="left" indent="1"/>
    </xf>
    <xf numFmtId="178" fontId="3" fillId="7" borderId="12" xfId="1" applyNumberFormat="1" applyFont="1" applyFill="1" applyBorder="1"/>
    <xf numFmtId="178" fontId="3" fillId="7" borderId="13" xfId="1" applyNumberFormat="1" applyFont="1" applyFill="1" applyBorder="1"/>
    <xf numFmtId="178" fontId="3" fillId="7" borderId="20" xfId="1" applyNumberFormat="1" applyFont="1" applyFill="1" applyBorder="1"/>
    <xf numFmtId="178" fontId="3" fillId="7" borderId="15" xfId="1" applyNumberFormat="1" applyFont="1" applyFill="1" applyBorder="1"/>
    <xf numFmtId="178" fontId="3" fillId="7" borderId="21" xfId="1" applyNumberFormat="1" applyFont="1" applyFill="1" applyBorder="1"/>
    <xf numFmtId="178" fontId="3" fillId="7" borderId="14" xfId="1" applyNumberFormat="1" applyFont="1" applyFill="1" applyBorder="1"/>
    <xf numFmtId="178" fontId="3" fillId="0" borderId="12" xfId="1" applyNumberFormat="1" applyFont="1" applyFill="1" applyBorder="1"/>
    <xf numFmtId="178" fontId="3" fillId="0" borderId="13" xfId="1" applyNumberFormat="1" applyFont="1" applyFill="1" applyBorder="1"/>
    <xf numFmtId="178" fontId="3" fillId="0" borderId="14" xfId="1" applyNumberFormat="1" applyFont="1" applyFill="1" applyBorder="1"/>
    <xf numFmtId="178" fontId="3" fillId="0" borderId="15" xfId="1" applyNumberFormat="1" applyFont="1" applyBorder="1"/>
    <xf numFmtId="3" fontId="29" fillId="0" borderId="0" xfId="1" applyNumberFormat="1" applyFont="1" applyAlignment="1">
      <alignment horizontal="center"/>
    </xf>
    <xf numFmtId="14" fontId="3" fillId="0" borderId="0" xfId="1" applyNumberFormat="1" applyFont="1"/>
    <xf numFmtId="178" fontId="30" fillId="8" borderId="0" xfId="1" applyNumberFormat="1" applyFont="1" applyFill="1"/>
    <xf numFmtId="178" fontId="3" fillId="8" borderId="0" xfId="1" applyNumberFormat="1" applyFont="1" applyFill="1"/>
    <xf numFmtId="179" fontId="12" fillId="0" borderId="0" xfId="3" applyNumberFormat="1" applyFont="1" applyFill="1" applyBorder="1" applyAlignment="1">
      <alignment horizontal="left" vertical="center"/>
    </xf>
    <xf numFmtId="3" fontId="11" fillId="0" borderId="0" xfId="4" applyNumberFormat="1" applyFont="1" applyFill="1" applyBorder="1" applyAlignment="1">
      <alignment horizontal="left" vertical="center" indent="1"/>
    </xf>
    <xf numFmtId="179" fontId="3" fillId="0" borderId="0" xfId="5" applyNumberFormat="1" applyFont="1">
      <alignment vertical="center"/>
    </xf>
    <xf numFmtId="178" fontId="3" fillId="0" borderId="0" xfId="1" applyNumberFormat="1" applyFont="1" applyFill="1"/>
    <xf numFmtId="178" fontId="30" fillId="0" borderId="0" xfId="1" applyNumberFormat="1" applyFont="1" applyFill="1"/>
    <xf numFmtId="14" fontId="3" fillId="0" borderId="0" xfId="1" applyNumberFormat="1" applyFont="1" applyFill="1"/>
    <xf numFmtId="178" fontId="11" fillId="0" borderId="12" xfId="1" applyNumberFormat="1" applyFont="1" applyFill="1" applyBorder="1"/>
    <xf numFmtId="178" fontId="11" fillId="0" borderId="13" xfId="1" applyNumberFormat="1" applyFont="1" applyFill="1" applyBorder="1"/>
    <xf numFmtId="0" fontId="12" fillId="0" borderId="20" xfId="1" applyNumberFormat="1" applyFont="1" applyFill="1" applyBorder="1" applyAlignment="1">
      <alignment horizontal="center"/>
    </xf>
    <xf numFmtId="0" fontId="12" fillId="0" borderId="15" xfId="1" applyNumberFormat="1" applyFont="1" applyFill="1" applyBorder="1" applyAlignment="1">
      <alignment horizontal="center"/>
    </xf>
    <xf numFmtId="179" fontId="19" fillId="8" borderId="0" xfId="5" applyNumberFormat="1" applyFont="1" applyFill="1" applyAlignment="1">
      <alignment horizontal="center" vertical="center"/>
    </xf>
    <xf numFmtId="3" fontId="3" fillId="0" borderId="0" xfId="5" applyNumberFormat="1" applyFont="1" applyAlignment="1">
      <alignment horizontal="center" vertical="center"/>
    </xf>
    <xf numFmtId="14" fontId="12" fillId="0" borderId="20" xfId="1" applyNumberFormat="1" applyFont="1" applyFill="1" applyBorder="1"/>
    <xf numFmtId="14" fontId="12" fillId="0" borderId="15" xfId="1" applyNumberFormat="1" applyFont="1" applyFill="1" applyBorder="1"/>
    <xf numFmtId="3" fontId="12" fillId="0" borderId="21" xfId="4" applyNumberFormat="1" applyFont="1" applyFill="1" applyBorder="1" applyAlignment="1">
      <alignment vertical="center"/>
    </xf>
    <xf numFmtId="179" fontId="12" fillId="0" borderId="14" xfId="3" applyNumberFormat="1" applyFont="1" applyFill="1" applyBorder="1" applyAlignment="1">
      <alignment horizontal="center" vertical="center"/>
    </xf>
    <xf numFmtId="179" fontId="12" fillId="0" borderId="15" xfId="3" applyNumberFormat="1" applyFont="1" applyFill="1" applyBorder="1" applyAlignment="1">
      <alignment horizontal="center" vertical="center"/>
    </xf>
    <xf numFmtId="178" fontId="19" fillId="10" borderId="20" xfId="1" applyNumberFormat="1" applyFont="1" applyFill="1" applyBorder="1"/>
    <xf numFmtId="3" fontId="11" fillId="0" borderId="21" xfId="4" applyNumberFormat="1" applyFont="1" applyFill="1" applyBorder="1" applyAlignment="1">
      <alignment vertical="center"/>
    </xf>
    <xf numFmtId="181" fontId="11" fillId="0" borderId="14" xfId="3" applyNumberFormat="1" applyFont="1" applyFill="1" applyBorder="1" applyAlignment="1">
      <alignment horizontal="right" vertical="center"/>
    </xf>
    <xf numFmtId="181" fontId="11" fillId="0" borderId="15" xfId="3" applyNumberFormat="1" applyFont="1" applyFill="1" applyBorder="1" applyAlignment="1">
      <alignment horizontal="right" vertical="center"/>
    </xf>
    <xf numFmtId="178" fontId="3" fillId="12" borderId="15" xfId="1" applyNumberFormat="1" applyFont="1" applyFill="1" applyBorder="1"/>
    <xf numFmtId="179" fontId="11" fillId="8" borderId="14" xfId="3" applyNumberFormat="1" applyFont="1" applyFill="1" applyBorder="1" applyAlignment="1">
      <alignment horizontal="right" vertical="center"/>
    </xf>
    <xf numFmtId="3" fontId="11" fillId="7" borderId="21" xfId="4" applyNumberFormat="1" applyFont="1" applyFill="1" applyBorder="1" applyAlignment="1">
      <alignment vertical="center"/>
    </xf>
    <xf numFmtId="181" fontId="11" fillId="7" borderId="14" xfId="3" applyNumberFormat="1" applyFont="1" applyFill="1" applyBorder="1" applyAlignment="1">
      <alignment horizontal="right" vertical="center"/>
    </xf>
    <xf numFmtId="181" fontId="11" fillId="7" borderId="15" xfId="3" applyNumberFormat="1" applyFont="1" applyFill="1" applyBorder="1" applyAlignment="1">
      <alignment horizontal="right" vertical="center"/>
    </xf>
    <xf numFmtId="177" fontId="27" fillId="0" borderId="0" xfId="1" applyNumberFormat="1" applyFont="1" applyFill="1" applyBorder="1"/>
    <xf numFmtId="0" fontId="16" fillId="0" borderId="14" xfId="1" applyNumberFormat="1" applyFont="1" applyBorder="1" applyAlignment="1">
      <alignment horizontal="center"/>
    </xf>
    <xf numFmtId="14" fontId="16" fillId="0" borderId="14" xfId="1" applyNumberFormat="1" applyFont="1" applyBorder="1" applyAlignment="1">
      <alignment horizontal="center"/>
    </xf>
    <xf numFmtId="178" fontId="3" fillId="0" borderId="12" xfId="1" applyNumberFormat="1" applyFont="1" applyBorder="1"/>
    <xf numFmtId="178" fontId="3" fillId="0" borderId="13" xfId="1" applyNumberFormat="1" applyFont="1" applyBorder="1"/>
    <xf numFmtId="178" fontId="30" fillId="0" borderId="0" xfId="1" applyNumberFormat="1" applyFont="1"/>
    <xf numFmtId="14" fontId="16" fillId="0" borderId="12" xfId="1" applyNumberFormat="1" applyFont="1" applyBorder="1" applyAlignment="1">
      <alignment horizontal="center"/>
    </xf>
    <xf numFmtId="178" fontId="16" fillId="10" borderId="11" xfId="1" applyNumberFormat="1" applyFont="1" applyFill="1" applyBorder="1"/>
    <xf numFmtId="178" fontId="19" fillId="10" borderId="12" xfId="1" applyNumberFormat="1" applyFont="1" applyFill="1" applyBorder="1"/>
    <xf numFmtId="178" fontId="19" fillId="10" borderId="13" xfId="1" applyNumberFormat="1" applyFont="1" applyFill="1" applyBorder="1"/>
    <xf numFmtId="178" fontId="19" fillId="10" borderId="14" xfId="1" applyNumberFormat="1" applyFont="1" applyFill="1" applyBorder="1" applyAlignment="1">
      <alignment horizontal="center"/>
    </xf>
    <xf numFmtId="178" fontId="19" fillId="0" borderId="0" xfId="1" applyNumberFormat="1" applyFont="1"/>
    <xf numFmtId="178" fontId="19" fillId="0" borderId="11" xfId="1" applyNumberFormat="1" applyFont="1" applyBorder="1" applyAlignment="1">
      <alignment horizontal="left" indent="1"/>
    </xf>
    <xf numFmtId="178" fontId="19" fillId="0" borderId="12" xfId="1" applyNumberFormat="1" applyFont="1" applyBorder="1"/>
    <xf numFmtId="178" fontId="19" fillId="0" borderId="13" xfId="1" applyNumberFormat="1" applyFont="1" applyBorder="1"/>
    <xf numFmtId="178" fontId="19" fillId="0" borderId="14" xfId="1" applyNumberFormat="1" applyFont="1" applyFill="1" applyBorder="1"/>
    <xf numFmtId="178" fontId="19" fillId="0" borderId="15" xfId="1" applyNumberFormat="1" applyFont="1" applyFill="1" applyBorder="1"/>
    <xf numFmtId="178" fontId="19" fillId="0" borderId="21" xfId="1" applyNumberFormat="1" applyFont="1" applyFill="1" applyBorder="1"/>
    <xf numFmtId="178" fontId="3" fillId="0" borderId="11" xfId="1" applyNumberFormat="1" applyFont="1" applyBorder="1"/>
    <xf numFmtId="178" fontId="3" fillId="0" borderId="21" xfId="1" applyNumberFormat="1" applyFont="1" applyBorder="1"/>
    <xf numFmtId="178" fontId="3" fillId="0" borderId="14" xfId="1" applyNumberFormat="1" applyFont="1" applyBorder="1"/>
    <xf numFmtId="178" fontId="19" fillId="10" borderId="14" xfId="1" applyNumberFormat="1" applyFont="1" applyFill="1" applyBorder="1" applyAlignment="1">
      <alignment horizontal="left"/>
    </xf>
    <xf numFmtId="181" fontId="3" fillId="8" borderId="14" xfId="1" applyNumberFormat="1" applyFont="1" applyFill="1" applyBorder="1"/>
    <xf numFmtId="181" fontId="3" fillId="0" borderId="14" xfId="1" applyNumberFormat="1" applyFont="1" applyBorder="1"/>
    <xf numFmtId="181" fontId="3" fillId="0" borderId="14" xfId="1" applyNumberFormat="1" applyFont="1" applyFill="1" applyBorder="1"/>
    <xf numFmtId="181" fontId="3" fillId="0" borderId="15" xfId="1" applyNumberFormat="1" applyFont="1" applyBorder="1"/>
    <xf numFmtId="178" fontId="3" fillId="0" borderId="11" xfId="1" applyNumberFormat="1" applyFont="1" applyFill="1" applyBorder="1"/>
    <xf numFmtId="181" fontId="3" fillId="0" borderId="15" xfId="1" applyNumberFormat="1" applyFont="1" applyFill="1" applyBorder="1"/>
    <xf numFmtId="178" fontId="19" fillId="0" borderId="11" xfId="1" applyNumberFormat="1" applyFont="1" applyFill="1" applyBorder="1" applyAlignment="1">
      <alignment horizontal="left" indent="1"/>
    </xf>
    <xf numFmtId="178" fontId="33" fillId="0" borderId="15" xfId="1" applyNumberFormat="1" applyFont="1" applyBorder="1"/>
    <xf numFmtId="178" fontId="35" fillId="0" borderId="21" xfId="6" quotePrefix="1" applyNumberFormat="1" applyFont="1" applyBorder="1"/>
    <xf numFmtId="178" fontId="33" fillId="0" borderId="13" xfId="1" applyNumberFormat="1" applyFont="1" applyBorder="1" applyAlignment="1">
      <alignment horizontal="right"/>
    </xf>
    <xf numFmtId="178" fontId="19" fillId="10" borderId="15" xfId="1" applyNumberFormat="1" applyFont="1" applyFill="1" applyBorder="1" applyAlignment="1">
      <alignment horizontal="center"/>
    </xf>
    <xf numFmtId="181" fontId="39" fillId="0" borderId="15" xfId="1" applyNumberFormat="1" applyFont="1" applyBorder="1"/>
    <xf numFmtId="178" fontId="16" fillId="10" borderId="22" xfId="1" applyNumberFormat="1" applyFont="1" applyFill="1" applyBorder="1"/>
    <xf numFmtId="178" fontId="19" fillId="10" borderId="23" xfId="1" applyNumberFormat="1" applyFont="1" applyFill="1" applyBorder="1"/>
    <xf numFmtId="178" fontId="19" fillId="10" borderId="28" xfId="1" applyNumberFormat="1" applyFont="1" applyFill="1" applyBorder="1"/>
    <xf numFmtId="178" fontId="19" fillId="10" borderId="30" xfId="1" applyNumberFormat="1" applyFont="1" applyFill="1" applyBorder="1" applyAlignment="1">
      <alignment horizontal="center"/>
    </xf>
    <xf numFmtId="178" fontId="16" fillId="0" borderId="0" xfId="1" applyNumberFormat="1" applyFont="1" applyFill="1" applyBorder="1"/>
    <xf numFmtId="178" fontId="19" fillId="0" borderId="0" xfId="1" applyNumberFormat="1" applyFont="1" applyFill="1" applyBorder="1"/>
    <xf numFmtId="178" fontId="19" fillId="0" borderId="0" xfId="1" applyNumberFormat="1" applyFont="1" applyFill="1" applyBorder="1" applyAlignment="1">
      <alignment horizontal="center"/>
    </xf>
    <xf numFmtId="178" fontId="9" fillId="0" borderId="0" xfId="1" applyNumberFormat="1" applyFont="1"/>
    <xf numFmtId="178" fontId="40" fillId="0" borderId="0" xfId="1" applyNumberFormat="1" applyFont="1"/>
    <xf numFmtId="9" fontId="40" fillId="0" borderId="0" xfId="1" applyNumberFormat="1" applyFont="1"/>
    <xf numFmtId="14" fontId="8" fillId="2" borderId="15" xfId="7" applyNumberFormat="1" applyFont="1" applyFill="1" applyBorder="1" applyAlignment="1">
      <alignment horizontal="center" vertical="center"/>
    </xf>
    <xf numFmtId="0" fontId="8" fillId="2" borderId="15" xfId="7" applyNumberFormat="1" applyFont="1" applyFill="1" applyBorder="1" applyAlignment="1">
      <alignment horizontal="center" vertical="center"/>
    </xf>
    <xf numFmtId="0" fontId="8" fillId="13" borderId="15" xfId="1" applyNumberFormat="1" applyFont="1" applyFill="1" applyBorder="1" applyAlignment="1">
      <alignment horizontal="center" vertical="center"/>
    </xf>
    <xf numFmtId="176" fontId="19" fillId="10" borderId="15" xfId="1" applyFont="1" applyFill="1" applyBorder="1" applyAlignment="1">
      <alignment vertical="center"/>
    </xf>
    <xf numFmtId="179" fontId="19" fillId="10" borderId="15" xfId="1" applyNumberFormat="1" applyFont="1" applyFill="1" applyBorder="1" applyAlignment="1">
      <alignment vertical="center"/>
    </xf>
    <xf numFmtId="176" fontId="19" fillId="8" borderId="15" xfId="1" applyFont="1" applyFill="1" applyBorder="1" applyAlignment="1">
      <alignment vertical="center"/>
    </xf>
    <xf numFmtId="10" fontId="19" fillId="10" borderId="15" xfId="1" applyNumberFormat="1" applyFont="1" applyFill="1" applyBorder="1" applyAlignment="1">
      <alignment horizontal="right" vertical="center"/>
    </xf>
    <xf numFmtId="177" fontId="19" fillId="10" borderId="15" xfId="1" applyNumberFormat="1" applyFont="1" applyFill="1" applyBorder="1" applyAlignment="1">
      <alignment vertical="center"/>
    </xf>
    <xf numFmtId="178" fontId="42" fillId="0" borderId="0" xfId="1" applyNumberFormat="1" applyFont="1" applyAlignment="1">
      <alignment horizontal="right"/>
    </xf>
    <xf numFmtId="0" fontId="3" fillId="8" borderId="15" xfId="1" applyNumberFormat="1" applyFont="1" applyFill="1" applyBorder="1" applyAlignment="1">
      <alignment horizontal="left" vertical="center"/>
    </xf>
    <xf numFmtId="177" fontId="3" fillId="8" borderId="15" xfId="1" applyNumberFormat="1" applyFont="1" applyFill="1" applyBorder="1" applyAlignment="1">
      <alignment vertical="center"/>
    </xf>
    <xf numFmtId="176" fontId="3" fillId="0" borderId="15" xfId="1" applyFont="1" applyBorder="1" applyAlignment="1">
      <alignment vertical="center"/>
    </xf>
    <xf numFmtId="10" fontId="3" fillId="0" borderId="15" xfId="1" applyNumberFormat="1" applyFont="1" applyBorder="1" applyAlignment="1">
      <alignment vertical="center"/>
    </xf>
    <xf numFmtId="10" fontId="3" fillId="0" borderId="15" xfId="1" applyNumberFormat="1" applyFont="1" applyFill="1" applyBorder="1" applyAlignment="1">
      <alignment vertical="center"/>
    </xf>
    <xf numFmtId="177" fontId="3" fillId="0" borderId="15" xfId="1" applyNumberFormat="1" applyFont="1" applyFill="1" applyBorder="1" applyAlignment="1">
      <alignment vertical="center"/>
    </xf>
    <xf numFmtId="0" fontId="3" fillId="0" borderId="15" xfId="1" applyNumberFormat="1" applyFont="1" applyBorder="1" applyAlignment="1">
      <alignment horizontal="left" vertical="center"/>
    </xf>
    <xf numFmtId="177" fontId="3" fillId="7" borderId="15" xfId="1" applyNumberFormat="1" applyFont="1" applyFill="1" applyBorder="1" applyAlignment="1">
      <alignment vertical="center"/>
    </xf>
    <xf numFmtId="177" fontId="43" fillId="0" borderId="0" xfId="0" applyNumberFormat="1" applyFont="1">
      <alignment vertical="center"/>
    </xf>
    <xf numFmtId="177" fontId="43" fillId="0" borderId="32" xfId="0" applyNumberFormat="1" applyFont="1" applyBorder="1">
      <alignment vertical="center"/>
    </xf>
    <xf numFmtId="177" fontId="43" fillId="0" borderId="35" xfId="0" applyNumberFormat="1" applyFont="1" applyBorder="1">
      <alignment vertical="center"/>
    </xf>
    <xf numFmtId="177" fontId="43" fillId="0" borderId="33" xfId="0" applyNumberFormat="1" applyFont="1" applyBorder="1">
      <alignment vertical="center"/>
    </xf>
    <xf numFmtId="9" fontId="43" fillId="0" borderId="32" xfId="0" applyNumberFormat="1" applyFont="1" applyBorder="1">
      <alignment vertical="center"/>
    </xf>
    <xf numFmtId="182" fontId="45" fillId="0" borderId="0" xfId="0" applyNumberFormat="1" applyFont="1" applyBorder="1" applyAlignment="1">
      <alignment horizontal="center" vertical="center"/>
    </xf>
    <xf numFmtId="182" fontId="45" fillId="0" borderId="35" xfId="0" applyNumberFormat="1" applyFont="1" applyBorder="1" applyAlignment="1">
      <alignment horizontal="center" vertical="center"/>
    </xf>
    <xf numFmtId="182" fontId="45" fillId="0" borderId="0" xfId="0" applyNumberFormat="1" applyFont="1" applyBorder="1" applyAlignment="1">
      <alignment horizontal="left" vertical="center"/>
    </xf>
    <xf numFmtId="177" fontId="43" fillId="0" borderId="0" xfId="0" applyNumberFormat="1" applyFont="1" applyBorder="1">
      <alignment vertical="center"/>
    </xf>
    <xf numFmtId="177" fontId="44" fillId="0" borderId="36" xfId="0" applyNumberFormat="1" applyFont="1" applyBorder="1">
      <alignment vertical="center"/>
    </xf>
    <xf numFmtId="177" fontId="44" fillId="0" borderId="31" xfId="0" applyNumberFormat="1" applyFont="1" applyBorder="1">
      <alignment vertical="center"/>
    </xf>
    <xf numFmtId="177" fontId="44" fillId="14" borderId="36" xfId="0" applyNumberFormat="1" applyFont="1" applyFill="1" applyBorder="1">
      <alignment vertical="center"/>
    </xf>
    <xf numFmtId="177" fontId="44" fillId="14" borderId="31" xfId="0" applyNumberFormat="1" applyFont="1" applyFill="1" applyBorder="1">
      <alignment vertical="center"/>
    </xf>
    <xf numFmtId="177" fontId="43" fillId="14" borderId="0" xfId="0" applyNumberFormat="1" applyFont="1" applyFill="1">
      <alignment vertical="center"/>
    </xf>
    <xf numFmtId="177" fontId="43" fillId="14" borderId="32" xfId="0" applyNumberFormat="1" applyFont="1" applyFill="1" applyBorder="1">
      <alignment vertical="center"/>
    </xf>
    <xf numFmtId="178" fontId="40" fillId="8" borderId="0" xfId="1" applyNumberFormat="1" applyFont="1" applyFill="1"/>
    <xf numFmtId="9" fontId="16" fillId="8" borderId="0" xfId="1" applyNumberFormat="1" applyFont="1" applyFill="1"/>
    <xf numFmtId="182" fontId="45" fillId="0" borderId="31" xfId="0" applyNumberFormat="1" applyFont="1" applyBorder="1" applyAlignment="1">
      <alignment horizontal="right" vertical="center"/>
    </xf>
    <xf numFmtId="182" fontId="45" fillId="0" borderId="34" xfId="0" applyNumberFormat="1" applyFont="1" applyBorder="1" applyAlignment="1">
      <alignment horizontal="right" vertical="center"/>
    </xf>
    <xf numFmtId="0" fontId="46" fillId="0" borderId="0" xfId="0" applyFont="1" applyAlignment="1">
      <alignment horizontal="justify" vertical="center" wrapText="1"/>
    </xf>
    <xf numFmtId="0" fontId="47" fillId="15" borderId="37" xfId="0" applyFont="1" applyFill="1" applyBorder="1" applyAlignment="1">
      <alignment horizontal="center" vertical="center" wrapText="1"/>
    </xf>
    <xf numFmtId="3" fontId="47" fillId="0" borderId="37" xfId="0" applyNumberFormat="1" applyFont="1" applyBorder="1" applyAlignment="1">
      <alignment horizontal="right" vertical="top" wrapText="1"/>
    </xf>
    <xf numFmtId="0" fontId="47" fillId="0" borderId="37" xfId="0" applyFont="1" applyBorder="1" applyAlignment="1">
      <alignment horizontal="right" vertical="top" wrapText="1"/>
    </xf>
    <xf numFmtId="0" fontId="47" fillId="15" borderId="41" xfId="0" applyFont="1" applyFill="1" applyBorder="1" applyAlignment="1">
      <alignment horizontal="center" vertical="center" wrapText="1"/>
    </xf>
    <xf numFmtId="0" fontId="47" fillId="15" borderId="42" xfId="0" applyFont="1" applyFill="1" applyBorder="1" applyAlignment="1">
      <alignment horizontal="center" vertical="center" wrapText="1"/>
    </xf>
    <xf numFmtId="0" fontId="47" fillId="0" borderId="41" xfId="0" applyFont="1" applyBorder="1" applyAlignment="1">
      <alignment vertical="top" wrapText="1"/>
    </xf>
    <xf numFmtId="3" fontId="47" fillId="0" borderId="42" xfId="0" applyNumberFormat="1" applyFont="1" applyBorder="1" applyAlignment="1">
      <alignment horizontal="right" vertical="top" wrapText="1"/>
    </xf>
    <xf numFmtId="0" fontId="47" fillId="0" borderId="43" xfId="0" applyFont="1" applyBorder="1" applyAlignment="1">
      <alignment horizontal="center" vertical="top" wrapText="1"/>
    </xf>
    <xf numFmtId="3" fontId="47" fillId="0" borderId="44" xfId="0" applyNumberFormat="1" applyFont="1" applyBorder="1" applyAlignment="1">
      <alignment horizontal="right" vertical="top" wrapText="1"/>
    </xf>
    <xf numFmtId="3" fontId="47" fillId="0" borderId="45" xfId="0" applyNumberFormat="1" applyFont="1" applyBorder="1" applyAlignment="1">
      <alignment horizontal="right" vertical="top" wrapText="1"/>
    </xf>
    <xf numFmtId="183" fontId="43" fillId="0" borderId="0" xfId="0" applyNumberFormat="1" applyFont="1">
      <alignment vertical="center"/>
    </xf>
    <xf numFmtId="0" fontId="48" fillId="15" borderId="37" xfId="0" applyFont="1" applyFill="1" applyBorder="1" applyAlignment="1">
      <alignment horizontal="center" vertical="center" wrapText="1"/>
    </xf>
    <xf numFmtId="3" fontId="48" fillId="0" borderId="37" xfId="0" applyNumberFormat="1" applyFont="1" applyBorder="1" applyAlignment="1">
      <alignment horizontal="right" vertical="top" wrapText="1"/>
    </xf>
    <xf numFmtId="0" fontId="48" fillId="0" borderId="37" xfId="0" applyFont="1" applyBorder="1" applyAlignment="1">
      <alignment horizontal="right" vertical="top" wrapText="1"/>
    </xf>
    <xf numFmtId="0" fontId="48" fillId="15" borderId="41" xfId="0" applyFont="1" applyFill="1" applyBorder="1" applyAlignment="1">
      <alignment horizontal="center" vertical="center" wrapText="1"/>
    </xf>
    <xf numFmtId="0" fontId="48" fillId="15" borderId="42" xfId="0" applyFont="1" applyFill="1" applyBorder="1" applyAlignment="1">
      <alignment horizontal="center" vertical="center" wrapText="1"/>
    </xf>
    <xf numFmtId="0" fontId="48" fillId="0" borderId="41" xfId="0" applyFont="1" applyBorder="1" applyAlignment="1">
      <alignment vertical="top" wrapText="1"/>
    </xf>
    <xf numFmtId="3" fontId="48" fillId="0" borderId="42" xfId="0" applyNumberFormat="1" applyFont="1" applyBorder="1" applyAlignment="1">
      <alignment horizontal="right" vertical="top" wrapText="1"/>
    </xf>
    <xf numFmtId="0" fontId="48" fillId="0" borderId="42" xfId="0" applyFont="1" applyBorder="1" applyAlignment="1">
      <alignment horizontal="right" vertical="top" wrapText="1"/>
    </xf>
    <xf numFmtId="0" fontId="48" fillId="0" borderId="43" xfId="0" applyFont="1" applyBorder="1" applyAlignment="1">
      <alignment horizontal="center" vertical="top" wrapText="1"/>
    </xf>
    <xf numFmtId="3" fontId="48" fillId="0" borderId="44" xfId="0" applyNumberFormat="1" applyFont="1" applyBorder="1" applyAlignment="1">
      <alignment horizontal="right" vertical="top" wrapText="1"/>
    </xf>
    <xf numFmtId="3" fontId="48" fillId="0" borderId="45" xfId="0" applyNumberFormat="1" applyFont="1" applyBorder="1" applyAlignment="1">
      <alignment horizontal="right" vertical="top" wrapText="1"/>
    </xf>
    <xf numFmtId="0" fontId="47" fillId="0" borderId="0" xfId="0" applyFont="1" applyAlignment="1">
      <alignment horizontal="right" vertical="center" wrapText="1"/>
    </xf>
    <xf numFmtId="0" fontId="47" fillId="15" borderId="48" xfId="0" applyFont="1" applyFill="1" applyBorder="1" applyAlignment="1">
      <alignment horizontal="center" vertical="center" wrapText="1"/>
    </xf>
    <xf numFmtId="0" fontId="47" fillId="15" borderId="49" xfId="0" applyFont="1" applyFill="1" applyBorder="1" applyAlignment="1">
      <alignment horizontal="center" vertical="center" wrapText="1"/>
    </xf>
    <xf numFmtId="0" fontId="47" fillId="15" borderId="50" xfId="0" applyFont="1" applyFill="1" applyBorder="1" applyAlignment="1">
      <alignment horizontal="center" vertical="center" wrapText="1"/>
    </xf>
    <xf numFmtId="0" fontId="47" fillId="0" borderId="51" xfId="0" applyFont="1" applyBorder="1" applyAlignment="1">
      <alignment vertical="top" wrapText="1"/>
    </xf>
    <xf numFmtId="0" fontId="47" fillId="0" borderId="53" xfId="0" applyFont="1" applyBorder="1" applyAlignment="1">
      <alignment vertical="top" wrapText="1"/>
    </xf>
    <xf numFmtId="0" fontId="47" fillId="0" borderId="55" xfId="0" applyFont="1" applyBorder="1" applyAlignment="1">
      <alignment vertical="top" wrapText="1"/>
    </xf>
    <xf numFmtId="0" fontId="47" fillId="15" borderId="38" xfId="0" applyFont="1" applyFill="1" applyBorder="1" applyAlignment="1">
      <alignment horizontal="right" vertical="center" wrapText="1"/>
    </xf>
    <xf numFmtId="0" fontId="47" fillId="15" borderId="39" xfId="0" applyFont="1" applyFill="1" applyBorder="1" applyAlignment="1">
      <alignment horizontal="right" vertical="center" wrapText="1"/>
    </xf>
    <xf numFmtId="0" fontId="47" fillId="15" borderId="40" xfId="0" applyFont="1" applyFill="1" applyBorder="1" applyAlignment="1">
      <alignment horizontal="right" vertical="center" wrapText="1"/>
    </xf>
    <xf numFmtId="0" fontId="48" fillId="15" borderId="38" xfId="0" applyFont="1" applyFill="1" applyBorder="1" applyAlignment="1">
      <alignment horizontal="right" vertical="center" wrapText="1"/>
    </xf>
    <xf numFmtId="0" fontId="48" fillId="15" borderId="39" xfId="0" applyFont="1" applyFill="1" applyBorder="1" applyAlignment="1">
      <alignment horizontal="right" vertical="center" wrapText="1"/>
    </xf>
    <xf numFmtId="0" fontId="48" fillId="15" borderId="40" xfId="0" applyFont="1" applyFill="1" applyBorder="1" applyAlignment="1">
      <alignment horizontal="right" vertical="center" wrapText="1"/>
    </xf>
    <xf numFmtId="3" fontId="47" fillId="0" borderId="52" xfId="0" applyNumberFormat="1" applyFont="1" applyBorder="1" applyAlignment="1">
      <alignment horizontal="right" vertical="center" wrapText="1"/>
    </xf>
    <xf numFmtId="3" fontId="47" fillId="0" borderId="57" xfId="0" applyNumberFormat="1" applyFont="1" applyBorder="1" applyAlignment="1">
      <alignment horizontal="right" vertical="center" wrapText="1"/>
    </xf>
    <xf numFmtId="0" fontId="47" fillId="0" borderId="46" xfId="0" applyFont="1" applyBorder="1" applyAlignment="1">
      <alignment horizontal="right" vertical="center" wrapText="1"/>
    </xf>
    <xf numFmtId="0" fontId="47" fillId="0" borderId="47" xfId="0" applyFont="1" applyBorder="1" applyAlignment="1">
      <alignment horizontal="right" vertical="center" wrapText="1"/>
    </xf>
    <xf numFmtId="3" fontId="47" fillId="0" borderId="46" xfId="0" applyNumberFormat="1" applyFont="1" applyBorder="1" applyAlignment="1">
      <alignment horizontal="right" vertical="center" wrapText="1"/>
    </xf>
    <xf numFmtId="3" fontId="47" fillId="0" borderId="47" xfId="0" applyNumberFormat="1" applyFont="1" applyBorder="1" applyAlignment="1">
      <alignment horizontal="right" vertical="center" wrapText="1"/>
    </xf>
    <xf numFmtId="3" fontId="47" fillId="0" borderId="54" xfId="0" applyNumberFormat="1" applyFont="1" applyBorder="1" applyAlignment="1">
      <alignment horizontal="right" vertical="center" wrapText="1"/>
    </xf>
    <xf numFmtId="3" fontId="47" fillId="0" borderId="56" xfId="0" applyNumberFormat="1" applyFont="1" applyBorder="1" applyAlignment="1">
      <alignment horizontal="right" vertical="center" wrapText="1"/>
    </xf>
    <xf numFmtId="0" fontId="47" fillId="0" borderId="56" xfId="0" applyFont="1" applyBorder="1" applyAlignment="1">
      <alignment horizontal="right" vertical="center" wrapText="1"/>
    </xf>
  </cellXfs>
  <cellStyles count="8">
    <cellStyle name="Smart Title 2" xfId="2" xr:uid="{00000000-0005-0000-0000-000000000000}"/>
    <cellStyle name="쉼표 [0] 2" xfId="4" xr:uid="{00000000-0005-0000-0000-000001000000}"/>
    <cellStyle name="쉼표 [0] 2 2 2" xfId="7" xr:uid="{00000000-0005-0000-0000-000002000000}"/>
    <cellStyle name="표준" xfId="0" builtinId="0"/>
    <cellStyle name="표준 2" xfId="5" xr:uid="{00000000-0005-0000-0000-000004000000}"/>
    <cellStyle name="표준 3" xfId="3" xr:uid="{00000000-0005-0000-0000-000005000000}"/>
    <cellStyle name="표준 6" xfId="1" xr:uid="{00000000-0005-0000-0000-000006000000}"/>
    <cellStyle name="하이퍼링크"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0"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9060478\c\WINDOWS\TEMP\XD_PILOT_&#44060;&#48156;&#50756;&#47308;&#48372;&#44256;&#49436;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49436;&#50689;&#48372;\C\&#49436;&#50689;&#48372;\&#54924;&#51032;&#48156;&#54364;-%20&#51473;&#44397;c-car\&#51473;&#44397;%20&#52380;&#47532;&#47560;%20&#44277;&#44553;(03.05&#509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5432;&#54805;&#44512;\C\AS_CLAIM\MYCAR\PRDW3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LEHMHA01\QLAGE\VORSTAND\1998\GG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GDA209\CCC&#44277;&#50976;\My%20Documents\HP-1\DHP\HPMLGJ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ida305\c\&#44608;&#45209;&#54872;\&#44592;&#50500;&#51088;&#46041;&#52264;\&#51064;&#49688;&#45800;(&#44608;&#45209;&#54872;GJ)\dmpro\DOWN\&#48149;&#46041;&#54616;\&#49892;&#53468;\My%20Documents\&#50808;&#51452;&#54788;&#54889;.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50504;&#51652;&#50689;\C\AS_CLAIM\MYCAR\PRDW3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gda209\ds-2\DS-2\DS-2\DHP\HPMLGJ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REF"/>
      <sheetName val="CAUDIT"/>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
      <sheetName val="첨부#1(변경범위)"/>
      <sheetName val="첨부#2(개발항목)"/>
      <sheetName val="카메라"/>
      <sheetName val="첨부#3(미결PPR)"/>
      <sheetName val="첨부#4(차량)"/>
      <sheetName val="첨부#5(제원)"/>
      <sheetName val="표삽입1"/>
      <sheetName val="표삽입2"/>
      <sheetName val="●현황"/>
      <sheetName val="●목차"/>
      <sheetName val="RD제품개발투자비(매가)"/>
      <sheetName val="5.WIRE적용LIST"/>
      <sheetName val="#REF"/>
      <sheetName val="주행"/>
      <sheetName val="CAUDIT"/>
      <sheetName val="외주현황.wq1"/>
      <sheetName val="2.대외공문"/>
      <sheetName val="협조전"/>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출하계획(HMC MIP) (2)"/>
      <sheetName val="출하계획_안"/>
      <sheetName val="#REF"/>
    </sheetNames>
    <sheetDataSet>
      <sheetData sheetId="0"/>
      <sheetData sheetId="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주행"/>
      <sheetName val="출고현황"/>
      <sheetName val="오퍼(DS)"/>
      <sheetName val="6월(DS)"/>
      <sheetName val="공문"/>
      <sheetName val="626TD"/>
      <sheetName val="FMEAPRO5"/>
      <sheetName val="p2-1"/>
      <sheetName val="협조전"/>
      <sheetName val="96"/>
      <sheetName val="OPT손익 내수"/>
      <sheetName val="OPT손익 수출"/>
      <sheetName val="물량표"/>
      <sheetName val="물량표S"/>
      <sheetName val="예적금"/>
      <sheetName val="10년01월부터"/>
      <sheetName val="PAINT"/>
      <sheetName val="SUMMARY"/>
      <sheetName val="실행내역"/>
      <sheetName val="4월"/>
      <sheetName val="MH_생산"/>
      <sheetName val="GB-IC Villingen GG"/>
      <sheetName val="#REF"/>
      <sheetName val="KMCWD"/>
      <sheetName val="1ဲ.ALT"/>
      <sheetName val="1ဳ.O.S"/>
      <sheetName val="15.၄AMPER"/>
      <sheetName val="BACK DATA 08.7.1~"/>
      <sheetName val="E.W"/>
      <sheetName val="P.W"/>
      <sheetName val="가공비data"/>
      <sheetName val="S.W"/>
      <sheetName val="KD율"/>
      <sheetName val="GRACE"/>
      <sheetName val="시설업체주소록"/>
      <sheetName val="Sheet4"/>
      <sheetName val="二.POSITION.XLS"/>
      <sheetName val="BACK DATA"/>
      <sheetName val="10월작업불량"/>
      <sheetName val="정리"/>
      <sheetName val="기초자료"/>
      <sheetName val="반송불량율"/>
      <sheetName val="PRDW30"/>
      <sheetName val="VT원단위"/>
      <sheetName val="기초"/>
      <sheetName val=""/>
      <sheetName val="불량현황"/>
      <sheetName val="64164"/>
      <sheetName val="외주현황.wq1"/>
      <sheetName val="PP%계산"/>
      <sheetName val="재료(확정,11월19일)"/>
      <sheetName val="자산LIST"/>
      <sheetName val="손익"/>
      <sheetName val="BM_NEW2"/>
      <sheetName val="일자별"/>
      <sheetName val="●일일실적"/>
      <sheetName val="점유면적"/>
      <sheetName val="현금경비중역"/>
      <sheetName val="2.대외공문"/>
      <sheetName val="카메라"/>
      <sheetName val="건축공사"/>
      <sheetName val="WEIGHT"/>
      <sheetName val="기초DATA"/>
      <sheetName val="TOTAL"/>
      <sheetName val="MBNBSMTR"/>
      <sheetName val="Sheet1"/>
      <sheetName val="상용"/>
      <sheetName val="HOUSING"/>
      <sheetName val="TEMP TORQUE"/>
      <sheetName val="1"/>
      <sheetName val="진행 DATA (2)"/>
      <sheetName val="5.세운W-A"/>
      <sheetName val="95계획"/>
      <sheetName val="출력값"/>
      <sheetName val="126.255"/>
      <sheetName val="Sheet2"/>
      <sheetName val="RHN"/>
      <sheetName val="B053 (990701)공정실적PP%계산"/>
      <sheetName val="수리결과"/>
      <sheetName val="동아합의"/>
      <sheetName val="BL제조표준"/>
      <sheetName val="CASE ASM"/>
      <sheetName val="14.1부"/>
      <sheetName val="engline"/>
      <sheetName val="Pc1%계산"/>
      <sheetName val="1.변경범위"/>
      <sheetName val="Tbom-tot"/>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12"/>
      <sheetName val="3.일반사상"/>
      <sheetName val="BACK_DATA_08_7_1~"/>
      <sheetName val="E_W"/>
      <sheetName val="P_W"/>
      <sheetName val="S_W"/>
      <sheetName val="1ဲ_ALT"/>
      <sheetName val="1ဳ_O_S"/>
      <sheetName val="15_၄AMPER"/>
      <sheetName val="GB-IC_Villingen_GG"/>
      <sheetName val="二_POSITION_XLS"/>
      <sheetName val="OPT손익_내수"/>
      <sheetName val="OPT손익_수출"/>
      <sheetName val="BACK_DATA"/>
      <sheetName val="외주현황_wq1"/>
      <sheetName val="2_대외공문"/>
      <sheetName val="5_세운W-A"/>
      <sheetName val="JT3.0견적-구1"/>
      <sheetName val="공정능력외경"/>
      <sheetName val="A-100전제"/>
      <sheetName val="0000"/>
      <sheetName val="TCA"/>
      <sheetName val="code"/>
      <sheetName val="C100보고서"/>
      <sheetName val="PRESS DATA"/>
      <sheetName val="M1master"/>
      <sheetName val="항목(1)"/>
      <sheetName val="5.WIRE적용LIST"/>
      <sheetName val="LX3.0 RR"/>
      <sheetName val="직원신상"/>
      <sheetName val="HCCE01"/>
      <sheetName val="차수"/>
      <sheetName val="CD-실적"/>
      <sheetName val="SUB 2월 재검사추이도"/>
      <sheetName val="12-30"/>
      <sheetName val="c.db"/>
      <sheetName val="검기갑지"/>
      <sheetName val="96갑지"/>
      <sheetName val="RESN_SUM"/>
      <sheetName val="Actions"/>
      <sheetName val="설비능력및 종합공정능력산출시 사용"/>
      <sheetName val="SPEC별"/>
      <sheetName val="일본출1"/>
      <sheetName val="생산1-1"/>
      <sheetName val="삼공기계"/>
      <sheetName val="소상 &quot;1&quot;"/>
      <sheetName val="금형품"/>
      <sheetName val="KMO"/>
      <sheetName val="품의서"/>
      <sheetName val="Takt"/>
      <sheetName val="T진도"/>
      <sheetName val="운임.환차손-Y"/>
      <sheetName val="CIELO발주"/>
      <sheetName val="세부"/>
      <sheetName val="법인+비법인"/>
      <sheetName val="LANOS"/>
      <sheetName val="LEGANZA"/>
      <sheetName val="NUBIRA"/>
      <sheetName val="팀별 합계"/>
      <sheetName val="Macro1"/>
      <sheetName val="전력시간대(합계)"/>
      <sheetName val="DWPM"/>
      <sheetName val="결함코드"/>
      <sheetName val="부품코드"/>
      <sheetName val="계산정보"/>
      <sheetName val="AN43"/>
      <sheetName val="매출종합.`09"/>
      <sheetName val="부문손익"/>
      <sheetName val="수입"/>
      <sheetName val="화환비상"/>
      <sheetName val="구동"/>
      <sheetName val="생계99ST"/>
      <sheetName val="매출계획"/>
      <sheetName val="F4-F7"/>
      <sheetName val="현재"/>
      <sheetName val="Tiburon"/>
      <sheetName val="선반OPT"/>
      <sheetName val="CPK"/>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RD제품개발투자비(매가)"/>
      <sheetName val="R&amp;D"/>
      <sheetName val="조립지적"/>
      <sheetName val="TUBE시험성적서"/>
      <sheetName val="월생산"/>
      <sheetName val="report_20"/>
      <sheetName val="camera_30"/>
      <sheetName val="CSTHA616"/>
      <sheetName val="LAMBDA 자작"/>
      <sheetName val="(BS,CF)-BACK"/>
      <sheetName val="생산일보(전체)"/>
      <sheetName val="본문"/>
      <sheetName val="ALPROFILE 발주실적"/>
      <sheetName val="경비공통"/>
      <sheetName val="월별손익"/>
      <sheetName val="Macro2"/>
      <sheetName val="뒤차축소"/>
      <sheetName val="등속"/>
      <sheetName val="변속"/>
      <sheetName val="액슬"/>
      <sheetName val="프레임"/>
      <sheetName val="050218"/>
      <sheetName val="시산표"/>
      <sheetName val="지부전체"/>
      <sheetName val="예산계획"/>
      <sheetName val="가격표"/>
      <sheetName val="9-1차이내역"/>
      <sheetName val="구매실(원본)"/>
      <sheetName val="집연95"/>
      <sheetName val="환율"/>
      <sheetName val="미국"/>
      <sheetName val="5월"/>
      <sheetName val="RP변환코드"/>
      <sheetName val="X-3 ENG"/>
      <sheetName val="Claim이력_내수내자"/>
      <sheetName val="투자-국내2"/>
      <sheetName val="재질단가"/>
      <sheetName val="2"/>
      <sheetName val="BUS제원1"/>
      <sheetName val="본부별팀별9911"/>
      <sheetName val="부품LIST"/>
      <sheetName val="LEASE4"/>
      <sheetName val="DAT(목표)"/>
      <sheetName val="FUEL FILLER"/>
      <sheetName val="차체부품 INS REPORT(갑)"/>
      <sheetName val="PC%계산"/>
      <sheetName val="개발 TOOL 집계표"/>
      <sheetName val="경상 개발비"/>
      <sheetName val="목록"/>
      <sheetName val="상용_mp"/>
      <sheetName val="내수1.8GL"/>
      <sheetName val="정산내역"/>
      <sheetName val="예산코드"/>
      <sheetName val="ML"/>
      <sheetName val="양식"/>
      <sheetName val="Book1"/>
      <sheetName val="16~31"/>
      <sheetName val="유효성"/>
      <sheetName val="FACTOR"/>
      <sheetName val="예산실적전체당월"/>
      <sheetName val="N46"/>
      <sheetName val="712"/>
      <sheetName val="전장"/>
      <sheetName val="악성"/>
      <sheetName val="list"/>
      <sheetName val="DATA"/>
      <sheetName val="TEMP_TORQUE"/>
      <sheetName val="진행_DATA_(2)"/>
      <sheetName val="B053_(990701)공정실적PP%계산"/>
      <sheetName val="126_255"/>
      <sheetName val="CASE_ASM"/>
      <sheetName val="교육계획"/>
      <sheetName val="조정명세서"/>
      <sheetName val="99판매상세"/>
      <sheetName val="GK차체EO-CUT전"/>
      <sheetName val="요약"/>
      <sheetName val="소요량분석(부자재)"/>
      <sheetName val="소요량분석(외주)"/>
      <sheetName val="주소(한문)"/>
      <sheetName val="Lookups"/>
      <sheetName val="재료율"/>
      <sheetName val="Evaluation objects"/>
      <sheetName val="Sheet3"/>
      <sheetName val="불량현상별END"/>
      <sheetName val="가공비(2)"/>
      <sheetName val="1-C,D"/>
      <sheetName val="금형비"/>
      <sheetName val="COND"/>
      <sheetName val="ppcarpet"/>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二_POSITION_XLS1"/>
      <sheetName val="GB-IC_Villingen_GG1"/>
      <sheetName val="1ဲ_ALT1"/>
      <sheetName val="1ဳ_O_S1"/>
      <sheetName val="15_၄AMPER1"/>
      <sheetName val="OPT손익_내수1"/>
      <sheetName val="OPT손익_수출1"/>
      <sheetName val="BACK_DATA_08_7_1~1"/>
      <sheetName val="E_W1"/>
      <sheetName val="P_W1"/>
      <sheetName val="S_W1"/>
      <sheetName val="BACK_DATA1"/>
      <sheetName val="14_1부"/>
      <sheetName val="외주현황_wq11"/>
      <sheetName val="검사기준서_을_치수"/>
      <sheetName val="검사기준서_갑"/>
      <sheetName val="검사기준서_을"/>
      <sheetName val="검사협정_갑"/>
      <sheetName val="검사성적서_갑"/>
      <sheetName val="검사성적서_을"/>
      <sheetName val="검사성적서_병"/>
      <sheetName val="1_변경범위"/>
      <sheetName val="JT3_0견적-구1"/>
      <sheetName val="LX3_0_RR"/>
      <sheetName val="SUB_2월_재검사추이도"/>
      <sheetName val="c_db"/>
      <sheetName val="매출종합_`09"/>
      <sheetName val="팀별_합계"/>
      <sheetName val="소상_&quot;1&quot;"/>
      <sheetName val="3_일반사상"/>
      <sheetName val="Nego_PV"/>
      <sheetName val="설비능력및_종합공정능력산출시_사용"/>
      <sheetName val="LAMBDA_자작"/>
      <sheetName val="Sheet1 (2)"/>
      <sheetName val="다목적갑"/>
      <sheetName val="DATE"/>
      <sheetName val="CSP원자재"/>
      <sheetName val="국내품"/>
      <sheetName val="수입부품비"/>
      <sheetName val="차종별"/>
      <sheetName val="폼관조직"/>
      <sheetName val="불출요청"/>
      <sheetName val="금액"/>
      <sheetName val="보고"/>
      <sheetName val="p2_1"/>
      <sheetName val="판매종합"/>
      <sheetName val="분석mast"/>
      <sheetName val="업무분장"/>
      <sheetName val="2공구산출내역"/>
      <sheetName val="계산 DATA 입력"/>
      <sheetName val="상세 계산 내역"/>
      <sheetName val="대외공문"/>
      <sheetName val="내용"/>
      <sheetName val="기안"/>
      <sheetName val="종합(LH)"/>
      <sheetName val="단가"/>
      <sheetName val="cv"/>
      <sheetName val="K55"/>
      <sheetName val="MAIN"/>
      <sheetName val="ENG"/>
      <sheetName val="CONT"/>
      <sheetName val="MACRO1.XLM"/>
      <sheetName val="생산"/>
      <sheetName val="진도현황"/>
      <sheetName val="CLM-MP"/>
      <sheetName val="SANTAMO"/>
      <sheetName val="Sch7a (토요일)"/>
      <sheetName val="정미시간"/>
      <sheetName val="RDLEVLST"/>
      <sheetName val="Sheet5"/>
      <sheetName val="Sheet6 (3)"/>
      <sheetName val="EQ"/>
      <sheetName val="major"/>
      <sheetName val="INPUT"/>
      <sheetName val="SM-NEW"/>
      <sheetName val="전부인쇄"/>
      <sheetName val="day"/>
      <sheetName val="초도발주서"/>
      <sheetName val="명단"/>
      <sheetName val="CALENDAR"/>
      <sheetName val="순위"/>
      <sheetName val="단중표"/>
      <sheetName val=" 납촉자"/>
      <sheetName val="업체명"/>
      <sheetName val="원본"/>
      <sheetName val="82150-39000"/>
      <sheetName val="Open"/>
      <sheetName val="확정실적"/>
      <sheetName val="환율기준"/>
      <sheetName val="3-2.귀책부서별 DT현황"/>
      <sheetName val="RC"/>
      <sheetName val="통합data"/>
      <sheetName val="작성양식"/>
      <sheetName val="검구사양서"/>
      <sheetName val="종합"/>
      <sheetName val="계산DATA입력"/>
      <sheetName val="영업"/>
      <sheetName val="RHD"/>
      <sheetName val="참조영역"/>
      <sheetName val="차체부품_INS_REPORT(갑)"/>
      <sheetName val="FUEL_FILLER"/>
      <sheetName val="설비"/>
      <sheetName val="97"/>
      <sheetName val="업종별"/>
      <sheetName val="신규DEP"/>
      <sheetName val="유효"/>
      <sheetName val="1.2내수"/>
      <sheetName val="콤보"/>
      <sheetName val="운영실적(세부)"/>
      <sheetName val="품의예산"/>
      <sheetName val="대일산업"/>
      <sheetName val="그패프"/>
      <sheetName val="5_WIRE적용LIST"/>
      <sheetName val="_납촉자"/>
      <sheetName val="HP1AMLIST"/>
      <sheetName val="제품목록"/>
      <sheetName val="3-2_귀책부서별_DT현황"/>
      <sheetName val="result0927"/>
      <sheetName val="대우자동차용역비"/>
      <sheetName val="추이도"/>
      <sheetName val="PPK"/>
      <sheetName val="A-A"/>
      <sheetName val="98종합"/>
      <sheetName val="PTR台손익"/>
      <sheetName val="resume"/>
      <sheetName val="BRAKE"/>
      <sheetName val="매각단가"/>
      <sheetName val="GLOBAL PT NEW FORMAT OCT 2002"/>
      <sheetName val="Specification"/>
      <sheetName val="운임_환차손-Y"/>
      <sheetName val="존4"/>
      <sheetName val="RR저항Cp"/>
      <sheetName val="Dashboard"/>
      <sheetName val="MCT6"/>
      <sheetName val="재고자산명세(Y)"/>
      <sheetName val="ASSIGN"/>
      <sheetName val="제안그래프"/>
      <sheetName val="공정및생산관리절차서"/>
      <sheetName val="B"/>
      <sheetName val="검토사항"/>
      <sheetName val="ORIGIN"/>
      <sheetName val="MOTO"/>
      <sheetName val="내경"/>
      <sheetName val="대외공문 "/>
      <sheetName val="건설성적"/>
      <sheetName val="이자율"/>
      <sheetName val="제품원재"/>
      <sheetName val="부재예실1월"/>
      <sheetName val="금강투자2000"/>
      <sheetName val="71336(R)"/>
      <sheetName val="일위대가(계측기설치)"/>
      <sheetName val="표지"/>
      <sheetName val="●현황"/>
      <sheetName val="●목차"/>
      <sheetName val="원가계산서"/>
      <sheetName val="외주품 감점 유형 기준"/>
      <sheetName val="PRO (참조)"/>
      <sheetName val="GK_XDBASE"/>
      <sheetName val="6월수불"/>
      <sheetName val="S13_관리계획서(체크시트)"/>
      <sheetName val="COST관리"/>
      <sheetName val="효성"/>
      <sheetName val="1-1-1-2"/>
      <sheetName val="Sheet10"/>
      <sheetName val="공정별공법-W.HSE-LH"/>
      <sheetName val="96수출"/>
      <sheetName val="세목별"/>
      <sheetName val="계정"/>
      <sheetName val="3. 관리점지수실적-1.1생산성"/>
      <sheetName val="발주"/>
      <sheetName val="07주차별실적"/>
      <sheetName val="효율계획(당월)"/>
      <sheetName val="전체실적"/>
      <sheetName val="N719(NC)"/>
      <sheetName val="Data1"/>
      <sheetName val="4월채무증감"/>
      <sheetName val="연습"/>
      <sheetName val="업체별매출실적"/>
      <sheetName val="기본정보"/>
      <sheetName val="초기화면"/>
      <sheetName val="근태일지"/>
      <sheetName val="Technology"/>
      <sheetName val="Cost Reduction"/>
      <sheetName val="작동logic"/>
      <sheetName val="PP%계산-1"/>
      <sheetName val="을"/>
      <sheetName val="초등학교내역서"/>
      <sheetName val="ERP도입후 시정현황"/>
      <sheetName val="집계"/>
      <sheetName val="Master Cable"/>
      <sheetName val="094_APP別"/>
      <sheetName val="PPK(공정능력조사표)"/>
      <sheetName val="공정능력평가-2"/>
      <sheetName val="공정능력평가-3"/>
      <sheetName val="외관검사"/>
      <sheetName val="DIEZEL動弁相場"/>
      <sheetName val="대표자"/>
      <sheetName val="DOOR"/>
      <sheetName val="CVT산정"/>
      <sheetName val="전체현황"/>
      <sheetName val="프로젝트"/>
      <sheetName val="5-1차수정"/>
      <sheetName val="ISRDATA"/>
      <sheetName val="Supplement2"/>
      <sheetName val="95하U$가격"/>
      <sheetName val="CAPA분석 360K"/>
      <sheetName val="실적 및 계획"/>
      <sheetName val="LL"/>
      <sheetName val="대차대조표"/>
      <sheetName val="980710"/>
      <sheetName val="공정능력(1)"/>
      <sheetName val="공정능력 (2)"/>
      <sheetName val="한성화물"/>
      <sheetName val="내역"/>
      <sheetName val="최신"/>
      <sheetName val="1.세부비교원가(내수)"/>
      <sheetName val="FO원단위"/>
      <sheetName val="종목코드"/>
      <sheetName val="1_변경범위1"/>
      <sheetName val="2_대외공문1"/>
      <sheetName val="B053_(990701)공정실적PP%계산1"/>
      <sheetName val="TEMP_TORQUE1"/>
      <sheetName val="진행_DATA_(2)1"/>
      <sheetName val="5_세운W-A1"/>
      <sheetName val="운임_환차손-Y1"/>
      <sheetName val="내수1_8GL"/>
      <sheetName val="Evaluation_objects"/>
      <sheetName val="금형991202"/>
      <sheetName val="MexiqueVentes97"/>
      <sheetName val="Sec 1 - RFQ"/>
      <sheetName val="소유주(원)"/>
      <sheetName val="Grafikdaten"/>
      <sheetName val="02년 SUC"/>
      <sheetName val="근태현황"/>
      <sheetName val="PAKAGE4362"/>
      <sheetName val="해외생산"/>
      <sheetName val="공평7"/>
      <sheetName val="득점현황"/>
      <sheetName val="Rate data"/>
      <sheetName val="Sheet16"/>
      <sheetName val="TRANSLAT"/>
      <sheetName val="원단위 전후비교"/>
      <sheetName val="EF-SONATA"/>
      <sheetName val="기준코드"/>
      <sheetName val="업체별"/>
      <sheetName val="BAU"/>
      <sheetName val="SAM"/>
      <sheetName val="재료비"/>
      <sheetName val="임시12월"/>
      <sheetName val="21444-41900"/>
      <sheetName val="완성차"/>
      <sheetName val="원가절감"/>
      <sheetName val="별도관리"/>
      <sheetName val="가2"/>
      <sheetName val="C100"/>
      <sheetName val="SFM-TTL"/>
      <sheetName val="INDIA-ML"/>
      <sheetName val="Table"/>
      <sheetName val="수h"/>
      <sheetName val="Bosch ADVP&amp;R"/>
      <sheetName val="실적(Q11)"/>
      <sheetName val="예산(Q11)"/>
      <sheetName val="자가2급"/>
      <sheetName val=" SR3차원단위 (3)"/>
      <sheetName val="SOURCE"/>
      <sheetName val="공수"/>
      <sheetName val="기본정보입력"/>
      <sheetName val="세부자료"/>
      <sheetName val="현장"/>
      <sheetName val="4.3 첨부1"/>
      <sheetName val="#142-1-갑"/>
      <sheetName val="예금미수이자(6월)"/>
      <sheetName val="감가상각"/>
      <sheetName val="검사협정 보충"/>
      <sheetName val="DATAinput"/>
      <sheetName val="총list"/>
      <sheetName val="과제"/>
      <sheetName val="MethodC"/>
      <sheetName val="업무담당"/>
      <sheetName val="첨부2"/>
      <sheetName val="설계명세"/>
      <sheetName val="pri"/>
      <sheetName val="외주업체"/>
      <sheetName val="99원가원판"/>
      <sheetName val="기안지"/>
      <sheetName val="应收帐款"/>
      <sheetName val="대지급(한미)"/>
      <sheetName val="전장품(관리용)"/>
      <sheetName val="2선재"/>
      <sheetName val="2차 OIL량측정"/>
      <sheetName val="정비손익"/>
      <sheetName val="3620SE"/>
      <sheetName val="차체"/>
      <sheetName val="Purchasing Data"/>
      <sheetName val="실적"/>
      <sheetName val="(평균)"/>
      <sheetName val="업체등록"/>
      <sheetName val="자재입고"/>
      <sheetName val="자재출고"/>
      <sheetName val="제품등록"/>
      <sheetName val="총소요량"/>
      <sheetName val="현재고"/>
      <sheetName val="문서처리전"/>
      <sheetName val="6B008"/>
      <sheetName val="건재양식"/>
      <sheetName val="_x0000__x0000__x0000__x0000_ilencer"/>
      <sheetName val="발생집계"/>
      <sheetName val="내구품질향상1"/>
      <sheetName val="생산품목"/>
      <sheetName val="포머 비가동 내역"/>
      <sheetName val="Type"/>
      <sheetName val="FRONT HUB견적가"/>
      <sheetName val="가공비"/>
      <sheetName val="기준입력"/>
      <sheetName val="J150 승인진도관리 LIST"/>
      <sheetName val="TOTAL LIST"/>
      <sheetName val="EXP-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C Villingen GG"/>
      <sheetName val="GB_IC Villingen GG"/>
      <sheetName val="주행"/>
      <sheetName val="CAUDIT"/>
      <sheetName val="입력"/>
      <sheetName val="외주현황.wq1"/>
      <sheetName val="#REF"/>
      <sheetName val="추이도"/>
      <sheetName val="검기갑지"/>
      <sheetName val="JT3.0견적-구1"/>
      <sheetName val="RESN_SUM"/>
      <sheetName val="Actions"/>
      <sheetName val="집계"/>
      <sheetName val="실적 및 계획"/>
      <sheetName val="현금경비중역"/>
      <sheetName val="a14실"/>
      <sheetName val="WEIGHT"/>
      <sheetName val="구동"/>
      <sheetName val="ML"/>
      <sheetName val="M1master"/>
      <sheetName val="기안"/>
      <sheetName val="가격표"/>
      <sheetName val="협조전"/>
      <sheetName val="KMO"/>
      <sheetName val="PC%계산"/>
      <sheetName val="설비사양서B-1"/>
      <sheetName val="5.WIRE적용LIST"/>
      <sheetName val="2.대외공문"/>
      <sheetName val="GG08"/>
      <sheetName val="OEM "/>
      <sheetName val="DATA"/>
      <sheetName val="Ellesmere Port (08)"/>
      <sheetName val="생산_P"/>
      <sheetName val="Account"/>
      <sheetName val="본부별팀별9911"/>
      <sheetName val="금형비"/>
      <sheetName val="정미시간"/>
      <sheetName val="투자-국내2"/>
      <sheetName val="명단"/>
      <sheetName val="입하이력"/>
      <sheetName val="표지"/>
      <sheetName val="작업제품군"/>
      <sheetName val="차종"/>
      <sheetName val="환율"/>
      <sheetName val="사용자코드1"/>
      <sheetName val="사용자코드2"/>
      <sheetName val="제품"/>
      <sheetName val="매출성격"/>
      <sheetName val="지역"/>
      <sheetName val="COND"/>
      <sheetName val="월생산"/>
      <sheetName val="CD-실적"/>
      <sheetName val="R&amp;D"/>
      <sheetName val="●현황"/>
      <sheetName val="96"/>
      <sheetName val="PROCEDURE LIST"/>
      <sheetName val="等価CP"/>
      <sheetName val="ﾀｲﾔCP"/>
      <sheetName val="050218"/>
      <sheetName val="LP부품 용기 승인 Process"/>
      <sheetName val="GRACE"/>
      <sheetName val="수입"/>
      <sheetName val="보고"/>
      <sheetName val="LX3.0 RR"/>
      <sheetName val="Bid_Sheet"/>
      <sheetName val="RD제품개발투자비(매가)"/>
      <sheetName val="9904주부식"/>
      <sheetName val="직원신상"/>
      <sheetName val="이자율"/>
      <sheetName val="SM-NEW"/>
      <sheetName val="선반OPT"/>
      <sheetName val="불량현상별END"/>
      <sheetName val="HP1AMLIST"/>
      <sheetName val="Sheet2"/>
      <sheetName val="1.General"/>
      <sheetName val="2.Suplr Data"/>
      <sheetName val="Countries"/>
      <sheetName val="KNOB"/>
      <sheetName val="작성양식"/>
      <sheetName val="GB-IC_Villingen_GG"/>
      <sheetName val="GB_IC_Villingen_GG"/>
      <sheetName val="외주현황_wq1"/>
      <sheetName val="OEM_"/>
      <sheetName val="2_대외공문"/>
      <sheetName val="GRUN.FRT"/>
      <sheetName val="CF"/>
      <sheetName val="기초자료입력"/>
      <sheetName val="공정능력외경"/>
      <sheetName val="2012년 APQP 년간 계획"/>
      <sheetName val="효율계획(당월)"/>
      <sheetName val="전체실적"/>
      <sheetName val="생산전망"/>
      <sheetName val="주물"/>
      <sheetName val="▶메카"/>
      <sheetName val="재질단가"/>
      <sheetName val="공통"/>
      <sheetName val="수리결과"/>
      <sheetName val="광주"/>
      <sheetName val="FACT.B"/>
      <sheetName val="재료율"/>
      <sheetName val="BOM 5-5-99 SEMIAUTO"/>
      <sheetName val="제품코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구동"/>
      <sheetName val="ML"/>
      <sheetName val="MC&amp;다변화"/>
      <sheetName val="Macro1"/>
      <sheetName val="2.대외공문"/>
      <sheetName val="종합"/>
      <sheetName val="대표자"/>
      <sheetName val="HPMLGJN"/>
      <sheetName val="등속"/>
      <sheetName val="변속"/>
      <sheetName val="액슬"/>
      <sheetName val="프레임"/>
      <sheetName val="가공비(2)"/>
      <sheetName val="RD제품개발투자비(매가)"/>
      <sheetName val="단표준"/>
      <sheetName val="대책발표"/>
      <sheetName val="시중유출"/>
      <sheetName val="대표경력"/>
      <sheetName val="CAUDIT"/>
      <sheetName val="내수1.8GL"/>
      <sheetName val="회사정보"/>
      <sheetName val="대구은행"/>
      <sheetName val="원단위 1계 2계"/>
      <sheetName val="Code"/>
      <sheetName val="TIBURON"/>
      <sheetName val="DWPM"/>
      <sheetName val="대외공문"/>
      <sheetName val="비교원RD-S"/>
      <sheetName val="을"/>
      <sheetName val="sales"/>
      <sheetName val="존4"/>
      <sheetName val="2_대외공문"/>
      <sheetName val="KMCWD"/>
      <sheetName val="3.일반사상"/>
      <sheetName val="내수1_8GL"/>
      <sheetName val="#REF"/>
      <sheetName val="그패프"/>
      <sheetName val="경쟁실분"/>
      <sheetName val="협조전"/>
      <sheetName val="인사"/>
      <sheetName val="차장"/>
      <sheetName val="건수Table"/>
      <sheetName val="제안그래프"/>
      <sheetName val="(주)델코"/>
      <sheetName val="9806-9901"/>
      <sheetName val="0402"/>
      <sheetName val="R&amp;D"/>
      <sheetName val="도장DATA"/>
      <sheetName val="지사"/>
      <sheetName val="IJABUNRI"/>
      <sheetName val="ESP"/>
      <sheetName val="품의서양식 (3)"/>
      <sheetName val="원단위_1계_2계"/>
      <sheetName val="뒤차축소"/>
      <sheetName val="Y3-LIST"/>
      <sheetName val="A-A"/>
      <sheetName val="실행예산SHEET도장재검토"/>
      <sheetName val="기초입력"/>
      <sheetName val="RD제품개발투자비_매가_"/>
      <sheetName val="94登録"/>
      <sheetName val="분석DATA(년도별)"/>
      <sheetName val="국영"/>
      <sheetName val="외화"/>
      <sheetName val="물가자료"/>
      <sheetName val="LIST"/>
      <sheetName val="부적합현황"/>
      <sheetName val="시설업체주소록"/>
      <sheetName val="신1"/>
      <sheetName val="THEME CODE"/>
      <sheetName val="CR CODE"/>
      <sheetName val="부서CODE"/>
      <sheetName val="설비LIST"/>
      <sheetName val="部品_出力_W"/>
      <sheetName val="部品_入力_W"/>
      <sheetName val="2_대외공문1"/>
      <sheetName val="내수1_8GL1"/>
      <sheetName val="원단위_1계_2계1"/>
      <sheetName val="3_일반사상"/>
      <sheetName val="품의서양식_(3)"/>
      <sheetName val="기안"/>
      <sheetName val="BEND LOSS"/>
      <sheetName val="10.예산 및 원가 계획(02년)"/>
      <sheetName val="94B"/>
      <sheetName val=" 매출 List"/>
      <sheetName val="소유주(원)"/>
      <sheetName val="주소(한문)"/>
      <sheetName val="2004하기재료비"/>
      <sheetName val="PARTLIST"/>
      <sheetName val="立発台帳"/>
      <sheetName val="A1"/>
      <sheetName val="고객불만(자료)"/>
      <sheetName val="부적합list"/>
      <sheetName val="CVT산정"/>
      <sheetName val="문서처리전"/>
      <sheetName val="OPT손익 내수"/>
      <sheetName val="OPT손익 수출"/>
      <sheetName val="분석mast"/>
      <sheetName val="차수"/>
      <sheetName val="96"/>
      <sheetName val="도급양식"/>
      <sheetName val="기본데이타"/>
      <sheetName val="현금경비중역"/>
      <sheetName val="제조부문배부"/>
      <sheetName val="전체"/>
      <sheetName val="품의양식"/>
      <sheetName val="직원신상"/>
      <sheetName val="Schwerpunkte"/>
      <sheetName val="2_대외공문2"/>
      <sheetName val="내수1_8GL2"/>
      <sheetName val="원단위_1계_2계2"/>
      <sheetName val="3_일반사상1"/>
      <sheetName val="품의서양식_(3)1"/>
      <sheetName val="M1master"/>
      <sheetName val="작성양식"/>
      <sheetName val="cv"/>
      <sheetName val="PN_O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refreshError="1"/>
      <sheetData sheetId="114" refreshError="1"/>
      <sheetData sheetId="115" refreshError="1"/>
      <sheetData sheetId="1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주현황.wq1"/>
      <sheetName val="#REF"/>
      <sheetName val="외주현황_wq1"/>
      <sheetName val="RD제품개발투자비(매가)"/>
      <sheetName val="p2-1"/>
      <sheetName val="W-현원가"/>
      <sheetName val="문서처리전"/>
      <sheetName val="6 N.m CCW 전류"/>
      <sheetName val="Macro1"/>
      <sheetName val="시작품의"/>
      <sheetName val="9899DISC"/>
      <sheetName val="PJT.11"/>
      <sheetName val="CAUDIT"/>
      <sheetName val="가공"/>
      <sheetName val="B"/>
      <sheetName val="712"/>
      <sheetName val="공정별공법-W.HSE-LH"/>
      <sheetName val="현금경비중역"/>
      <sheetName val="1.2내수"/>
      <sheetName val="二.POSITION.XLS"/>
      <sheetName val="2.대외공문"/>
      <sheetName val="지게차"/>
      <sheetName val="외주현황"/>
      <sheetName val="Netting list"/>
      <sheetName val="3.일반사상"/>
      <sheetName val="집계"/>
      <sheetName val="Sheet2"/>
      <sheetName val="B053 (990701)공정실적PP%계산"/>
      <sheetName val="(평균)"/>
      <sheetName val="외주현황_wq11"/>
      <sheetName val="6_N_m_CCW_전류"/>
      <sheetName val="B053_(990701)공정실적PP%계산"/>
      <sheetName val="판가반영"/>
      <sheetName val="MC&amp;다변화"/>
      <sheetName val="XD4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LEASE4"/>
      <sheetName val="부품LIST"/>
      <sheetName val="본부별팀별9911"/>
      <sheetName val="#REF"/>
      <sheetName val="DAT(목표)"/>
      <sheetName val="CD-실적"/>
      <sheetName val="차체부품 INS REPORT(갑)"/>
      <sheetName val="본문"/>
      <sheetName val="major"/>
      <sheetName val="수입"/>
      <sheetName val="물량표"/>
      <sheetName val="10년01월부터"/>
      <sheetName val="예적금"/>
      <sheetName val="FUEL FILLER"/>
      <sheetName val="12-30"/>
      <sheetName val="PC%계산"/>
      <sheetName val="SM-NEW"/>
      <sheetName val="SHEET1"/>
      <sheetName val="BM_NEW2"/>
      <sheetName val="전부인쇄"/>
      <sheetName val="수리결과"/>
      <sheetName val="day"/>
      <sheetName val="2.대외공문"/>
      <sheetName val="5.WIRE적용LIST"/>
      <sheetName val="Sheet4"/>
      <sheetName val="CALENDAR"/>
      <sheetName val="p2-1"/>
      <sheetName val="협조전"/>
      <sheetName val="PP%계산"/>
      <sheetName val="RD제품개발투자비(매가)"/>
      <sheetName val="명단"/>
      <sheetName val="GRACE"/>
      <sheetName val="진행 DATA (2)"/>
      <sheetName val="외주현황.wq1"/>
      <sheetName val="Macro1"/>
      <sheetName val="업체명"/>
      <sheetName val="2"/>
      <sheetName val="환율기준"/>
      <sheetName val="3.일반사상"/>
      <sheetName val="초도발주서"/>
      <sheetName val="미국"/>
      <sheetName val="현금경비중역"/>
      <sheetName val="PRDW30"/>
      <sheetName val="통합data"/>
      <sheetName val="Open"/>
      <sheetName val="상용"/>
      <sheetName val="3-2.귀책부서별 DT현황"/>
      <sheetName val="확정실적"/>
      <sheetName val=" 납촉자"/>
      <sheetName val="LX3.0 RR"/>
      <sheetName val="5.세운W-A"/>
      <sheetName val="순위"/>
      <sheetName val="Macro2"/>
      <sheetName val="대외공문"/>
      <sheetName val="RC"/>
      <sheetName val="SUB 2월 재검사추이도"/>
      <sheetName val="M1master"/>
      <sheetName val="계산정보"/>
      <sheetName val="INPUT"/>
      <sheetName val="제품목록"/>
      <sheetName val="GB-IC Villingen GG"/>
      <sheetName val="단중표"/>
      <sheetName val="계산DATA입력"/>
      <sheetName val="품의서"/>
      <sheetName val="뒤차축소"/>
      <sheetName val="원본"/>
      <sheetName val="0000"/>
      <sheetName val="RHD"/>
      <sheetName val="영업"/>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차체부품_INS_REPORT(갑)"/>
      <sheetName val="FUEL_FILLER"/>
      <sheetName val="검구사양서"/>
      <sheetName val="RHN"/>
      <sheetName val="액슬"/>
      <sheetName val="종합"/>
      <sheetName val="프레임"/>
      <sheetName val="교육계획"/>
      <sheetName val="Sheet2"/>
      <sheetName val="c.db"/>
      <sheetName val="설비"/>
      <sheetName val="재료율"/>
      <sheetName val="시설업체주소록"/>
      <sheetName val="점유면적"/>
      <sheetName val="97"/>
      <sheetName val="작성양식"/>
      <sheetName val="기타코드"/>
      <sheetName val="차수"/>
      <sheetName val="월별손익"/>
      <sheetName val="96수표어음"/>
      <sheetName val="세무서코드"/>
      <sheetName val="2_대외공문"/>
      <sheetName val="외주현황_wq1"/>
      <sheetName val="3_일반사상"/>
      <sheetName val="5_WIRE적용LIST"/>
      <sheetName val="진행_DATA_(2)"/>
      <sheetName val="3-2_귀책부서별_DT현황"/>
      <sheetName val="result0927"/>
      <sheetName val="대우자동차용역비"/>
      <sheetName val="참조영역"/>
      <sheetName val="동명재고"/>
      <sheetName val="JT3.0견적-구1"/>
      <sheetName val="문서처리전"/>
      <sheetName val="대일산업"/>
      <sheetName val="추이도"/>
      <sheetName val="투자-국내2"/>
      <sheetName val="PPK"/>
      <sheetName val="MH_생산"/>
      <sheetName val="82150-39000"/>
      <sheetName val="DWPM"/>
      <sheetName val="Tbom-tot"/>
      <sheetName val="공정능력외경"/>
      <sheetName val="기안"/>
      <sheetName val="그패프"/>
      <sheetName val="_x0000__x0000__x0000__x0000_ilencer"/>
      <sheetName val="CR CODE"/>
      <sheetName val="부서CODE"/>
      <sheetName val="THEME CODE"/>
      <sheetName val="EQ"/>
      <sheetName val="F4-F7"/>
      <sheetName val="업종별"/>
      <sheetName val="B053 (990701)공정실적PP%계산"/>
      <sheetName val="신규DEP"/>
      <sheetName val="일자별"/>
      <sheetName val="●일일실적"/>
      <sheetName val="1.2내수"/>
      <sheetName val="콤보"/>
      <sheetName val="운영실적(세부)"/>
      <sheetName val="품의예산"/>
      <sheetName val="_납촉자"/>
      <sheetName val="HP1AMLIST"/>
      <sheetName val="등속"/>
      <sheetName val=""/>
      <sheetName val="시험연구비상각"/>
      <sheetName val="간이연락"/>
      <sheetName val="0 절삭조건"/>
      <sheetName val="변속"/>
      <sheetName val="CPK"/>
      <sheetName val="실적"/>
      <sheetName val="1월"/>
      <sheetName val="11"/>
      <sheetName val="14.1부"/>
      <sheetName val="환율"/>
      <sheetName val="점검시트"/>
      <sheetName val="SANTAMO"/>
      <sheetName val="득점현황"/>
      <sheetName val="SAM"/>
      <sheetName val="일일 업무 현황 (3)"/>
      <sheetName val="일일 업무 현황 (5)"/>
      <sheetName val="2-1"/>
      <sheetName val="유효"/>
      <sheetName val="내역서"/>
      <sheetName val="가공비"/>
      <sheetName val="금형비"/>
      <sheetName val="9-1차이내역"/>
      <sheetName val="발생집계"/>
      <sheetName val="금강투자2000"/>
      <sheetName val="건재양식"/>
      <sheetName val="생산품목"/>
      <sheetName val="WEIGHT"/>
      <sheetName val="업체등록"/>
      <sheetName val="자재입고"/>
      <sheetName val="자재출고"/>
      <sheetName val="제품등록"/>
      <sheetName val="총소요량"/>
      <sheetName val="현재고"/>
      <sheetName val="기준"/>
      <sheetName val="1"/>
      <sheetName val="3"/>
      <sheetName val="4"/>
      <sheetName val="5"/>
      <sheetName val="6"/>
      <sheetName val="7"/>
      <sheetName val="8"/>
      <sheetName val="9"/>
      <sheetName val="10"/>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집계"/>
      <sheetName val="년실적"/>
      <sheetName val="금형"/>
      <sheetName val="금형 (2)"/>
      <sheetName val="원재료"/>
      <sheetName val="96PLAN"/>
      <sheetName val="지침"/>
      <sheetName val="1.세부비교원가(내수)"/>
      <sheetName val="COST관리"/>
      <sheetName val="기준입력"/>
      <sheetName val="SS"/>
      <sheetName val="검기갑지"/>
      <sheetName val="협력사 일반현황"/>
      <sheetName val="생산현황 (입력)"/>
      <sheetName val="작업시간"/>
      <sheetName val="1.ER유체응용"/>
      <sheetName val="4.시험장비"/>
      <sheetName val="내구품질향상1"/>
      <sheetName val="Evaluation objects"/>
      <sheetName val="FRONT HUB견적가"/>
      <sheetName val="VS1 Paretto분석"/>
      <sheetName val="ML"/>
      <sheetName val="급여대장(기능직)"/>
      <sheetName val="1-1.General Code"/>
      <sheetName val="XREF"/>
      <sheetName val="가공비(2)"/>
      <sheetName val="효율계획(당월)"/>
      <sheetName val="J150 승인진도관리 LIST"/>
      <sheetName val="LIST"/>
      <sheetName val="TOTAL LIST"/>
      <sheetName val="EXP-COST"/>
      <sheetName val="T진도"/>
      <sheetName val="지정공장"/>
      <sheetName val="서울정비"/>
      <sheetName val="차체"/>
      <sheetName val="data"/>
      <sheetName val="전체실적"/>
      <sheetName val="Price Range"/>
      <sheetName val="FTR MACRo"/>
      <sheetName val="BRAKE"/>
      <sheetName val="냉연"/>
      <sheetName val="원소재인상자료"/>
      <sheetName val="내경"/>
      <sheetName val="재료비"/>
      <sheetName val="GK_XDBASE"/>
      <sheetName val="(평균)"/>
      <sheetName val="임율 &amp; LOT"/>
      <sheetName val="DataBase"/>
      <sheetName val="판매98"/>
      <sheetName val="GSTOTAL"/>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차체부품_INS_REPORT(갑)1"/>
      <sheetName val="FUEL_FILLER1"/>
      <sheetName val="2_대외공문1"/>
      <sheetName val="5_WIRE적용LIST1"/>
      <sheetName val="진행_DATA_(2)1"/>
      <sheetName val="외주현황_wq11"/>
      <sheetName val="LX3_0_RR"/>
      <sheetName val="3-2_귀책부서별_DT현황1"/>
      <sheetName val="3_일반사상1"/>
      <sheetName val="B053_(990701)공정실적PP%계산"/>
      <sheetName val="_납촉자1"/>
      <sheetName val="5_세운W-A"/>
      <sheetName val="SUB_2월_재검사추이도"/>
      <sheetName val="GB-IC_Villingen_GG"/>
      <sheetName val="c_db"/>
      <sheetName val="1_2내수"/>
      <sheetName val="0_절삭조건"/>
      <sheetName val="Segments"/>
      <sheetName val="경비공통"/>
      <sheetName val="생산계획 (2)"/>
      <sheetName val="일일_업무_현황_(3)"/>
      <sheetName val="일일_업무_현황_(5)"/>
      <sheetName val="JT3_0견적-구1"/>
      <sheetName val="5311"/>
      <sheetName val="TOTAL"/>
      <sheetName val="Type"/>
      <sheetName val="포머 비가동 내역"/>
      <sheetName val="내장"/>
      <sheetName val="오정용선임"/>
      <sheetName val="DATA BASE"/>
      <sheetName val="카메라"/>
      <sheetName val="626TD"/>
      <sheetName val="주행"/>
      <sheetName val="FMEAPRO5"/>
      <sheetName val="1ဲ.ALT"/>
      <sheetName val="1ဳ.O.S"/>
      <sheetName val="15.၄AMPER"/>
      <sheetName val="96"/>
      <sheetName val="二.POSITION.XLS"/>
      <sheetName val="반송불량율"/>
      <sheetName val="KMCWD"/>
      <sheetName val="OPT손익 내수"/>
      <sheetName val="OPT손익 수출"/>
      <sheetName val="BACK DATA 08.7.1~"/>
      <sheetName val="E.W"/>
      <sheetName val="P.W"/>
      <sheetName val="가공비data"/>
      <sheetName val="S.W"/>
      <sheetName val="기초"/>
      <sheetName val="TEMP TORQUE"/>
      <sheetName val="10월작업불량"/>
      <sheetName val="재료(확정,11월19일)"/>
      <sheetName val="손익"/>
      <sheetName val="BACK DATA"/>
      <sheetName val="정리"/>
      <sheetName val="기초자료"/>
      <sheetName val="VT원단위"/>
      <sheetName val="KD율"/>
      <sheetName val="64164"/>
      <sheetName val="불량현황"/>
      <sheetName val="자산LIST"/>
      <sheetName val="HOUSING"/>
      <sheetName val="126.255"/>
      <sheetName val="출력값"/>
      <sheetName val="MBNBSMTR"/>
      <sheetName val="기초DATA"/>
      <sheetName val="95계획"/>
      <sheetName val="동아합의"/>
      <sheetName val="BL제조표준"/>
      <sheetName val="CASE ASM"/>
      <sheetName val="TCA"/>
      <sheetName val="건축공사"/>
      <sheetName val="생산1-1"/>
      <sheetName val="AN43"/>
      <sheetName val="매출종합.`09"/>
      <sheetName val="부문손익"/>
      <sheetName val="생계99ST"/>
      <sheetName val="SPEC별"/>
      <sheetName val="일본출1"/>
      <sheetName val="삼공기계"/>
      <sheetName val="화환비상"/>
      <sheetName val="구동"/>
      <sheetName val="소상 &quot;1&quot;"/>
      <sheetName val="금형품"/>
      <sheetName val="매출계획"/>
      <sheetName val="현재"/>
      <sheetName val="Tiburon"/>
      <sheetName val="선반OPT"/>
      <sheetName val="결함코드"/>
      <sheetName val="부품코드"/>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code"/>
      <sheetName val="C100보고서"/>
      <sheetName val="Pc1%계산"/>
      <sheetName val="engline"/>
      <sheetName val="1.변경범위"/>
      <sheetName val="직원신상"/>
      <sheetName val="HCCE01"/>
      <sheetName val="A-100전제"/>
      <sheetName val="CIELO발주"/>
      <sheetName val="세부"/>
      <sheetName val="법인+비법인"/>
      <sheetName val="LANOS"/>
      <sheetName val="LEGANZA"/>
      <sheetName val="NUBIRA"/>
      <sheetName val="팀별 합계"/>
      <sheetName val="BACK_DATA_08_7_1~"/>
      <sheetName val="E_W"/>
      <sheetName val="P_W"/>
      <sheetName val="S_W"/>
      <sheetName val="1ဲ_ALT"/>
      <sheetName val="1ဳ_O_S"/>
      <sheetName val="15_၄AMPER"/>
      <sheetName val="OPT손익_내수"/>
      <sheetName val="OPT손익_수출"/>
      <sheetName val="二_POSITION_XLS"/>
      <sheetName val="BACK_DATA"/>
      <sheetName val="MAIN"/>
      <sheetName val="ENG"/>
      <sheetName val="CONT"/>
      <sheetName val="Claim이력_내수내자"/>
      <sheetName val="RESN_SUM"/>
      <sheetName val="Actions"/>
      <sheetName val="설비능력및 종합공정능력산출시 사용"/>
      <sheetName val="손익계산서"/>
      <sheetName val="CF"/>
      <sheetName val="V64"/>
      <sheetName val="31323-4A005(PPK)"/>
      <sheetName val="상세 계산 내역"/>
      <sheetName val="채권(하반기)"/>
      <sheetName val="B"/>
      <sheetName val="작업일보"/>
      <sheetName val="표지"/>
      <sheetName val="상품재고(97)"/>
      <sheetName val="자재단가"/>
      <sheetName val="회순"/>
      <sheetName val="작업장"/>
      <sheetName val="6B008"/>
      <sheetName val="W-현원가"/>
      <sheetName val="hp_td_calc"/>
      <sheetName val="MPL 技連"/>
      <sheetName val="342E BLOCK"/>
      <sheetName val="MCT6"/>
      <sheetName val="SPT"/>
      <sheetName val="98종합"/>
      <sheetName val="RR저항Cp"/>
      <sheetName val="MC&amp;다변화"/>
      <sheetName val="SHAFT"/>
      <sheetName val="검사성적서(갑)"/>
      <sheetName val="R&amp;D"/>
      <sheetName val="일반관리비"/>
      <sheetName val="매입세율"/>
      <sheetName val="공사개요"/>
      <sheetName val="업무분장"/>
      <sheetName val="공통"/>
      <sheetName val="P&amp;L,Bal Sheet,Cash Forecast"/>
      <sheetName val="Sheet3"/>
      <sheetName val="중점과제-경비(제안)"/>
      <sheetName val="세부내용"/>
      <sheetName val="Budget"/>
      <sheetName val="사유코드"/>
      <sheetName val="자체실적1Q"/>
      <sheetName val="공정및생산관리절차서"/>
      <sheetName val="MPS Q3 FY04"/>
      <sheetName val="MPS Q4 FY04"/>
      <sheetName val="PTR台손익"/>
      <sheetName val="125PIECE"/>
      <sheetName val="BTS-시범물량"/>
      <sheetName val="시설투자"/>
      <sheetName val="소계정"/>
      <sheetName val="BND"/>
      <sheetName val="ROYALTY"/>
      <sheetName val="장적산출"/>
      <sheetName val="02 07 27 부품판매가"/>
      <sheetName val="SPONGE단가"/>
      <sheetName val="A-A"/>
      <sheetName val="시산9812"/>
      <sheetName val="intro"/>
      <sheetName val="DFMEA"/>
      <sheetName val="총"/>
      <sheetName val="윤영환"/>
      <sheetName val="417CPK"/>
      <sheetName val="TABLE"/>
      <sheetName val="TM1Variables"/>
      <sheetName val="712"/>
      <sheetName val="1.종합비교원가(내수_일반_유럽)"/>
      <sheetName val="050218"/>
      <sheetName val="56"/>
      <sheetName val="#142-1-갑"/>
      <sheetName val="DAT_목표_"/>
      <sheetName val="물산(양산)"/>
      <sheetName val="정공(양산)"/>
      <sheetName val="테크(양산)"/>
      <sheetName val="계열사현황종합"/>
      <sheetName val="NGS4"/>
      <sheetName val="공정별"/>
      <sheetName val="SPG생산"/>
      <sheetName val="RDLEVLST"/>
      <sheetName val="업체별 단가현황"/>
      <sheetName val="6월수불"/>
      <sheetName val="정비손익"/>
      <sheetName val="Sheet5"/>
      <sheetName val="10-1"/>
      <sheetName val="비교원가제출.고"/>
      <sheetName val="Basic assumptions"/>
      <sheetName val="98지급계획"/>
      <sheetName val="월간인력"/>
      <sheetName val="년령분석표(02년)"/>
      <sheetName val="지역별"/>
      <sheetName val="이름표모음"/>
      <sheetName val="MTK_사후"/>
      <sheetName val="94B"/>
      <sheetName val="원본(실제)"/>
      <sheetName val="03 PFD-1"/>
      <sheetName val="R&amp;R(DATA)"/>
      <sheetName val="팀별종합"/>
      <sheetName val="검사협정서"/>
      <sheetName val="2002년판매실적"/>
      <sheetName val="SYS검토(1A1)"/>
      <sheetName val="인사자료총집계"/>
      <sheetName val="대표자"/>
      <sheetName val="_x005f_x0000__x005f_x0000__x005f_x0000__x005f_x0000_ile"/>
      <sheetName val="설계일정"/>
      <sheetName val="가2"/>
      <sheetName val="승인1팀"/>
      <sheetName val="제품"/>
      <sheetName val="양식"/>
      <sheetName val="13-1-2"/>
      <sheetName val="印刷補助"/>
      <sheetName val="단가MSTR"/>
      <sheetName val="MACRO1.XLM"/>
      <sheetName val="수출"/>
      <sheetName val="master"/>
      <sheetName val="내수1.8GL"/>
      <sheetName val="factor"/>
      <sheetName val="2. Definitions"/>
      <sheetName val="76210원가"/>
      <sheetName val="DATE"/>
      <sheetName val="예산코드"/>
      <sheetName val="11년단가"/>
      <sheetName val="생산직"/>
      <sheetName val="1월~3월"/>
      <sheetName val="4월~6월"/>
      <sheetName val="7-9월"/>
      <sheetName val="10월~12월"/>
      <sheetName val="공평7"/>
      <sheetName val="첨부6)CAPA분석표"/>
      <sheetName val="공평3"/>
      <sheetName val="계획수량"/>
      <sheetName val="Takt"/>
      <sheetName val="매각단가"/>
      <sheetName val="CVT산정"/>
      <sheetName val="15-COMP"/>
      <sheetName val="보고"/>
      <sheetName val="공문"/>
      <sheetName val="BUS제원1"/>
      <sheetName val="DOOR"/>
      <sheetName val="전체현황"/>
      <sheetName val="프로젝트"/>
      <sheetName val="5-1차수정"/>
      <sheetName val="LAMBDA 자작"/>
      <sheetName val="항목(1)"/>
      <sheetName val="유효성"/>
      <sheetName val="(BS,CF)-BACK"/>
      <sheetName val="예산실적전체당월"/>
      <sheetName val="N46"/>
      <sheetName val="정산내역"/>
      <sheetName val="운임.환차손-Y"/>
      <sheetName val="1_변경범위"/>
      <sheetName val="TEMP_TORQUE"/>
      <sheetName val="운임_환차손-Y"/>
      <sheetName val="존4"/>
      <sheetName val="96갑지"/>
      <sheetName val="Specification"/>
      <sheetName val="지부전체"/>
      <sheetName val="CSTHA616"/>
      <sheetName val="개발 TOOL 집계표"/>
      <sheetName val="경상 개발비"/>
      <sheetName val="16~31"/>
      <sheetName val="불량현상별END"/>
      <sheetName val="1-C,D"/>
      <sheetName val="경비"/>
      <sheetName val="생산소모품"/>
      <sheetName val="일일 생산및판매계획 대 실적"/>
      <sheetName val="총괄표"/>
      <sheetName val="LX3_0_RR1"/>
      <sheetName val="포머_비가동_내역"/>
      <sheetName val="Evaluation_objects"/>
      <sheetName val="FRONT_HUB견적가"/>
      <sheetName val="VS1_Paretto분석"/>
      <sheetName val="FLOW PROSES (A)"/>
      <sheetName val="세부견적"/>
      <sheetName val="품명_자재코드"/>
      <sheetName val="코드 조건표"/>
      <sheetName val="코드_조건표"/>
      <sheetName val="MPL_技連"/>
      <sheetName val="342E_BLOCK"/>
      <sheetName val="상세"/>
      <sheetName val="연구인원내역"/>
      <sheetName val="주E95711"/>
      <sheetName val="상불"/>
      <sheetName val="ENG油洩れ"/>
      <sheetName val="출장거리"/>
      <sheetName val="6C007(A)"/>
      <sheetName val="측정-1"/>
      <sheetName val="송전기본"/>
      <sheetName val="협력사_일반현황"/>
      <sheetName val="금형_(2)"/>
      <sheetName val="오음명부"/>
      <sheetName val="CSC"/>
      <sheetName val="금형991202"/>
      <sheetName val="HMC 사전원가(원혁기준)13%"/>
      <sheetName val="BAFFLE HMC TABLE1"/>
      <sheetName val="1차명단"/>
      <sheetName val="12.Inv."/>
      <sheetName val="주요재료비"/>
      <sheetName val="CSP원자재"/>
      <sheetName val="97년 재료예산(안)"/>
      <sheetName val="추산서총괄"/>
      <sheetName val="1.터빈"/>
      <sheetName val="HEAD"/>
      <sheetName val="Sheet13"/>
      <sheetName val="총론"/>
      <sheetName val="리드14"/>
      <sheetName val="규칙"/>
      <sheetName val="Value Analysis - Sheet 1"/>
      <sheetName val="07주차별실적"/>
      <sheetName val="2차 OIL량측정"/>
      <sheetName val="지점장"/>
      <sheetName val="구분목록"/>
      <sheetName val="사원관리"/>
      <sheetName val="000000"/>
      <sheetName val="TEAM하반기 계획 (2)"/>
      <sheetName val="ORIGIN"/>
      <sheetName val="업체리스트"/>
      <sheetName val="재품별 단가"/>
      <sheetName val="期別全体表"/>
      <sheetName val="Sensitivity"/>
      <sheetName val="?????"/>
      <sheetName val="6.수입검사 "/>
      <sheetName val="Hilfstabellen"/>
      <sheetName val="cost base e dati"/>
      <sheetName val="변수"/>
      <sheetName val="회사정보"/>
      <sheetName val="중점과제별관리도"/>
      <sheetName val="회사제시"/>
      <sheetName val="P&amp;L"/>
      <sheetName val="생산"/>
      <sheetName val="진도현황"/>
      <sheetName val="VPP(BD-010) 이상보고"/>
      <sheetName val="System"/>
      <sheetName val="품의양"/>
      <sheetName val="인원수계산"/>
      <sheetName val="이름"/>
      <sheetName val="장비 전체리스트"/>
      <sheetName val="장비리스트"/>
      <sheetName val="계산 DATA 입력"/>
      <sheetName val=" "/>
      <sheetName val="완성차"/>
      <sheetName val="FAB별"/>
      <sheetName val="세계수요종합OK"/>
      <sheetName val="komentár"/>
      <sheetName val="집중검사 리스트"/>
      <sheetName val="코드"/>
      <sheetName val="PB내역"/>
      <sheetName val="10.예산 및 원가 계획(02년)"/>
      <sheetName val="입고단가기준"/>
      <sheetName val="일반급여"/>
      <sheetName val="협력업체"/>
      <sheetName val="TOP_trans"/>
      <sheetName val="C_Pnl원가1"/>
      <sheetName val="물품관리"/>
      <sheetName val="업체관리"/>
      <sheetName val="DB"/>
      <sheetName val="포트외경(A)"/>
      <sheetName val="KMO"/>
      <sheetName val="PRESS DATA"/>
      <sheetName val="report_20"/>
      <sheetName val="camera_30"/>
      <sheetName val="생산일보(전체)"/>
      <sheetName val="RP변환코드"/>
      <sheetName val="조정명세서"/>
      <sheetName val="시산표"/>
      <sheetName val="5월"/>
      <sheetName val="99판매상세"/>
      <sheetName val="예산계획"/>
      <sheetName val="가격표"/>
      <sheetName val="Book1"/>
      <sheetName val="재1"/>
      <sheetName val="95하U$가격"/>
      <sheetName val="폼관조직"/>
      <sheetName val="공정별설비검토"/>
      <sheetName val="검토사항"/>
      <sheetName val="96수출"/>
      <sheetName val="BAU"/>
      <sheetName val="Auswahl"/>
      <sheetName val="종합(PD,FD,RS)"/>
      <sheetName val="다목적갑"/>
      <sheetName val="집연95"/>
      <sheetName val="감사ⓚA"/>
      <sheetName val="차종별"/>
      <sheetName val="파일테이블"/>
      <sheetName val="Cost Reduction"/>
      <sheetName val="2_2공정능력"/>
      <sheetName val="카니발슈마세피아"/>
      <sheetName val="일보"/>
      <sheetName val="production dept"/>
      <sheetName val="테이블"/>
      <sheetName val="수정시산표"/>
      <sheetName val="TEMP1"/>
      <sheetName val="A1"/>
      <sheetName val="일괄인쇄"/>
      <sheetName val="차체 품안표"/>
      <sheetName val="조정"/>
      <sheetName val="예상효과"/>
      <sheetName val="실행내역서 "/>
      <sheetName val="상각율표"/>
      <sheetName val="개발 LIST"/>
      <sheetName val="정미시간"/>
      <sheetName val="프레스"/>
      <sheetName val="등록의뢰"/>
      <sheetName val="공정별CR"/>
      <sheetName val="INDIA-ML"/>
      <sheetName val="대표경력"/>
      <sheetName val="Data Sheet"/>
      <sheetName val="F4"/>
      <sheetName val="안산"/>
      <sheetName val="천안"/>
      <sheetName val="WBS98"/>
      <sheetName val="관로공표지"/>
      <sheetName val="TABLE(KR)"/>
      <sheetName val="동성세부내역"/>
      <sheetName val="PC%계산(WM.COMM단차)"/>
      <sheetName val="주요재무비율"/>
      <sheetName val="1.1 2008 OTIF"/>
      <sheetName val="91"/>
      <sheetName val="전체지분도"/>
      <sheetName val="COND"/>
      <sheetName val="84531"/>
      <sheetName val="5300"/>
      <sheetName val="기준계정"/>
      <sheetName val="Calculation"/>
      <sheetName val="END"/>
      <sheetName val="1~3월 지시사항"/>
      <sheetName val="소유주(원)"/>
      <sheetName val="인원01"/>
      <sheetName val="1.POSITIONING"/>
      <sheetName val="사양정리"/>
      <sheetName val="lot"/>
      <sheetName val="1_TM2"/>
      <sheetName val="2_align2"/>
      <sheetName val="3_JUDDER2"/>
      <sheetName val="4_M_S2"/>
      <sheetName val="5_P_W_R2"/>
      <sheetName val="6_F_G2"/>
      <sheetName val="7__SCABLE2"/>
      <sheetName val="8_DIFF2"/>
      <sheetName val="9_A_C2"/>
      <sheetName val="10_GEAR2"/>
      <sheetName val="11_ISC2"/>
      <sheetName val="12_ALT2"/>
      <sheetName val="13_O_S2"/>
      <sheetName val="14_silencer2"/>
      <sheetName val="15_DAMPER2"/>
      <sheetName val="16_HUB2"/>
      <sheetName val="17_DLOCK2"/>
      <sheetName val="18_PSP2"/>
      <sheetName val="19_누수2"/>
      <sheetName val="20_K_S2"/>
      <sheetName val="차체부품_INS_REPORT(갑)2"/>
      <sheetName val="2_대외공문2"/>
      <sheetName val="외주현황_wq12"/>
      <sheetName val="FUEL_FILLER2"/>
      <sheetName val="3_일반사상2"/>
      <sheetName val="5_WIRE적용LIST2"/>
      <sheetName val="진행_DATA_(2)2"/>
      <sheetName val="3-2_귀책부서별_DT현황2"/>
      <sheetName val="_납촉자2"/>
      <sheetName val="LX3_0_RR2"/>
      <sheetName val="GB-IC_Villingen_GG1"/>
      <sheetName val="SUB_2월_재검사추이도1"/>
      <sheetName val="5_세운W-A1"/>
      <sheetName val="JT3_0견적-구11"/>
      <sheetName val="c_db1"/>
      <sheetName val="B053_(990701)공정실적PP%계산1"/>
      <sheetName val="1_2내수1"/>
      <sheetName val="일일_업무_현황_(3)1"/>
      <sheetName val="일일_업무_현황_(5)1"/>
      <sheetName val="CR_CODE"/>
      <sheetName val="THEME_CODE"/>
      <sheetName val="0_절삭조건1"/>
      <sheetName val="14_1부"/>
      <sheetName val="1_세부비교원가(내수)"/>
      <sheetName val="J150_승인진도관리_LIST"/>
      <sheetName val="TOTAL_LIST"/>
      <sheetName val="Price_Range"/>
      <sheetName val="FTR_MACRo"/>
      <sheetName val="1_종합비교원가(내수_일반_유럽)"/>
      <sheetName val="금형_(2)1"/>
      <sheetName val="VS1_Paretto분석1"/>
      <sheetName val="CASE_ASM"/>
      <sheetName val="임율_&amp;_LOT"/>
      <sheetName val="MPL_技連1"/>
      <sheetName val="342E_BLOCK1"/>
      <sheetName val="생산현황_(입력)"/>
      <sheetName val="포머_비가동_내역1"/>
      <sheetName val="1_ER유체응용"/>
      <sheetName val="4_시험장비"/>
      <sheetName val="협력사_일반현황1"/>
      <sheetName val="상세_계산_내역"/>
      <sheetName val="생산계획_(2)"/>
      <sheetName val="DATA_BASE"/>
      <sheetName val="Evaluation_objects1"/>
      <sheetName val="FRONT_HUB견적가1"/>
      <sheetName val="1-1_General_Code"/>
      <sheetName val="1ဲ_ALT1"/>
      <sheetName val="1ဳ_O_S1"/>
      <sheetName val="15_၄AMPER1"/>
      <sheetName val="二_POSITION_XLS1"/>
      <sheetName val="OPT손익_내수1"/>
      <sheetName val="OPT손익_수출1"/>
      <sheetName val="BACK_DATA_08_7_1~1"/>
      <sheetName val="E_W1"/>
      <sheetName val="P_W1"/>
      <sheetName val="S_W1"/>
      <sheetName val="TEMP_TORQUE1"/>
      <sheetName val="BACK_DATA1"/>
      <sheetName val="126_255"/>
      <sheetName val="매출종합_`09"/>
      <sheetName val="소상_&quot;1&quot;"/>
      <sheetName val="검사기준서_을_치수"/>
      <sheetName val="검사기준서_갑"/>
      <sheetName val="검사기준서_을"/>
      <sheetName val="검사협정_갑"/>
      <sheetName val="검사성적서_갑"/>
      <sheetName val="검사성적서_을"/>
      <sheetName val="검사성적서_병"/>
      <sheetName val="Nego_PV"/>
      <sheetName val="1_변경범위1"/>
      <sheetName val="팀별_합계"/>
      <sheetName val="설비능력및_종합공정능력산출시_사용"/>
      <sheetName val="02_07_27_부품판매가"/>
      <sheetName val="P&amp;L,Bal_Sheet,Cash_Forecast"/>
      <sheetName val="MPS_Q3_FY04"/>
      <sheetName val="MPS_Q4_FY04"/>
      <sheetName val="2__Definitions"/>
      <sheetName val="03_PFD-1"/>
      <sheetName val="MACRO1_XLM"/>
      <sheetName val="내수1_8GL"/>
      <sheetName val="업체별_단가현황"/>
      <sheetName val="비교원가제출_고"/>
      <sheetName val="Basic_assumptions"/>
      <sheetName val="LAMBDA_자작"/>
      <sheetName val="운임_환차손-Y1"/>
      <sheetName val="개발_TOOL_집계표"/>
      <sheetName val="경상_개발비"/>
      <sheetName val="코드_조건표1"/>
      <sheetName val="일일_생산및판매계획_대_실적"/>
      <sheetName val="HMC_사전원가(원혁기준)13%"/>
      <sheetName val="2차_OIL량측정"/>
      <sheetName val="계산_DATA_입력"/>
      <sheetName val="FLOW_PROSES_(A)"/>
      <sheetName val="VPP(BD-010)_이상보고"/>
      <sheetName val="장비_전체리스트"/>
      <sheetName val="재품별_단가"/>
      <sheetName val="항목"/>
      <sheetName val="부동산세금"/>
      <sheetName val="국영"/>
      <sheetName val="별제권_정리담보권"/>
      <sheetName val="CLM-MP"/>
      <sheetName val="ﾏｽﾀ"/>
      <sheetName val="견적마법사"/>
      <sheetName val="전처리"/>
      <sheetName val="Option"/>
      <sheetName val="Upgrades pricing"/>
      <sheetName val="7.3 DY팀"/>
      <sheetName val="설비사양서B-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sheetData sheetId="54"/>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Sheet1"/>
      <sheetName val="ML"/>
      <sheetName val="96"/>
      <sheetName val="TRIM-Y3"/>
      <sheetName val="DATE"/>
      <sheetName val="일괄인쇄"/>
      <sheetName val="작성양식"/>
      <sheetName val="RD제품개발투자비(매가)"/>
      <sheetName val="문서처리전"/>
      <sheetName val="XGPROD"/>
      <sheetName val="신규DEP"/>
      <sheetName val="Sprache_GUI"/>
      <sheetName val="CR CODE"/>
      <sheetName val="부서CODE"/>
      <sheetName val="THEME CODE"/>
      <sheetName val="Macro1"/>
      <sheetName val="GB-IC Villingen GG"/>
      <sheetName val="#REF"/>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EV758"/>
  <sheetViews>
    <sheetView topLeftCell="A324" workbookViewId="0">
      <selection activeCell="K370" sqref="K370"/>
    </sheetView>
  </sheetViews>
  <sheetFormatPr defaultColWidth="0" defaultRowHeight="10.8" outlineLevelRow="1" x14ac:dyDescent="0.25"/>
  <cols>
    <col min="1" max="3" width="2" style="198" customWidth="1"/>
    <col min="4" max="4" width="2" style="145" customWidth="1"/>
    <col min="5" max="9" width="3.19921875" style="198" customWidth="1"/>
    <col min="10" max="10" width="13.69921875" style="198" customWidth="1"/>
    <col min="11" max="110" width="8.5" style="198" customWidth="1"/>
    <col min="111" max="144" width="8.5" style="198" hidden="1" customWidth="1"/>
    <col min="145" max="152" width="8.5" style="211" hidden="1" customWidth="1"/>
    <col min="153" max="16384" width="7.8984375" style="198" hidden="1"/>
  </cols>
  <sheetData>
    <row r="1" spans="1:152" s="1" customFormat="1" ht="15.6" x14ac:dyDescent="0.35">
      <c r="B1" s="2" t="s">
        <v>0</v>
      </c>
      <c r="C1" s="3"/>
      <c r="D1" s="4"/>
      <c r="EO1" s="5"/>
      <c r="EP1" s="5"/>
      <c r="EQ1" s="5"/>
      <c r="ER1" s="5"/>
      <c r="ES1" s="5"/>
      <c r="ET1" s="5"/>
      <c r="EU1" s="5"/>
      <c r="EV1" s="5"/>
    </row>
    <row r="2" spans="1:152" s="1" customFormat="1" x14ac:dyDescent="0.25">
      <c r="B2" s="6"/>
      <c r="C2" s="6"/>
      <c r="D2" s="7"/>
      <c r="EO2" s="5"/>
      <c r="EP2" s="5"/>
      <c r="EQ2" s="5"/>
      <c r="ER2" s="5"/>
      <c r="ES2" s="5"/>
      <c r="ET2" s="5"/>
      <c r="EU2" s="5"/>
      <c r="EV2" s="5"/>
    </row>
    <row r="3" spans="1:152" s="13" customFormat="1" x14ac:dyDescent="0.25">
      <c r="A3" s="8"/>
      <c r="B3" s="9" t="s">
        <v>1</v>
      </c>
      <c r="C3" s="9"/>
      <c r="D3" s="10"/>
      <c r="E3" s="11"/>
      <c r="F3" s="12"/>
      <c r="G3" s="12"/>
      <c r="H3" s="12"/>
      <c r="I3" s="12"/>
      <c r="J3" s="12"/>
      <c r="K3" s="12"/>
      <c r="L3" s="12"/>
      <c r="M3" s="12"/>
      <c r="N3" s="12"/>
      <c r="O3" s="12"/>
      <c r="P3" s="12" t="s">
        <v>2</v>
      </c>
      <c r="Q3" s="12"/>
      <c r="R3" s="12"/>
      <c r="S3" s="12"/>
      <c r="T3" s="12"/>
      <c r="U3" s="12"/>
      <c r="V3" s="12"/>
      <c r="W3" s="12"/>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5"/>
      <c r="EP3" s="5"/>
      <c r="EQ3" s="5"/>
      <c r="ER3" s="5"/>
      <c r="ES3" s="5"/>
      <c r="ET3" s="5"/>
      <c r="EU3" s="5"/>
      <c r="EV3" s="5"/>
    </row>
    <row r="4" spans="1:152" s="14" customFormat="1" x14ac:dyDescent="0.25">
      <c r="B4" s="15"/>
      <c r="C4" s="15"/>
      <c r="D4" s="15"/>
      <c r="K4" s="16" t="s">
        <v>3</v>
      </c>
      <c r="L4" s="16" t="s">
        <v>3</v>
      </c>
      <c r="M4" s="17" t="s">
        <v>4</v>
      </c>
      <c r="N4" s="17" t="s">
        <v>4</v>
      </c>
      <c r="O4" s="17" t="s">
        <v>4</v>
      </c>
      <c r="P4" s="17" t="s">
        <v>4</v>
      </c>
      <c r="Q4" s="17" t="s">
        <v>4</v>
      </c>
      <c r="R4" s="17" t="s">
        <v>4</v>
      </c>
      <c r="S4" s="17" t="s">
        <v>4</v>
      </c>
      <c r="T4" s="17" t="s">
        <v>4</v>
      </c>
      <c r="U4" s="17" t="s">
        <v>4</v>
      </c>
      <c r="V4" s="17" t="s">
        <v>4</v>
      </c>
      <c r="W4" s="17" t="s">
        <v>4</v>
      </c>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9"/>
      <c r="EP4" s="19"/>
      <c r="EQ4" s="19"/>
      <c r="ER4" s="19"/>
      <c r="ES4" s="19"/>
      <c r="ET4" s="19"/>
      <c r="EU4" s="19"/>
      <c r="EV4" s="19"/>
    </row>
    <row r="5" spans="1:152" s="20" customFormat="1" x14ac:dyDescent="0.25">
      <c r="B5" s="21"/>
      <c r="C5" s="21"/>
      <c r="D5" s="4"/>
      <c r="E5" s="22" t="s">
        <v>5</v>
      </c>
      <c r="F5" s="23"/>
      <c r="G5" s="23"/>
      <c r="H5" s="23"/>
      <c r="I5" s="23"/>
      <c r="J5" s="24"/>
      <c r="K5" s="25">
        <f>YEAR(K6)</f>
        <v>2016</v>
      </c>
      <c r="L5" s="26">
        <f t="shared" ref="L5:W5" si="0">YEAR(L6)</f>
        <v>2017</v>
      </c>
      <c r="M5" s="27">
        <f t="shared" si="0"/>
        <v>2017</v>
      </c>
      <c r="N5" s="27">
        <f t="shared" si="0"/>
        <v>2018</v>
      </c>
      <c r="O5" s="27">
        <f t="shared" si="0"/>
        <v>2019</v>
      </c>
      <c r="P5" s="27">
        <f t="shared" si="0"/>
        <v>2020</v>
      </c>
      <c r="Q5" s="27">
        <f t="shared" si="0"/>
        <v>2021</v>
      </c>
      <c r="R5" s="27">
        <f t="shared" si="0"/>
        <v>2022</v>
      </c>
      <c r="S5" s="27">
        <f t="shared" si="0"/>
        <v>2023</v>
      </c>
      <c r="T5" s="27">
        <f t="shared" si="0"/>
        <v>2024</v>
      </c>
      <c r="U5" s="27">
        <f t="shared" si="0"/>
        <v>2025</v>
      </c>
      <c r="V5" s="27">
        <f t="shared" si="0"/>
        <v>2026</v>
      </c>
      <c r="W5" s="27">
        <f t="shared" si="0"/>
        <v>2027</v>
      </c>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9"/>
      <c r="EP5" s="29"/>
      <c r="EQ5" s="29"/>
      <c r="ER5" s="29"/>
      <c r="ES5" s="29"/>
      <c r="ET5" s="29"/>
      <c r="EU5" s="29"/>
      <c r="EV5" s="29"/>
    </row>
    <row r="6" spans="1:152" s="30" customFormat="1" x14ac:dyDescent="0.25">
      <c r="B6" s="31"/>
      <c r="C6" s="31"/>
      <c r="D6" s="4"/>
      <c r="E6" s="32" t="s">
        <v>6</v>
      </c>
      <c r="F6" s="33"/>
      <c r="G6" s="33"/>
      <c r="H6" s="33"/>
      <c r="I6" s="33"/>
      <c r="J6" s="34" t="s">
        <v>7</v>
      </c>
      <c r="K6" s="35">
        <v>42735</v>
      </c>
      <c r="L6" s="36">
        <v>43008</v>
      </c>
      <c r="M6" s="37">
        <v>43100</v>
      </c>
      <c r="N6" s="37">
        <f>EOMONTH(M6, 12)</f>
        <v>43465</v>
      </c>
      <c r="O6" s="37">
        <f t="shared" ref="O6:W6" si="1">EOMONTH(N6, 12)</f>
        <v>43830</v>
      </c>
      <c r="P6" s="37">
        <f t="shared" si="1"/>
        <v>44196</v>
      </c>
      <c r="Q6" s="37">
        <f t="shared" si="1"/>
        <v>44561</v>
      </c>
      <c r="R6" s="37">
        <f t="shared" si="1"/>
        <v>44926</v>
      </c>
      <c r="S6" s="37">
        <f t="shared" si="1"/>
        <v>45291</v>
      </c>
      <c r="T6" s="37">
        <f t="shared" si="1"/>
        <v>45657</v>
      </c>
      <c r="U6" s="37">
        <f t="shared" si="1"/>
        <v>46022</v>
      </c>
      <c r="V6" s="37">
        <f t="shared" si="1"/>
        <v>46387</v>
      </c>
      <c r="W6" s="37">
        <f t="shared" si="1"/>
        <v>46752</v>
      </c>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9"/>
      <c r="EP6" s="39"/>
      <c r="EQ6" s="39"/>
      <c r="ER6" s="39"/>
      <c r="ES6" s="39"/>
      <c r="ET6" s="39"/>
      <c r="EU6" s="39"/>
      <c r="EV6" s="39"/>
    </row>
    <row r="7" spans="1:152" s="40" customFormat="1" x14ac:dyDescent="0.25">
      <c r="D7" s="4"/>
      <c r="E7" s="41" t="s">
        <v>8</v>
      </c>
      <c r="F7" s="42"/>
      <c r="G7" s="42"/>
      <c r="H7" s="42"/>
      <c r="I7" s="42"/>
      <c r="J7" s="43"/>
      <c r="K7" s="44">
        <f>MONTH(K6)</f>
        <v>12</v>
      </c>
      <c r="L7" s="45">
        <f t="shared" ref="L7:W7" si="2">MONTH(L6)</f>
        <v>9</v>
      </c>
      <c r="M7" s="45">
        <f t="shared" si="2"/>
        <v>12</v>
      </c>
      <c r="N7" s="45">
        <f t="shared" si="2"/>
        <v>12</v>
      </c>
      <c r="O7" s="45">
        <f t="shared" si="2"/>
        <v>12</v>
      </c>
      <c r="P7" s="45">
        <f t="shared" si="2"/>
        <v>12</v>
      </c>
      <c r="Q7" s="45">
        <f t="shared" si="2"/>
        <v>12</v>
      </c>
      <c r="R7" s="45">
        <f t="shared" si="2"/>
        <v>12</v>
      </c>
      <c r="S7" s="45">
        <f t="shared" si="2"/>
        <v>12</v>
      </c>
      <c r="T7" s="45">
        <f t="shared" si="2"/>
        <v>12</v>
      </c>
      <c r="U7" s="45">
        <f t="shared" si="2"/>
        <v>12</v>
      </c>
      <c r="V7" s="45">
        <f t="shared" si="2"/>
        <v>12</v>
      </c>
      <c r="W7" s="45">
        <f t="shared" si="2"/>
        <v>12</v>
      </c>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7"/>
      <c r="EP7" s="47"/>
      <c r="EQ7" s="47"/>
      <c r="ER7" s="47"/>
      <c r="ES7" s="47"/>
      <c r="ET7" s="47"/>
      <c r="EU7" s="47"/>
      <c r="EV7" s="47"/>
    </row>
    <row r="8" spans="1:152" s="40" customFormat="1" x14ac:dyDescent="0.25">
      <c r="D8" s="4"/>
      <c r="E8" s="41" t="s">
        <v>9</v>
      </c>
      <c r="F8" s="42"/>
      <c r="G8" s="42"/>
      <c r="H8" s="42"/>
      <c r="I8" s="42"/>
      <c r="J8" s="43"/>
      <c r="K8" s="44">
        <f>_xlfn.DAYS(K6, 42369)</f>
        <v>366</v>
      </c>
      <c r="L8" s="45">
        <f>_xlfn.DAYS(L6, K6)</f>
        <v>273</v>
      </c>
      <c r="M8" s="45">
        <f t="shared" ref="M8:W8" si="3">_xlfn.DAYS(M6, L6)</f>
        <v>92</v>
      </c>
      <c r="N8" s="45">
        <f t="shared" si="3"/>
        <v>365</v>
      </c>
      <c r="O8" s="45">
        <f t="shared" si="3"/>
        <v>365</v>
      </c>
      <c r="P8" s="45">
        <f t="shared" si="3"/>
        <v>366</v>
      </c>
      <c r="Q8" s="45">
        <f t="shared" si="3"/>
        <v>365</v>
      </c>
      <c r="R8" s="45">
        <f t="shared" si="3"/>
        <v>365</v>
      </c>
      <c r="S8" s="45">
        <f t="shared" si="3"/>
        <v>365</v>
      </c>
      <c r="T8" s="45">
        <f t="shared" si="3"/>
        <v>366</v>
      </c>
      <c r="U8" s="45">
        <f t="shared" si="3"/>
        <v>365</v>
      </c>
      <c r="V8" s="45">
        <f t="shared" si="3"/>
        <v>365</v>
      </c>
      <c r="W8" s="45">
        <f t="shared" si="3"/>
        <v>365</v>
      </c>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7"/>
      <c r="EP8" s="47"/>
      <c r="EQ8" s="47"/>
      <c r="ER8" s="47"/>
      <c r="ES8" s="47"/>
      <c r="ET8" s="47"/>
      <c r="EU8" s="47"/>
      <c r="EV8" s="47"/>
    </row>
    <row r="9" spans="1:152" s="48" customFormat="1" ht="3.9" customHeight="1" x14ac:dyDescent="0.25">
      <c r="B9" s="49"/>
      <c r="C9" s="49"/>
      <c r="D9" s="50"/>
      <c r="E9" s="51"/>
      <c r="F9" s="51"/>
      <c r="G9" s="51"/>
      <c r="H9" s="51"/>
      <c r="I9" s="51"/>
      <c r="J9" s="51"/>
      <c r="K9" s="51"/>
      <c r="L9" s="51"/>
      <c r="M9" s="51"/>
      <c r="N9" s="51"/>
      <c r="O9" s="51"/>
      <c r="P9" s="51"/>
      <c r="Q9" s="51"/>
      <c r="R9" s="51"/>
      <c r="S9" s="51"/>
      <c r="T9" s="51"/>
      <c r="U9" s="51"/>
      <c r="V9" s="51"/>
      <c r="W9" s="51"/>
      <c r="EO9" s="52"/>
      <c r="EP9" s="52"/>
      <c r="EQ9" s="52"/>
      <c r="ER9" s="52"/>
      <c r="ES9" s="52"/>
      <c r="ET9" s="52"/>
      <c r="EU9" s="52"/>
      <c r="EV9" s="52"/>
    </row>
    <row r="10" spans="1:152" s="53" customFormat="1" ht="11.25" customHeight="1" x14ac:dyDescent="0.25">
      <c r="B10" s="6"/>
      <c r="C10" s="6"/>
      <c r="D10" s="7"/>
      <c r="E10" s="54" t="s">
        <v>10</v>
      </c>
      <c r="F10" s="55"/>
      <c r="G10" s="55"/>
      <c r="H10" s="55"/>
      <c r="I10" s="55"/>
      <c r="J10" s="56"/>
      <c r="K10" s="57"/>
      <c r="L10" s="58"/>
      <c r="M10" s="58"/>
      <c r="N10" s="58"/>
      <c r="O10" s="58"/>
      <c r="P10" s="59"/>
      <c r="Q10" s="59"/>
      <c r="R10" s="59"/>
      <c r="S10" s="59"/>
      <c r="T10" s="59"/>
      <c r="U10" s="59"/>
      <c r="V10" s="59"/>
      <c r="W10" s="59"/>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c r="ET10" s="60"/>
      <c r="EU10" s="60"/>
      <c r="EV10" s="60"/>
    </row>
    <row r="11" spans="1:152" s="53" customFormat="1" x14ac:dyDescent="0.25">
      <c r="B11" s="6"/>
      <c r="C11" s="6"/>
      <c r="D11" s="7"/>
      <c r="E11" s="61" t="s">
        <v>11</v>
      </c>
      <c r="F11" s="62"/>
      <c r="G11" s="62"/>
      <c r="H11" s="62"/>
      <c r="I11" s="62"/>
      <c r="J11" s="63"/>
      <c r="K11" s="64">
        <f>K12+K16</f>
        <v>53549.525783191835</v>
      </c>
      <c r="L11" s="65">
        <f t="shared" ref="L11:T11" si="4">L12+L16</f>
        <v>4761.3285496020735</v>
      </c>
      <c r="M11" s="65">
        <f t="shared" si="4"/>
        <v>57135.942595224878</v>
      </c>
      <c r="N11" s="65">
        <f t="shared" si="4"/>
        <v>63273.098162173032</v>
      </c>
      <c r="O11" s="65">
        <f t="shared" si="4"/>
        <v>69656.372397405081</v>
      </c>
      <c r="P11" s="65">
        <f t="shared" si="4"/>
        <v>73264.800138509221</v>
      </c>
      <c r="Q11" s="65">
        <f t="shared" si="4"/>
        <v>77742.316503130656</v>
      </c>
      <c r="R11" s="65">
        <f t="shared" si="4"/>
        <v>82546.165545189055</v>
      </c>
      <c r="S11" s="65">
        <f t="shared" si="4"/>
        <v>87337.666755368264</v>
      </c>
      <c r="T11" s="65">
        <f t="shared" si="4"/>
        <v>92394.69435029586</v>
      </c>
      <c r="U11" s="66"/>
      <c r="V11" s="66"/>
      <c r="W11" s="66"/>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row>
    <row r="12" spans="1:152" s="53" customFormat="1" x14ac:dyDescent="0.25">
      <c r="B12" s="6"/>
      <c r="C12" s="6"/>
      <c r="D12" s="7"/>
      <c r="E12" s="68"/>
      <c r="F12" s="69" t="s">
        <v>12</v>
      </c>
      <c r="G12" s="69"/>
      <c r="H12" s="69"/>
      <c r="I12" s="69"/>
      <c r="J12" s="70"/>
      <c r="K12" s="64">
        <f t="shared" ref="K12:K17" si="5">N74</f>
        <v>53543.275783191835</v>
      </c>
      <c r="L12" s="65">
        <f t="shared" ref="L12:L17" si="6">W74</f>
        <v>4760.8458260248381</v>
      </c>
      <c r="M12" s="65">
        <f>SUM(M13:M15)</f>
        <v>57130.149912298046</v>
      </c>
      <c r="N12" s="65">
        <f t="shared" ref="N12:T12" si="7">SUM(N13:N15)</f>
        <v>63267.305479246199</v>
      </c>
      <c r="O12" s="65">
        <f t="shared" si="7"/>
        <v>69650.579714478255</v>
      </c>
      <c r="P12" s="65">
        <f t="shared" si="7"/>
        <v>73259.007455582396</v>
      </c>
      <c r="Q12" s="65">
        <f t="shared" si="7"/>
        <v>77736.523820203831</v>
      </c>
      <c r="R12" s="65">
        <f t="shared" si="7"/>
        <v>82540.372862262229</v>
      </c>
      <c r="S12" s="65">
        <f t="shared" si="7"/>
        <v>87331.874072441438</v>
      </c>
      <c r="T12" s="65">
        <f t="shared" si="7"/>
        <v>92388.901667369035</v>
      </c>
      <c r="U12" s="66"/>
      <c r="V12" s="66"/>
      <c r="W12" s="66"/>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row>
    <row r="13" spans="1:152" s="1" customFormat="1" x14ac:dyDescent="0.25">
      <c r="B13" s="71"/>
      <c r="C13" s="71"/>
      <c r="D13" s="72"/>
      <c r="E13" s="73"/>
      <c r="F13" s="74"/>
      <c r="G13" s="74" t="str">
        <f>G75</f>
        <v>제조 (COGS)</v>
      </c>
      <c r="H13" s="74"/>
      <c r="I13" s="74"/>
      <c r="J13" s="75"/>
      <c r="K13" s="76">
        <f t="shared" si="5"/>
        <v>49513.233999191834</v>
      </c>
      <c r="L13" s="77">
        <f t="shared" si="6"/>
        <v>4408.059451883124</v>
      </c>
      <c r="M13" s="76">
        <f t="shared" ref="M13:T15" si="8">SUMIF($N$67:$EV$67, M$5, $N75:$EV75)</f>
        <v>52896.713422597473</v>
      </c>
      <c r="N13" s="76">
        <f t="shared" si="8"/>
        <v>58579.095838066562</v>
      </c>
      <c r="O13" s="76">
        <f t="shared" si="8"/>
        <v>64489.359130518314</v>
      </c>
      <c r="P13" s="76">
        <f t="shared" si="8"/>
        <v>67830.396541068636</v>
      </c>
      <c r="Q13" s="76">
        <f t="shared" si="8"/>
        <v>71976.121702790755</v>
      </c>
      <c r="R13" s="76">
        <f t="shared" si="8"/>
        <v>76423.997762861822</v>
      </c>
      <c r="S13" s="76">
        <f t="shared" si="8"/>
        <v>80860.440985362802</v>
      </c>
      <c r="T13" s="76">
        <f t="shared" si="8"/>
        <v>85542.734658138012</v>
      </c>
      <c r="U13" s="78"/>
      <c r="V13" s="78"/>
      <c r="W13" s="78"/>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row>
    <row r="14" spans="1:152" s="1" customFormat="1" x14ac:dyDescent="0.25">
      <c r="B14" s="71"/>
      <c r="C14" s="71"/>
      <c r="D14" s="72"/>
      <c r="E14" s="73"/>
      <c r="F14" s="74"/>
      <c r="G14" s="74" t="str">
        <f>G76</f>
        <v>판관비 (SG&amp;A)</v>
      </c>
      <c r="H14" s="74"/>
      <c r="I14" s="74"/>
      <c r="J14" s="75"/>
      <c r="K14" s="76">
        <f t="shared" si="5"/>
        <v>2815.1367839999998</v>
      </c>
      <c r="L14" s="77">
        <f t="shared" si="6"/>
        <v>289.39589798777473</v>
      </c>
      <c r="M14" s="76">
        <f t="shared" si="8"/>
        <v>3472.750775853297</v>
      </c>
      <c r="N14" s="76">
        <f t="shared" si="8"/>
        <v>3845.807940754305</v>
      </c>
      <c r="O14" s="76">
        <f t="shared" si="8"/>
        <v>4233.8258365049105</v>
      </c>
      <c r="P14" s="76">
        <f t="shared" si="8"/>
        <v>4453.1700926772946</v>
      </c>
      <c r="Q14" s="76">
        <f t="shared" si="8"/>
        <v>4725.3433401307875</v>
      </c>
      <c r="R14" s="76">
        <f t="shared" si="8"/>
        <v>5017.3532598229322</v>
      </c>
      <c r="S14" s="76">
        <f t="shared" si="8"/>
        <v>5308.6125961050166</v>
      </c>
      <c r="T14" s="76">
        <f t="shared" si="8"/>
        <v>5616.0123934231715</v>
      </c>
      <c r="U14" s="78"/>
      <c r="V14" s="78"/>
      <c r="W14" s="78"/>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row>
    <row r="15" spans="1:152" s="1" customFormat="1" x14ac:dyDescent="0.25">
      <c r="B15" s="71"/>
      <c r="C15" s="71"/>
      <c r="D15" s="72"/>
      <c r="E15" s="73"/>
      <c r="F15" s="74"/>
      <c r="G15" s="74" t="str">
        <f>G77</f>
        <v>연구개발비 (SG&amp;A)</v>
      </c>
      <c r="H15" s="74"/>
      <c r="I15" s="74"/>
      <c r="J15" s="75"/>
      <c r="K15" s="76">
        <f t="shared" si="5"/>
        <v>1214.905</v>
      </c>
      <c r="L15" s="77">
        <f t="shared" si="6"/>
        <v>63.390476153939559</v>
      </c>
      <c r="M15" s="76">
        <f t="shared" si="8"/>
        <v>760.68571384727466</v>
      </c>
      <c r="N15" s="76">
        <f t="shared" si="8"/>
        <v>842.40170042533134</v>
      </c>
      <c r="O15" s="76">
        <f t="shared" si="8"/>
        <v>927.39474745504322</v>
      </c>
      <c r="P15" s="76">
        <f t="shared" si="8"/>
        <v>975.44082183646549</v>
      </c>
      <c r="Q15" s="76">
        <f t="shared" si="8"/>
        <v>1035.0587772822951</v>
      </c>
      <c r="R15" s="76">
        <f t="shared" si="8"/>
        <v>1099.021839577465</v>
      </c>
      <c r="S15" s="76">
        <f t="shared" si="8"/>
        <v>1162.8204909736285</v>
      </c>
      <c r="T15" s="76">
        <f t="shared" si="8"/>
        <v>1230.154615807857</v>
      </c>
      <c r="U15" s="78"/>
      <c r="V15" s="78"/>
      <c r="W15" s="78"/>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row>
    <row r="16" spans="1:152" s="53" customFormat="1" x14ac:dyDescent="0.25">
      <c r="B16" s="6"/>
      <c r="C16" s="6"/>
      <c r="D16" s="7"/>
      <c r="E16" s="68"/>
      <c r="F16" s="69" t="s">
        <v>13</v>
      </c>
      <c r="G16" s="69"/>
      <c r="H16" s="69"/>
      <c r="I16" s="69"/>
      <c r="J16" s="70"/>
      <c r="K16" s="64">
        <f t="shared" si="5"/>
        <v>6.25</v>
      </c>
      <c r="L16" s="65">
        <f t="shared" si="6"/>
        <v>0.48272357723577236</v>
      </c>
      <c r="M16" s="65">
        <f>M17</f>
        <v>5.7926829268292677</v>
      </c>
      <c r="N16" s="65">
        <f t="shared" ref="N16:T16" si="9">N17</f>
        <v>5.7926829268292659</v>
      </c>
      <c r="O16" s="65">
        <f t="shared" si="9"/>
        <v>5.7926829268292659</v>
      </c>
      <c r="P16" s="65">
        <f t="shared" si="9"/>
        <v>5.7926829268292659</v>
      </c>
      <c r="Q16" s="65">
        <f t="shared" si="9"/>
        <v>5.7926829268292659</v>
      </c>
      <c r="R16" s="65">
        <f t="shared" si="9"/>
        <v>5.7926829268292659</v>
      </c>
      <c r="S16" s="65">
        <f t="shared" si="9"/>
        <v>5.7926829268292659</v>
      </c>
      <c r="T16" s="65">
        <f t="shared" si="9"/>
        <v>5.7926829268292659</v>
      </c>
      <c r="U16" s="66"/>
      <c r="V16" s="66"/>
      <c r="W16" s="66"/>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row>
    <row r="17" spans="2:152" s="1" customFormat="1" x14ac:dyDescent="0.25">
      <c r="B17" s="71"/>
      <c r="C17" s="71"/>
      <c r="D17" s="72"/>
      <c r="E17" s="73"/>
      <c r="F17" s="74"/>
      <c r="G17" s="74" t="s">
        <v>14</v>
      </c>
      <c r="H17" s="74"/>
      <c r="I17" s="74"/>
      <c r="J17" s="75"/>
      <c r="K17" s="76">
        <f t="shared" si="5"/>
        <v>6.25</v>
      </c>
      <c r="L17" s="77">
        <f t="shared" si="6"/>
        <v>0.48272357723577236</v>
      </c>
      <c r="M17" s="76">
        <f t="shared" ref="M17:T17" si="10">SUMIF($N$67:$EV$67, M$5, $N79:$EV79)</f>
        <v>5.7926829268292677</v>
      </c>
      <c r="N17" s="76">
        <f t="shared" si="10"/>
        <v>5.7926829268292659</v>
      </c>
      <c r="O17" s="76">
        <f t="shared" si="10"/>
        <v>5.7926829268292659</v>
      </c>
      <c r="P17" s="76">
        <f t="shared" si="10"/>
        <v>5.7926829268292659</v>
      </c>
      <c r="Q17" s="76">
        <f t="shared" si="10"/>
        <v>5.7926829268292659</v>
      </c>
      <c r="R17" s="76">
        <f t="shared" si="10"/>
        <v>5.7926829268292659</v>
      </c>
      <c r="S17" s="76">
        <f t="shared" si="10"/>
        <v>5.7926829268292659</v>
      </c>
      <c r="T17" s="76">
        <f t="shared" si="10"/>
        <v>5.7926829268292659</v>
      </c>
      <c r="U17" s="78"/>
      <c r="V17" s="78"/>
      <c r="W17" s="78"/>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row>
    <row r="18" spans="2:152" s="1" customFormat="1" x14ac:dyDescent="0.25">
      <c r="B18" s="6"/>
      <c r="C18" s="6"/>
      <c r="D18" s="7"/>
      <c r="E18" s="79"/>
      <c r="F18" s="80"/>
      <c r="G18" s="80"/>
      <c r="H18" s="80"/>
      <c r="I18" s="80"/>
      <c r="J18" s="80"/>
      <c r="K18" s="81"/>
      <c r="L18" s="82"/>
      <c r="M18" s="77"/>
      <c r="N18" s="77"/>
      <c r="O18" s="77"/>
      <c r="P18" s="77"/>
      <c r="Q18" s="77"/>
      <c r="R18" s="77"/>
      <c r="S18" s="77"/>
      <c r="T18" s="77"/>
      <c r="U18" s="83"/>
      <c r="V18" s="83"/>
      <c r="W18" s="83"/>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row>
    <row r="19" spans="2:152" s="53" customFormat="1" x14ac:dyDescent="0.25">
      <c r="B19" s="6"/>
      <c r="C19" s="6"/>
      <c r="D19" s="7"/>
      <c r="E19" s="54" t="s">
        <v>15</v>
      </c>
      <c r="F19" s="55"/>
      <c r="G19" s="55"/>
      <c r="H19" s="55"/>
      <c r="I19" s="55"/>
      <c r="J19" s="56"/>
      <c r="K19" s="57"/>
      <c r="L19" s="58"/>
      <c r="M19" s="58"/>
      <c r="N19" s="58"/>
      <c r="O19" s="58"/>
      <c r="P19" s="59"/>
      <c r="Q19" s="59"/>
      <c r="R19" s="59"/>
      <c r="S19" s="59"/>
      <c r="T19" s="59"/>
      <c r="U19" s="59"/>
      <c r="V19" s="59"/>
      <c r="W19" s="59"/>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row>
    <row r="20" spans="2:152" s="53" customFormat="1" x14ac:dyDescent="0.25">
      <c r="B20" s="6"/>
      <c r="C20" s="6"/>
      <c r="D20" s="7"/>
      <c r="E20" s="61" t="s">
        <v>16</v>
      </c>
      <c r="F20" s="62"/>
      <c r="G20" s="62"/>
      <c r="H20" s="62"/>
      <c r="I20" s="62"/>
      <c r="J20" s="63"/>
      <c r="K20" s="65">
        <f t="shared" ref="K20:T35" si="11">HLOOKUP(K$6, $N$68:$EV$124, $D82, FALSE)</f>
        <v>406549.95098780817</v>
      </c>
      <c r="L20" s="65">
        <f t="shared" si="11"/>
        <v>404963.54685958481</v>
      </c>
      <c r="M20" s="65">
        <f t="shared" si="11"/>
        <v>399522.08388151031</v>
      </c>
      <c r="N20" s="65">
        <f t="shared" si="11"/>
        <v>451138.71811456268</v>
      </c>
      <c r="O20" s="65">
        <f t="shared" si="11"/>
        <v>502624.8102793307</v>
      </c>
      <c r="P20" s="65">
        <f t="shared" si="11"/>
        <v>531982.11353822669</v>
      </c>
      <c r="Q20" s="65">
        <f t="shared" si="11"/>
        <v>568373.77267360513</v>
      </c>
      <c r="R20" s="65">
        <f t="shared" si="11"/>
        <v>607471.34793154697</v>
      </c>
      <c r="S20" s="65">
        <f t="shared" si="11"/>
        <v>646581.27102136728</v>
      </c>
      <c r="T20" s="65">
        <f t="shared" si="11"/>
        <v>685425.66772643966</v>
      </c>
      <c r="U20" s="66"/>
      <c r="V20" s="66"/>
      <c r="W20" s="66"/>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row>
    <row r="21" spans="2:152" s="53" customFormat="1" x14ac:dyDescent="0.25">
      <c r="B21" s="6"/>
      <c r="C21" s="6"/>
      <c r="D21" s="7"/>
      <c r="E21" s="61"/>
      <c r="F21" s="62" t="str">
        <f>F283</f>
        <v>토지</v>
      </c>
      <c r="G21" s="62"/>
      <c r="H21" s="62"/>
      <c r="I21" s="62"/>
      <c r="J21" s="63"/>
      <c r="K21" s="65">
        <f t="shared" si="11"/>
        <v>56342.558403000003</v>
      </c>
      <c r="L21" s="65">
        <f t="shared" si="11"/>
        <v>56342.558403000003</v>
      </c>
      <c r="M21" s="65">
        <f t="shared" si="11"/>
        <v>56342.558403000003</v>
      </c>
      <c r="N21" s="65">
        <f t="shared" si="11"/>
        <v>56342.558403000003</v>
      </c>
      <c r="O21" s="65">
        <f t="shared" si="11"/>
        <v>56342.558403000003</v>
      </c>
      <c r="P21" s="65">
        <f t="shared" si="11"/>
        <v>56342.558403000003</v>
      </c>
      <c r="Q21" s="65">
        <f t="shared" si="11"/>
        <v>56342.558403000003</v>
      </c>
      <c r="R21" s="65">
        <f t="shared" si="11"/>
        <v>56342.558403000003</v>
      </c>
      <c r="S21" s="65">
        <f t="shared" si="11"/>
        <v>56342.558403000003</v>
      </c>
      <c r="T21" s="65">
        <f t="shared" si="11"/>
        <v>56342.558403000003</v>
      </c>
      <c r="U21" s="66"/>
      <c r="V21" s="66"/>
      <c r="W21" s="66"/>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row>
    <row r="22" spans="2:152" s="53" customFormat="1" x14ac:dyDescent="0.25">
      <c r="B22" s="6"/>
      <c r="C22" s="6"/>
      <c r="D22" s="7"/>
      <c r="E22" s="61"/>
      <c r="F22" s="62" t="str">
        <f>F284</f>
        <v>건물</v>
      </c>
      <c r="G22" s="62"/>
      <c r="H22" s="62"/>
      <c r="I22" s="62"/>
      <c r="J22" s="63"/>
      <c r="K22" s="65">
        <f t="shared" si="11"/>
        <v>99481.984863999998</v>
      </c>
      <c r="L22" s="65">
        <f t="shared" si="11"/>
        <v>95842.400051902456</v>
      </c>
      <c r="M22" s="65">
        <f t="shared" si="11"/>
        <v>94629.205114536599</v>
      </c>
      <c r="N22" s="65">
        <f t="shared" si="11"/>
        <v>94629.205114536686</v>
      </c>
      <c r="O22" s="65">
        <f t="shared" si="11"/>
        <v>94629.205114536671</v>
      </c>
      <c r="P22" s="65">
        <f t="shared" si="11"/>
        <v>94629.205114536584</v>
      </c>
      <c r="Q22" s="65">
        <f t="shared" si="11"/>
        <v>94629.205114536497</v>
      </c>
      <c r="R22" s="65">
        <f t="shared" si="11"/>
        <v>94629.205114536409</v>
      </c>
      <c r="S22" s="65">
        <f t="shared" si="11"/>
        <v>94629.205114536322</v>
      </c>
      <c r="T22" s="65">
        <f t="shared" si="11"/>
        <v>94629.205114536235</v>
      </c>
      <c r="U22" s="66"/>
      <c r="V22" s="66"/>
      <c r="W22" s="66"/>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row>
    <row r="23" spans="2:152" s="1" customFormat="1" x14ac:dyDescent="0.25">
      <c r="B23" s="71"/>
      <c r="C23" s="71"/>
      <c r="D23" s="72"/>
      <c r="E23" s="79"/>
      <c r="F23" s="80"/>
      <c r="G23" s="80" t="s">
        <v>17</v>
      </c>
      <c r="H23" s="80"/>
      <c r="I23" s="80"/>
      <c r="J23" s="84"/>
      <c r="K23" s="77">
        <f t="shared" si="11"/>
        <v>124341.997858</v>
      </c>
      <c r="L23" s="77">
        <f t="shared" si="11"/>
        <v>124341.997858</v>
      </c>
      <c r="M23" s="77">
        <f t="shared" si="11"/>
        <v>124341.997858</v>
      </c>
      <c r="N23" s="77">
        <f t="shared" si="11"/>
        <v>129194.77760746349</v>
      </c>
      <c r="O23" s="77">
        <f t="shared" si="11"/>
        <v>134047.55735692687</v>
      </c>
      <c r="P23" s="77">
        <f t="shared" si="11"/>
        <v>138900.33710639019</v>
      </c>
      <c r="Q23" s="77">
        <f t="shared" si="11"/>
        <v>143753.1168558535</v>
      </c>
      <c r="R23" s="77">
        <f t="shared" si="11"/>
        <v>148605.89660531681</v>
      </c>
      <c r="S23" s="77">
        <f t="shared" si="11"/>
        <v>153458.67635478012</v>
      </c>
      <c r="T23" s="77">
        <f t="shared" si="11"/>
        <v>158311.45610424344</v>
      </c>
      <c r="U23" s="83"/>
      <c r="V23" s="83"/>
      <c r="W23" s="83"/>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row>
    <row r="24" spans="2:152" s="1" customFormat="1" x14ac:dyDescent="0.25">
      <c r="B24" s="71"/>
      <c r="C24" s="71"/>
      <c r="D24" s="72"/>
      <c r="E24" s="79"/>
      <c r="F24" s="80"/>
      <c r="G24" s="80" t="s">
        <v>18</v>
      </c>
      <c r="H24" s="80"/>
      <c r="I24" s="80"/>
      <c r="J24" s="84"/>
      <c r="K24" s="77">
        <f t="shared" si="11"/>
        <v>-24860.012994000001</v>
      </c>
      <c r="L24" s="77">
        <f t="shared" si="11"/>
        <v>-28499.59780609755</v>
      </c>
      <c r="M24" s="77">
        <f t="shared" si="11"/>
        <v>-29712.7927434634</v>
      </c>
      <c r="N24" s="77">
        <f t="shared" si="11"/>
        <v>-34565.572492926804</v>
      </c>
      <c r="O24" s="77">
        <f t="shared" si="11"/>
        <v>-39418.352242390203</v>
      </c>
      <c r="P24" s="77">
        <f t="shared" si="11"/>
        <v>-44271.131991853603</v>
      </c>
      <c r="Q24" s="77">
        <f t="shared" si="11"/>
        <v>-49123.911741317002</v>
      </c>
      <c r="R24" s="77">
        <f t="shared" si="11"/>
        <v>-53976.691490780402</v>
      </c>
      <c r="S24" s="77">
        <f t="shared" si="11"/>
        <v>-58829.471240243802</v>
      </c>
      <c r="T24" s="77">
        <f t="shared" si="11"/>
        <v>-63682.250989707201</v>
      </c>
      <c r="U24" s="83"/>
      <c r="V24" s="83"/>
      <c r="W24" s="83"/>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row>
    <row r="25" spans="2:152" s="53" customFormat="1" x14ac:dyDescent="0.25">
      <c r="B25" s="6"/>
      <c r="C25" s="6"/>
      <c r="D25" s="7"/>
      <c r="E25" s="61"/>
      <c r="F25" s="62" t="str">
        <f>F285</f>
        <v>구축물</v>
      </c>
      <c r="G25" s="62"/>
      <c r="H25" s="62"/>
      <c r="I25" s="62"/>
      <c r="J25" s="63"/>
      <c r="K25" s="65">
        <f t="shared" si="11"/>
        <v>1691.9084080000002</v>
      </c>
      <c r="L25" s="65">
        <f t="shared" si="11"/>
        <v>1571.05780742857</v>
      </c>
      <c r="M25" s="65">
        <f t="shared" si="11"/>
        <v>1530.7742739047599</v>
      </c>
      <c r="N25" s="65">
        <f t="shared" si="11"/>
        <v>1530.7742739047599</v>
      </c>
      <c r="O25" s="65">
        <f t="shared" si="11"/>
        <v>1530.774273904759</v>
      </c>
      <c r="P25" s="65">
        <f t="shared" si="11"/>
        <v>1530.7742739047535</v>
      </c>
      <c r="Q25" s="65">
        <f t="shared" si="11"/>
        <v>1530.774273904748</v>
      </c>
      <c r="R25" s="65">
        <f t="shared" si="11"/>
        <v>1530.7742739047426</v>
      </c>
      <c r="S25" s="65">
        <f t="shared" si="11"/>
        <v>1530.7742739047371</v>
      </c>
      <c r="T25" s="65">
        <f t="shared" si="11"/>
        <v>1530.7742739047317</v>
      </c>
      <c r="U25" s="66"/>
      <c r="V25" s="66"/>
      <c r="W25" s="66"/>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row>
    <row r="26" spans="2:152" s="1" customFormat="1" x14ac:dyDescent="0.25">
      <c r="B26" s="71"/>
      <c r="C26" s="71"/>
      <c r="D26" s="72"/>
      <c r="E26" s="79"/>
      <c r="F26" s="80"/>
      <c r="G26" s="80" t="s">
        <v>17</v>
      </c>
      <c r="H26" s="80"/>
      <c r="I26" s="80"/>
      <c r="J26" s="84"/>
      <c r="K26" s="77">
        <f t="shared" si="11"/>
        <v>3795.3438040000001</v>
      </c>
      <c r="L26" s="77">
        <f t="shared" si="11"/>
        <v>3795.3438040000001</v>
      </c>
      <c r="M26" s="77">
        <f t="shared" si="11"/>
        <v>3795.3438040000001</v>
      </c>
      <c r="N26" s="77">
        <f t="shared" si="11"/>
        <v>3956.4779380952405</v>
      </c>
      <c r="O26" s="77">
        <f t="shared" si="11"/>
        <v>4117.6120721904799</v>
      </c>
      <c r="P26" s="77">
        <f t="shared" si="11"/>
        <v>4278.7462062857148</v>
      </c>
      <c r="Q26" s="77">
        <f t="shared" si="11"/>
        <v>4439.8803403809497</v>
      </c>
      <c r="R26" s="77">
        <f t="shared" si="11"/>
        <v>4601.0144744761847</v>
      </c>
      <c r="S26" s="77">
        <f t="shared" si="11"/>
        <v>4762.1486085714196</v>
      </c>
      <c r="T26" s="77">
        <f t="shared" si="11"/>
        <v>4923.2827426666545</v>
      </c>
      <c r="U26" s="83"/>
      <c r="V26" s="83"/>
      <c r="W26" s="83"/>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row>
    <row r="27" spans="2:152" s="1" customFormat="1" x14ac:dyDescent="0.25">
      <c r="B27" s="71"/>
      <c r="C27" s="71"/>
      <c r="D27" s="72"/>
      <c r="E27" s="79"/>
      <c r="F27" s="80"/>
      <c r="G27" s="80" t="s">
        <v>18</v>
      </c>
      <c r="H27" s="80"/>
      <c r="I27" s="80"/>
      <c r="J27" s="84"/>
      <c r="K27" s="77">
        <f t="shared" si="11"/>
        <v>-2103.4353959999999</v>
      </c>
      <c r="L27" s="77">
        <f t="shared" si="11"/>
        <v>-2224.2859965714301</v>
      </c>
      <c r="M27" s="77">
        <f t="shared" si="11"/>
        <v>-2264.5695300952402</v>
      </c>
      <c r="N27" s="77">
        <f t="shared" si="11"/>
        <v>-2425.7036641904806</v>
      </c>
      <c r="O27" s="77">
        <f t="shared" si="11"/>
        <v>-2586.837798285721</v>
      </c>
      <c r="P27" s="77">
        <f t="shared" si="11"/>
        <v>-2747.9719323809613</v>
      </c>
      <c r="Q27" s="77">
        <f t="shared" si="11"/>
        <v>-2909.1060664762017</v>
      </c>
      <c r="R27" s="77">
        <f t="shared" si="11"/>
        <v>-3070.2402005714421</v>
      </c>
      <c r="S27" s="77">
        <f t="shared" si="11"/>
        <v>-3231.3743346666824</v>
      </c>
      <c r="T27" s="77">
        <f t="shared" si="11"/>
        <v>-3392.5084687619228</v>
      </c>
      <c r="U27" s="83"/>
      <c r="V27" s="83"/>
      <c r="W27" s="83"/>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row>
    <row r="28" spans="2:152" s="53" customFormat="1" x14ac:dyDescent="0.25">
      <c r="B28" s="6"/>
      <c r="C28" s="6"/>
      <c r="D28" s="7"/>
      <c r="E28" s="61"/>
      <c r="F28" s="62" t="str">
        <f>F286</f>
        <v>기계장치</v>
      </c>
      <c r="G28" s="62"/>
      <c r="H28" s="62"/>
      <c r="I28" s="62"/>
      <c r="J28" s="63"/>
      <c r="K28" s="65">
        <f t="shared" si="11"/>
        <v>127464.62162480818</v>
      </c>
      <c r="L28" s="65">
        <f t="shared" si="11"/>
        <v>145430.94645325371</v>
      </c>
      <c r="M28" s="65">
        <f t="shared" si="11"/>
        <v>146507.05979406892</v>
      </c>
      <c r="N28" s="65">
        <f t="shared" si="11"/>
        <v>197843.76183851378</v>
      </c>
      <c r="O28" s="65">
        <f t="shared" si="11"/>
        <v>249283.19863851386</v>
      </c>
      <c r="P28" s="65">
        <f t="shared" si="11"/>
        <v>278586.07063851407</v>
      </c>
      <c r="Q28" s="65">
        <f t="shared" si="11"/>
        <v>314914.22663851402</v>
      </c>
      <c r="R28" s="65">
        <f t="shared" si="11"/>
        <v>353937.71490518103</v>
      </c>
      <c r="S28" s="65">
        <f t="shared" si="11"/>
        <v>392961.20317184739</v>
      </c>
      <c r="T28" s="65">
        <f t="shared" si="11"/>
        <v>431984.69143851404</v>
      </c>
      <c r="U28" s="66"/>
      <c r="V28" s="66"/>
      <c r="W28" s="66"/>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row>
    <row r="29" spans="2:152" s="1" customFormat="1" x14ac:dyDescent="0.25">
      <c r="B29" s="71"/>
      <c r="C29" s="71"/>
      <c r="D29" s="72"/>
      <c r="E29" s="79"/>
      <c r="F29" s="80"/>
      <c r="G29" s="80" t="s">
        <v>17</v>
      </c>
      <c r="H29" s="80"/>
      <c r="I29" s="80"/>
      <c r="J29" s="84"/>
      <c r="K29" s="77">
        <f t="shared" si="11"/>
        <v>332759.44622400001</v>
      </c>
      <c r="L29" s="77">
        <f t="shared" si="11"/>
        <v>374020.65453</v>
      </c>
      <c r="M29" s="77">
        <f t="shared" si="11"/>
        <v>382861.72903000005</v>
      </c>
      <c r="N29" s="77">
        <f t="shared" si="11"/>
        <v>471675.36346673971</v>
      </c>
      <c r="O29" s="77">
        <f t="shared" si="11"/>
        <v>567021.66225903493</v>
      </c>
      <c r="P29" s="77">
        <f t="shared" si="11"/>
        <v>643894.25525133032</v>
      </c>
      <c r="Q29" s="77">
        <f t="shared" si="11"/>
        <v>732333.15174362541</v>
      </c>
      <c r="R29" s="77">
        <f t="shared" si="11"/>
        <v>828345.31653592095</v>
      </c>
      <c r="S29" s="77">
        <f t="shared" si="11"/>
        <v>929235.41736154922</v>
      </c>
      <c r="T29" s="77">
        <f t="shared" si="11"/>
        <v>1035003.4542205109</v>
      </c>
      <c r="U29" s="83"/>
      <c r="V29" s="83"/>
      <c r="W29" s="83"/>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row>
    <row r="30" spans="2:152" s="1" customFormat="1" x14ac:dyDescent="0.25">
      <c r="B30" s="71"/>
      <c r="C30" s="71"/>
      <c r="D30" s="72"/>
      <c r="E30" s="79"/>
      <c r="F30" s="80"/>
      <c r="G30" s="80" t="s">
        <v>18</v>
      </c>
      <c r="H30" s="80"/>
      <c r="I30" s="80"/>
      <c r="J30" s="84"/>
      <c r="K30" s="77">
        <f t="shared" si="11"/>
        <v>-205294.82459919184</v>
      </c>
      <c r="L30" s="77">
        <f t="shared" si="11"/>
        <v>-228589.70807674629</v>
      </c>
      <c r="M30" s="77">
        <f t="shared" si="11"/>
        <v>-236354.6692359311</v>
      </c>
      <c r="N30" s="77">
        <f t="shared" si="11"/>
        <v>-273831.60162822594</v>
      </c>
      <c r="O30" s="77">
        <f t="shared" si="11"/>
        <v>-317738.46362052101</v>
      </c>
      <c r="P30" s="77">
        <f t="shared" si="11"/>
        <v>-365308.1846128162</v>
      </c>
      <c r="Q30" s="77">
        <f t="shared" si="11"/>
        <v>-417418.92510511138</v>
      </c>
      <c r="R30" s="77">
        <f t="shared" si="11"/>
        <v>-474407.60163073993</v>
      </c>
      <c r="S30" s="77">
        <f t="shared" si="11"/>
        <v>-536274.21418970183</v>
      </c>
      <c r="T30" s="77">
        <f t="shared" si="11"/>
        <v>-603018.76278199686</v>
      </c>
      <c r="U30" s="83"/>
      <c r="V30" s="83"/>
      <c r="W30" s="83"/>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row>
    <row r="31" spans="2:152" s="53" customFormat="1" x14ac:dyDescent="0.25">
      <c r="B31" s="6"/>
      <c r="C31" s="6"/>
      <c r="D31" s="7"/>
      <c r="E31" s="61"/>
      <c r="F31" s="62" t="str">
        <f>F287</f>
        <v>금형</v>
      </c>
      <c r="G31" s="62"/>
      <c r="H31" s="62"/>
      <c r="I31" s="62"/>
      <c r="J31" s="63"/>
      <c r="K31" s="65">
        <f t="shared" si="11"/>
        <v>1.5739959999918938</v>
      </c>
      <c r="L31" s="65">
        <f t="shared" si="11"/>
        <v>1.2367111428320641</v>
      </c>
      <c r="M31" s="65">
        <f t="shared" si="11"/>
        <v>1.1242828571121208</v>
      </c>
      <c r="N31" s="65">
        <f t="shared" si="11"/>
        <v>1.1242828571121208</v>
      </c>
      <c r="O31" s="65">
        <f t="shared" si="11"/>
        <v>1.1242828571121208</v>
      </c>
      <c r="P31" s="65">
        <f t="shared" si="11"/>
        <v>1.1242828571121208</v>
      </c>
      <c r="Q31" s="65">
        <f t="shared" si="11"/>
        <v>1.1242828571121208</v>
      </c>
      <c r="R31" s="65">
        <f t="shared" si="11"/>
        <v>1.1242828571121208</v>
      </c>
      <c r="S31" s="65">
        <f t="shared" si="11"/>
        <v>1.1242828571121208</v>
      </c>
      <c r="T31" s="65">
        <f t="shared" si="11"/>
        <v>1.1242828571121208</v>
      </c>
      <c r="U31" s="66"/>
      <c r="V31" s="66"/>
      <c r="W31" s="66"/>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row>
    <row r="32" spans="2:152" s="1" customFormat="1" x14ac:dyDescent="0.25">
      <c r="B32" s="71"/>
      <c r="C32" s="71"/>
      <c r="D32" s="72"/>
      <c r="E32" s="79"/>
      <c r="F32" s="80"/>
      <c r="G32" s="80" t="s">
        <v>17</v>
      </c>
      <c r="H32" s="80"/>
      <c r="I32" s="80"/>
      <c r="J32" s="84"/>
      <c r="K32" s="77">
        <f t="shared" si="11"/>
        <v>117788.850366</v>
      </c>
      <c r="L32" s="77">
        <f t="shared" si="11"/>
        <v>117788.850366</v>
      </c>
      <c r="M32" s="77">
        <f t="shared" si="11"/>
        <v>117788.850366</v>
      </c>
      <c r="N32" s="77">
        <f t="shared" si="11"/>
        <v>117789.30007914288</v>
      </c>
      <c r="O32" s="77">
        <f t="shared" si="11"/>
        <v>117789.74979228576</v>
      </c>
      <c r="P32" s="77">
        <f t="shared" si="11"/>
        <v>117790.19950542864</v>
      </c>
      <c r="Q32" s="77">
        <f t="shared" si="11"/>
        <v>117790.64921857152</v>
      </c>
      <c r="R32" s="77">
        <f t="shared" si="11"/>
        <v>117791.0989317144</v>
      </c>
      <c r="S32" s="77">
        <f t="shared" si="11"/>
        <v>117791.54864485728</v>
      </c>
      <c r="T32" s="77">
        <f t="shared" si="11"/>
        <v>117791.99835800016</v>
      </c>
      <c r="U32" s="83"/>
      <c r="V32" s="83"/>
      <c r="W32" s="83"/>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row>
    <row r="33" spans="2:152" s="1" customFormat="1" x14ac:dyDescent="0.25">
      <c r="B33" s="71"/>
      <c r="C33" s="71"/>
      <c r="D33" s="72"/>
      <c r="E33" s="79"/>
      <c r="F33" s="80"/>
      <c r="G33" s="80" t="s">
        <v>18</v>
      </c>
      <c r="H33" s="80"/>
      <c r="I33" s="80"/>
      <c r="J33" s="84"/>
      <c r="K33" s="77">
        <f t="shared" si="11"/>
        <v>-117787.27637000001</v>
      </c>
      <c r="L33" s="77">
        <f t="shared" si="11"/>
        <v>-117787.61365485717</v>
      </c>
      <c r="M33" s="77">
        <f t="shared" si="11"/>
        <v>-117787.72608314289</v>
      </c>
      <c r="N33" s="77">
        <f t="shared" si="11"/>
        <v>-117788.17579628577</v>
      </c>
      <c r="O33" s="77">
        <f t="shared" si="11"/>
        <v>-117788.62550942865</v>
      </c>
      <c r="P33" s="77">
        <f t="shared" si="11"/>
        <v>-117789.07522257153</v>
      </c>
      <c r="Q33" s="77">
        <f t="shared" si="11"/>
        <v>-117789.52493571441</v>
      </c>
      <c r="R33" s="77">
        <f t="shared" si="11"/>
        <v>-117789.97464885729</v>
      </c>
      <c r="S33" s="77">
        <f t="shared" si="11"/>
        <v>-117790.42436200017</v>
      </c>
      <c r="T33" s="77">
        <f t="shared" si="11"/>
        <v>-117790.87407514305</v>
      </c>
      <c r="U33" s="83"/>
      <c r="V33" s="83"/>
      <c r="W33" s="83"/>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row>
    <row r="34" spans="2:152" s="53" customFormat="1" x14ac:dyDescent="0.25">
      <c r="B34" s="6"/>
      <c r="C34" s="6"/>
      <c r="D34" s="7"/>
      <c r="E34" s="61"/>
      <c r="F34" s="62" t="str">
        <f>F288</f>
        <v>차량운반구</v>
      </c>
      <c r="G34" s="62"/>
      <c r="H34" s="62"/>
      <c r="I34" s="62"/>
      <c r="J34" s="63"/>
      <c r="K34" s="65">
        <f t="shared" si="11"/>
        <v>5898.8503509999991</v>
      </c>
      <c r="L34" s="65">
        <f t="shared" si="11"/>
        <v>4634.8109900714353</v>
      </c>
      <c r="M34" s="65">
        <f t="shared" si="11"/>
        <v>4213.4645364285807</v>
      </c>
      <c r="N34" s="65">
        <f t="shared" si="11"/>
        <v>4493.3967250359983</v>
      </c>
      <c r="O34" s="65">
        <f t="shared" si="11"/>
        <v>4540.0520898039158</v>
      </c>
      <c r="P34" s="65">
        <f t="shared" si="11"/>
        <v>4594.4833486998286</v>
      </c>
      <c r="Q34" s="65">
        <f t="shared" si="11"/>
        <v>4657.9864840783739</v>
      </c>
      <c r="R34" s="65">
        <f t="shared" si="11"/>
        <v>4732.0734753533361</v>
      </c>
      <c r="S34" s="65">
        <f t="shared" si="11"/>
        <v>4818.5082985074296</v>
      </c>
      <c r="T34" s="65">
        <f t="shared" si="11"/>
        <v>4639.4167369131501</v>
      </c>
      <c r="U34" s="66"/>
      <c r="V34" s="66"/>
      <c r="W34" s="66"/>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row>
    <row r="35" spans="2:152" s="1" customFormat="1" x14ac:dyDescent="0.25">
      <c r="B35" s="71"/>
      <c r="C35" s="71"/>
      <c r="D35" s="72"/>
      <c r="E35" s="79"/>
      <c r="F35" s="80"/>
      <c r="G35" s="80" t="s">
        <v>17</v>
      </c>
      <c r="H35" s="80"/>
      <c r="I35" s="80"/>
      <c r="J35" s="84"/>
      <c r="K35" s="77">
        <f t="shared" si="11"/>
        <v>17112.121442</v>
      </c>
      <c r="L35" s="77">
        <f t="shared" si="11"/>
        <v>17112.121442</v>
      </c>
      <c r="M35" s="77">
        <f t="shared" si="11"/>
        <v>17112.121442</v>
      </c>
      <c r="N35" s="77">
        <f t="shared" si="11"/>
        <v>18797.507256571418</v>
      </c>
      <c r="O35" s="77">
        <f t="shared" si="11"/>
        <v>20202.960882535419</v>
      </c>
      <c r="P35" s="77">
        <f t="shared" si="11"/>
        <v>21561.759143731524</v>
      </c>
      <c r="Q35" s="77">
        <f t="shared" si="11"/>
        <v>22866.126146031715</v>
      </c>
      <c r="R35" s="77">
        <f t="shared" si="11"/>
        <v>24106.99001295336</v>
      </c>
      <c r="S35" s="77">
        <f t="shared" si="11"/>
        <v>25273.766888600043</v>
      </c>
      <c r="T35" s="77">
        <f t="shared" si="11"/>
        <v>26354.108941092632</v>
      </c>
      <c r="U35" s="83"/>
      <c r="V35" s="83"/>
      <c r="W35" s="83"/>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row>
    <row r="36" spans="2:152" s="1" customFormat="1" x14ac:dyDescent="0.25">
      <c r="B36" s="71"/>
      <c r="C36" s="71"/>
      <c r="D36" s="72"/>
      <c r="E36" s="79"/>
      <c r="F36" s="80"/>
      <c r="G36" s="80" t="s">
        <v>18</v>
      </c>
      <c r="H36" s="80"/>
      <c r="I36" s="80"/>
      <c r="J36" s="84"/>
      <c r="K36" s="77">
        <f t="shared" ref="K36:T43" si="12">HLOOKUP(K$6, $N$68:$EV$124, $D98, FALSE)</f>
        <v>-11213.271091000001</v>
      </c>
      <c r="L36" s="77">
        <f t="shared" si="12"/>
        <v>-12477.310451928564</v>
      </c>
      <c r="M36" s="77">
        <f t="shared" si="12"/>
        <v>-12898.656905571419</v>
      </c>
      <c r="N36" s="77">
        <f t="shared" si="12"/>
        <v>-14304.11053153542</v>
      </c>
      <c r="O36" s="77">
        <f t="shared" si="12"/>
        <v>-15662.908792731503</v>
      </c>
      <c r="P36" s="77">
        <f t="shared" si="12"/>
        <v>-16967.275795031695</v>
      </c>
      <c r="Q36" s="77">
        <f t="shared" si="12"/>
        <v>-18208.139661953341</v>
      </c>
      <c r="R36" s="77">
        <f t="shared" si="12"/>
        <v>-19374.916537600024</v>
      </c>
      <c r="S36" s="77">
        <f t="shared" si="12"/>
        <v>-20455.258590092613</v>
      </c>
      <c r="T36" s="77">
        <f t="shared" si="12"/>
        <v>-21714.692204179482</v>
      </c>
      <c r="U36" s="83"/>
      <c r="V36" s="83"/>
      <c r="W36" s="83"/>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row>
    <row r="37" spans="2:152" s="53" customFormat="1" x14ac:dyDescent="0.25">
      <c r="B37" s="6"/>
      <c r="C37" s="6"/>
      <c r="D37" s="7"/>
      <c r="E37" s="61"/>
      <c r="F37" s="62" t="str">
        <f>F289</f>
        <v>기타 유형자산</v>
      </c>
      <c r="G37" s="62"/>
      <c r="H37" s="62"/>
      <c r="I37" s="62"/>
      <c r="J37" s="63"/>
      <c r="K37" s="65">
        <f t="shared" si="12"/>
        <v>67796.945525000017</v>
      </c>
      <c r="L37" s="65">
        <f t="shared" si="12"/>
        <v>53269.028626785759</v>
      </c>
      <c r="M37" s="65">
        <f t="shared" si="12"/>
        <v>48426.38966071434</v>
      </c>
      <c r="N37" s="65">
        <f t="shared" si="12"/>
        <v>48426.38966071434</v>
      </c>
      <c r="O37" s="65">
        <f t="shared" si="12"/>
        <v>48426.38966071434</v>
      </c>
      <c r="P37" s="65">
        <f t="shared" si="12"/>
        <v>48426.38966071434</v>
      </c>
      <c r="Q37" s="65">
        <f t="shared" si="12"/>
        <v>48426.38966071434</v>
      </c>
      <c r="R37" s="65">
        <f t="shared" si="12"/>
        <v>48426.38966071434</v>
      </c>
      <c r="S37" s="65">
        <f t="shared" si="12"/>
        <v>48426.38966071434</v>
      </c>
      <c r="T37" s="65">
        <f t="shared" si="12"/>
        <v>48426.389660714369</v>
      </c>
      <c r="U37" s="66"/>
      <c r="V37" s="66"/>
      <c r="W37" s="66"/>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row>
    <row r="38" spans="2:152" s="1" customFormat="1" x14ac:dyDescent="0.25">
      <c r="B38" s="71"/>
      <c r="C38" s="71"/>
      <c r="D38" s="72"/>
      <c r="E38" s="79"/>
      <c r="F38" s="80"/>
      <c r="G38" s="80" t="s">
        <v>17</v>
      </c>
      <c r="H38" s="80"/>
      <c r="I38" s="80"/>
      <c r="J38" s="84"/>
      <c r="K38" s="77">
        <f t="shared" si="12"/>
        <v>143293.16169800001</v>
      </c>
      <c r="L38" s="77">
        <f t="shared" si="12"/>
        <v>143293.16169800001</v>
      </c>
      <c r="M38" s="77">
        <f t="shared" si="12"/>
        <v>143293.16169800001</v>
      </c>
      <c r="N38" s="77">
        <f t="shared" si="12"/>
        <v>162663.71756228569</v>
      </c>
      <c r="O38" s="77">
        <f t="shared" si="12"/>
        <v>182034.27342657137</v>
      </c>
      <c r="P38" s="77">
        <f t="shared" si="12"/>
        <v>201404.82929085704</v>
      </c>
      <c r="Q38" s="77">
        <f t="shared" si="12"/>
        <v>220775.38515514272</v>
      </c>
      <c r="R38" s="77">
        <f t="shared" si="12"/>
        <v>240145.9410194284</v>
      </c>
      <c r="S38" s="77">
        <f t="shared" si="12"/>
        <v>259516.49688371408</v>
      </c>
      <c r="T38" s="77">
        <f t="shared" si="12"/>
        <v>278887.05274799978</v>
      </c>
      <c r="U38" s="83"/>
      <c r="V38" s="83"/>
      <c r="W38" s="83"/>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row>
    <row r="39" spans="2:152" s="1" customFormat="1" x14ac:dyDescent="0.25">
      <c r="B39" s="71"/>
      <c r="C39" s="71"/>
      <c r="D39" s="72"/>
      <c r="E39" s="79"/>
      <c r="F39" s="80"/>
      <c r="G39" s="80" t="s">
        <v>18</v>
      </c>
      <c r="H39" s="80"/>
      <c r="I39" s="80"/>
      <c r="J39" s="84"/>
      <c r="K39" s="77">
        <f t="shared" si="12"/>
        <v>-75496.216172999993</v>
      </c>
      <c r="L39" s="77">
        <f t="shared" si="12"/>
        <v>-90024.133071214252</v>
      </c>
      <c r="M39" s="77">
        <f t="shared" si="12"/>
        <v>-94866.772037285671</v>
      </c>
      <c r="N39" s="77">
        <f t="shared" si="12"/>
        <v>-114237.32790157135</v>
      </c>
      <c r="O39" s="77">
        <f t="shared" si="12"/>
        <v>-133607.88376585703</v>
      </c>
      <c r="P39" s="77">
        <f t="shared" si="12"/>
        <v>-152978.4396301427</v>
      </c>
      <c r="Q39" s="77">
        <f t="shared" si="12"/>
        <v>-172348.99549442838</v>
      </c>
      <c r="R39" s="77">
        <f t="shared" si="12"/>
        <v>-191719.55135871406</v>
      </c>
      <c r="S39" s="77">
        <f t="shared" si="12"/>
        <v>-211090.10722299974</v>
      </c>
      <c r="T39" s="77">
        <f t="shared" si="12"/>
        <v>-230460.66308728541</v>
      </c>
      <c r="U39" s="83"/>
      <c r="V39" s="83"/>
      <c r="W39" s="83"/>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row>
    <row r="40" spans="2:152" s="53" customFormat="1" x14ac:dyDescent="0.25">
      <c r="B40" s="6"/>
      <c r="C40" s="6"/>
      <c r="D40" s="7"/>
      <c r="E40" s="61"/>
      <c r="F40" s="62">
        <f>F290</f>
        <v>0</v>
      </c>
      <c r="G40" s="62"/>
      <c r="H40" s="62"/>
      <c r="I40" s="62"/>
      <c r="J40" s="63"/>
      <c r="K40" s="64">
        <f t="shared" si="12"/>
        <v>0</v>
      </c>
      <c r="L40" s="65">
        <f t="shared" si="12"/>
        <v>0</v>
      </c>
      <c r="M40" s="65">
        <f t="shared" si="12"/>
        <v>0</v>
      </c>
      <c r="N40" s="65">
        <f t="shared" si="12"/>
        <v>0</v>
      </c>
      <c r="O40" s="65">
        <f t="shared" si="12"/>
        <v>0</v>
      </c>
      <c r="P40" s="65">
        <f t="shared" si="12"/>
        <v>0</v>
      </c>
      <c r="Q40" s="65">
        <f t="shared" si="12"/>
        <v>0</v>
      </c>
      <c r="R40" s="65">
        <f t="shared" si="12"/>
        <v>0</v>
      </c>
      <c r="S40" s="65">
        <f t="shared" si="12"/>
        <v>0</v>
      </c>
      <c r="T40" s="65">
        <f t="shared" si="12"/>
        <v>0</v>
      </c>
      <c r="U40" s="66"/>
      <c r="V40" s="66"/>
      <c r="W40" s="66"/>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row>
    <row r="41" spans="2:152" s="1" customFormat="1" x14ac:dyDescent="0.25">
      <c r="B41" s="71"/>
      <c r="C41" s="71"/>
      <c r="D41" s="72"/>
      <c r="E41" s="79"/>
      <c r="F41" s="80"/>
      <c r="G41" s="80" t="s">
        <v>17</v>
      </c>
      <c r="H41" s="80"/>
      <c r="I41" s="80"/>
      <c r="J41" s="84"/>
      <c r="K41" s="64">
        <f t="shared" si="12"/>
        <v>0</v>
      </c>
      <c r="L41" s="77">
        <f t="shared" si="12"/>
        <v>0</v>
      </c>
      <c r="M41" s="77">
        <f t="shared" si="12"/>
        <v>0</v>
      </c>
      <c r="N41" s="77">
        <f t="shared" si="12"/>
        <v>0</v>
      </c>
      <c r="O41" s="77">
        <f t="shared" si="12"/>
        <v>0</v>
      </c>
      <c r="P41" s="77">
        <f t="shared" si="12"/>
        <v>0</v>
      </c>
      <c r="Q41" s="77">
        <f t="shared" si="12"/>
        <v>0</v>
      </c>
      <c r="R41" s="77">
        <f t="shared" si="12"/>
        <v>0</v>
      </c>
      <c r="S41" s="77">
        <f t="shared" si="12"/>
        <v>0</v>
      </c>
      <c r="T41" s="77">
        <f t="shared" si="12"/>
        <v>0</v>
      </c>
      <c r="U41" s="83"/>
      <c r="V41" s="83"/>
      <c r="W41" s="83"/>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row>
    <row r="42" spans="2:152" s="1" customFormat="1" x14ac:dyDescent="0.25">
      <c r="B42" s="71"/>
      <c r="C42" s="71"/>
      <c r="D42" s="72"/>
      <c r="E42" s="79"/>
      <c r="F42" s="80"/>
      <c r="G42" s="80" t="s">
        <v>18</v>
      </c>
      <c r="H42" s="80"/>
      <c r="I42" s="80"/>
      <c r="J42" s="84"/>
      <c r="K42" s="64">
        <f t="shared" si="12"/>
        <v>0</v>
      </c>
      <c r="L42" s="77">
        <f t="shared" si="12"/>
        <v>0</v>
      </c>
      <c r="M42" s="77">
        <f t="shared" si="12"/>
        <v>0</v>
      </c>
      <c r="N42" s="77">
        <f t="shared" si="12"/>
        <v>0</v>
      </c>
      <c r="O42" s="77">
        <f t="shared" si="12"/>
        <v>0</v>
      </c>
      <c r="P42" s="77">
        <f t="shared" si="12"/>
        <v>0</v>
      </c>
      <c r="Q42" s="77">
        <f t="shared" si="12"/>
        <v>0</v>
      </c>
      <c r="R42" s="77">
        <f t="shared" si="12"/>
        <v>0</v>
      </c>
      <c r="S42" s="77">
        <f t="shared" si="12"/>
        <v>0</v>
      </c>
      <c r="T42" s="77">
        <f t="shared" si="12"/>
        <v>0</v>
      </c>
      <c r="U42" s="83"/>
      <c r="V42" s="83"/>
      <c r="W42" s="83"/>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row>
    <row r="43" spans="2:152" s="53" customFormat="1" x14ac:dyDescent="0.25">
      <c r="B43" s="6"/>
      <c r="C43" s="6"/>
      <c r="D43" s="7"/>
      <c r="E43" s="61"/>
      <c r="F43" s="62" t="str">
        <f>F291</f>
        <v>건설중인자산</v>
      </c>
      <c r="G43" s="62"/>
      <c r="H43" s="62"/>
      <c r="I43" s="62"/>
      <c r="J43" s="63"/>
      <c r="K43" s="64">
        <f t="shared" si="12"/>
        <v>47871.507815999998</v>
      </c>
      <c r="L43" s="65">
        <f t="shared" si="12"/>
        <v>47871.507815999998</v>
      </c>
      <c r="M43" s="65">
        <f t="shared" si="12"/>
        <v>47871.507815999998</v>
      </c>
      <c r="N43" s="65">
        <f t="shared" si="12"/>
        <v>47871.507815999998</v>
      </c>
      <c r="O43" s="65">
        <f t="shared" si="12"/>
        <v>47871.507815999998</v>
      </c>
      <c r="P43" s="65">
        <f t="shared" si="12"/>
        <v>47871.507815999998</v>
      </c>
      <c r="Q43" s="65">
        <f t="shared" si="12"/>
        <v>47871.507815999998</v>
      </c>
      <c r="R43" s="65">
        <f t="shared" si="12"/>
        <v>47871.507815999998</v>
      </c>
      <c r="S43" s="65">
        <f t="shared" si="12"/>
        <v>47871.507815999998</v>
      </c>
      <c r="T43" s="65">
        <f t="shared" si="12"/>
        <v>47871.507815999998</v>
      </c>
      <c r="U43" s="66"/>
      <c r="V43" s="66"/>
      <c r="W43" s="66"/>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row>
    <row r="44" spans="2:152" s="1" customFormat="1" x14ac:dyDescent="0.25">
      <c r="B44" s="6"/>
      <c r="C44" s="6"/>
      <c r="D44" s="7"/>
      <c r="E44" s="79"/>
      <c r="F44" s="80"/>
      <c r="G44" s="80"/>
      <c r="H44" s="80"/>
      <c r="I44" s="80"/>
      <c r="J44" s="84"/>
      <c r="K44" s="64"/>
      <c r="L44" s="77"/>
      <c r="M44" s="82"/>
      <c r="N44" s="82"/>
      <c r="O44" s="82"/>
      <c r="P44" s="82"/>
      <c r="Q44" s="82"/>
      <c r="R44" s="82"/>
      <c r="S44" s="82"/>
      <c r="T44" s="82"/>
      <c r="U44" s="83"/>
      <c r="V44" s="83"/>
      <c r="W44" s="83"/>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row>
    <row r="45" spans="2:152" s="53" customFormat="1" x14ac:dyDescent="0.25">
      <c r="B45" s="6"/>
      <c r="C45" s="6"/>
      <c r="D45" s="7"/>
      <c r="E45" s="61" t="s">
        <v>19</v>
      </c>
      <c r="F45" s="62"/>
      <c r="G45" s="62"/>
      <c r="H45" s="62"/>
      <c r="I45" s="62"/>
      <c r="J45" s="63"/>
      <c r="K45" s="64">
        <f t="shared" ref="K45:T54" si="13">HLOOKUP(K$6, $N$68:$EV$124, $D107, FALSE)</f>
        <v>4110.1197339999999</v>
      </c>
      <c r="L45" s="65">
        <f t="shared" si="13"/>
        <v>4105.7752218048781</v>
      </c>
      <c r="M45" s="65">
        <f t="shared" si="13"/>
        <v>4104.3270510731709</v>
      </c>
      <c r="N45" s="65">
        <f t="shared" si="13"/>
        <v>4104.3270510731709</v>
      </c>
      <c r="O45" s="65">
        <f t="shared" si="13"/>
        <v>4104.3270510731709</v>
      </c>
      <c r="P45" s="65">
        <f t="shared" si="13"/>
        <v>4104.3270510731709</v>
      </c>
      <c r="Q45" s="65">
        <f t="shared" si="13"/>
        <v>4104.32705107317</v>
      </c>
      <c r="R45" s="65">
        <f t="shared" si="13"/>
        <v>4104.32705107317</v>
      </c>
      <c r="S45" s="65">
        <f t="shared" si="13"/>
        <v>4104.32705107317</v>
      </c>
      <c r="T45" s="65">
        <f t="shared" si="13"/>
        <v>4104.32705107317</v>
      </c>
      <c r="U45" s="66"/>
      <c r="V45" s="66"/>
      <c r="W45" s="66"/>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row>
    <row r="46" spans="2:152" s="53" customFormat="1" x14ac:dyDescent="0.25">
      <c r="B46" s="6"/>
      <c r="C46" s="6"/>
      <c r="D46" s="7"/>
      <c r="E46" s="61"/>
      <c r="F46" s="62" t="str">
        <f>F294</f>
        <v>산업재산권</v>
      </c>
      <c r="G46" s="62"/>
      <c r="H46" s="62"/>
      <c r="I46" s="62"/>
      <c r="J46" s="63"/>
      <c r="K46" s="64">
        <f t="shared" si="13"/>
        <v>118.75</v>
      </c>
      <c r="L46" s="65">
        <f t="shared" si="13"/>
        <v>114.40548780487805</v>
      </c>
      <c r="M46" s="65">
        <f t="shared" si="13"/>
        <v>112.95731707317073</v>
      </c>
      <c r="N46" s="65">
        <f t="shared" si="13"/>
        <v>112.95731707317076</v>
      </c>
      <c r="O46" s="65">
        <f t="shared" si="13"/>
        <v>112.95731707317071</v>
      </c>
      <c r="P46" s="65">
        <f t="shared" si="13"/>
        <v>112.95731707317054</v>
      </c>
      <c r="Q46" s="65">
        <f t="shared" si="13"/>
        <v>112.95731707317037</v>
      </c>
      <c r="R46" s="65">
        <f t="shared" si="13"/>
        <v>112.9573170731702</v>
      </c>
      <c r="S46" s="65">
        <f t="shared" si="13"/>
        <v>112.95731707317003</v>
      </c>
      <c r="T46" s="65">
        <f t="shared" si="13"/>
        <v>112.95731707316986</v>
      </c>
      <c r="U46" s="66"/>
      <c r="V46" s="66"/>
      <c r="W46" s="66"/>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row>
    <row r="47" spans="2:152" s="1" customFormat="1" x14ac:dyDescent="0.25">
      <c r="B47" s="71"/>
      <c r="C47" s="71"/>
      <c r="D47" s="72"/>
      <c r="E47" s="79"/>
      <c r="F47" s="80"/>
      <c r="G47" s="80" t="s">
        <v>17</v>
      </c>
      <c r="H47" s="80"/>
      <c r="I47" s="80"/>
      <c r="J47" s="84"/>
      <c r="K47" s="76">
        <f t="shared" si="13"/>
        <v>118.75</v>
      </c>
      <c r="L47" s="77">
        <f t="shared" si="13"/>
        <v>118.75</v>
      </c>
      <c r="M47" s="77">
        <f t="shared" si="13"/>
        <v>118.75</v>
      </c>
      <c r="N47" s="77">
        <f t="shared" si="13"/>
        <v>124.54268292682929</v>
      </c>
      <c r="O47" s="77">
        <f t="shared" si="13"/>
        <v>130.33536585365852</v>
      </c>
      <c r="P47" s="77">
        <f t="shared" si="13"/>
        <v>136.12804878048763</v>
      </c>
      <c r="Q47" s="77">
        <f t="shared" si="13"/>
        <v>141.92073170731675</v>
      </c>
      <c r="R47" s="77">
        <f t="shared" si="13"/>
        <v>147.71341463414586</v>
      </c>
      <c r="S47" s="77">
        <f t="shared" si="13"/>
        <v>153.50609756097498</v>
      </c>
      <c r="T47" s="77">
        <f t="shared" si="13"/>
        <v>159.29878048780409</v>
      </c>
      <c r="U47" s="83"/>
      <c r="V47" s="83"/>
      <c r="W47" s="83"/>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row>
    <row r="48" spans="2:152" s="1" customFormat="1" x14ac:dyDescent="0.25">
      <c r="B48" s="71"/>
      <c r="C48" s="71"/>
      <c r="D48" s="72"/>
      <c r="E48" s="79"/>
      <c r="F48" s="80"/>
      <c r="G48" s="80" t="s">
        <v>18</v>
      </c>
      <c r="H48" s="80"/>
      <c r="I48" s="80"/>
      <c r="J48" s="84"/>
      <c r="K48" s="76">
        <f t="shared" si="13"/>
        <v>0</v>
      </c>
      <c r="L48" s="77">
        <f t="shared" si="13"/>
        <v>-4.3445121951219514</v>
      </c>
      <c r="M48" s="77">
        <f t="shared" si="13"/>
        <v>-5.7926829268292677</v>
      </c>
      <c r="N48" s="77">
        <f t="shared" si="13"/>
        <v>-11.585365853658534</v>
      </c>
      <c r="O48" s="77">
        <f t="shared" si="13"/>
        <v>-17.378048780487802</v>
      </c>
      <c r="P48" s="77">
        <f t="shared" si="13"/>
        <v>-23.170731707317088</v>
      </c>
      <c r="Q48" s="77">
        <f t="shared" si="13"/>
        <v>-28.963414634146375</v>
      </c>
      <c r="R48" s="77">
        <f t="shared" si="13"/>
        <v>-34.756097560975661</v>
      </c>
      <c r="S48" s="77">
        <f t="shared" si="13"/>
        <v>-40.548780487804947</v>
      </c>
      <c r="T48" s="77">
        <f t="shared" si="13"/>
        <v>-46.341463414634234</v>
      </c>
      <c r="U48" s="83"/>
      <c r="V48" s="83"/>
      <c r="W48" s="83"/>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row>
    <row r="49" spans="2:152" s="53" customFormat="1" x14ac:dyDescent="0.25">
      <c r="B49" s="6"/>
      <c r="C49" s="6"/>
      <c r="D49" s="7"/>
      <c r="E49" s="61"/>
      <c r="F49" s="62" t="str">
        <f>F295</f>
        <v>기타 무형자산</v>
      </c>
      <c r="G49" s="62"/>
      <c r="H49" s="62"/>
      <c r="I49" s="62"/>
      <c r="J49" s="63"/>
      <c r="K49" s="64">
        <f t="shared" si="13"/>
        <v>3991.3697339999999</v>
      </c>
      <c r="L49" s="65">
        <f t="shared" si="13"/>
        <v>3991.3697339999999</v>
      </c>
      <c r="M49" s="65">
        <f t="shared" si="13"/>
        <v>3991.3697339999999</v>
      </c>
      <c r="N49" s="65">
        <f t="shared" si="13"/>
        <v>3991.3697339999999</v>
      </c>
      <c r="O49" s="65">
        <f t="shared" si="13"/>
        <v>3991.3697339999999</v>
      </c>
      <c r="P49" s="65">
        <f t="shared" si="13"/>
        <v>3991.3697339999999</v>
      </c>
      <c r="Q49" s="65">
        <f t="shared" si="13"/>
        <v>3991.3697339999999</v>
      </c>
      <c r="R49" s="65">
        <f t="shared" si="13"/>
        <v>3991.3697339999999</v>
      </c>
      <c r="S49" s="65">
        <f t="shared" si="13"/>
        <v>3991.3697339999999</v>
      </c>
      <c r="T49" s="65">
        <f t="shared" si="13"/>
        <v>3991.3697339999999</v>
      </c>
      <c r="U49" s="66"/>
      <c r="V49" s="66"/>
      <c r="W49" s="66"/>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row>
    <row r="50" spans="2:152" s="1" customFormat="1" x14ac:dyDescent="0.25">
      <c r="B50" s="71"/>
      <c r="C50" s="71"/>
      <c r="D50" s="72"/>
      <c r="E50" s="79"/>
      <c r="F50" s="80"/>
      <c r="G50" s="80" t="s">
        <v>17</v>
      </c>
      <c r="H50" s="80"/>
      <c r="I50" s="80"/>
      <c r="J50" s="84"/>
      <c r="K50" s="76">
        <f t="shared" si="13"/>
        <v>3991.3697339999999</v>
      </c>
      <c r="L50" s="77">
        <f t="shared" si="13"/>
        <v>3991.3697339999999</v>
      </c>
      <c r="M50" s="77">
        <f t="shared" si="13"/>
        <v>3991.3697339999999</v>
      </c>
      <c r="N50" s="77">
        <f t="shared" si="13"/>
        <v>3991.3697339999999</v>
      </c>
      <c r="O50" s="77">
        <f t="shared" si="13"/>
        <v>3991.3697339999999</v>
      </c>
      <c r="P50" s="77">
        <f t="shared" si="13"/>
        <v>3991.3697339999999</v>
      </c>
      <c r="Q50" s="77">
        <f t="shared" si="13"/>
        <v>3991.3697339999999</v>
      </c>
      <c r="R50" s="77">
        <f t="shared" si="13"/>
        <v>3991.3697339999999</v>
      </c>
      <c r="S50" s="77">
        <f t="shared" si="13"/>
        <v>3991.3697339999999</v>
      </c>
      <c r="T50" s="77">
        <f t="shared" si="13"/>
        <v>3991.3697339999999</v>
      </c>
      <c r="U50" s="83"/>
      <c r="V50" s="83"/>
      <c r="W50" s="83"/>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row>
    <row r="51" spans="2:152" s="1" customFormat="1" x14ac:dyDescent="0.25">
      <c r="B51" s="71"/>
      <c r="C51" s="71"/>
      <c r="D51" s="72"/>
      <c r="E51" s="79"/>
      <c r="F51" s="80"/>
      <c r="G51" s="80" t="s">
        <v>18</v>
      </c>
      <c r="H51" s="80"/>
      <c r="I51" s="80"/>
      <c r="J51" s="84"/>
      <c r="K51" s="76">
        <f t="shared" si="13"/>
        <v>0</v>
      </c>
      <c r="L51" s="77">
        <f t="shared" si="13"/>
        <v>0</v>
      </c>
      <c r="M51" s="77">
        <f t="shared" si="13"/>
        <v>0</v>
      </c>
      <c r="N51" s="77">
        <f t="shared" si="13"/>
        <v>0</v>
      </c>
      <c r="O51" s="77">
        <f t="shared" si="13"/>
        <v>0</v>
      </c>
      <c r="P51" s="77">
        <f t="shared" si="13"/>
        <v>0</v>
      </c>
      <c r="Q51" s="77">
        <f t="shared" si="13"/>
        <v>0</v>
      </c>
      <c r="R51" s="77">
        <f t="shared" si="13"/>
        <v>0</v>
      </c>
      <c r="S51" s="77">
        <f t="shared" si="13"/>
        <v>0</v>
      </c>
      <c r="T51" s="77">
        <f t="shared" si="13"/>
        <v>0</v>
      </c>
      <c r="U51" s="83"/>
      <c r="V51" s="83"/>
      <c r="W51" s="83"/>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row>
    <row r="52" spans="2:152" s="53" customFormat="1" x14ac:dyDescent="0.25">
      <c r="B52" s="6"/>
      <c r="C52" s="6"/>
      <c r="D52" s="7"/>
      <c r="E52" s="61"/>
      <c r="F52" s="62">
        <f>F296</f>
        <v>0</v>
      </c>
      <c r="G52" s="62"/>
      <c r="H52" s="62"/>
      <c r="I52" s="62"/>
      <c r="J52" s="63"/>
      <c r="K52" s="64">
        <f t="shared" si="13"/>
        <v>0</v>
      </c>
      <c r="L52" s="65">
        <f t="shared" si="13"/>
        <v>0</v>
      </c>
      <c r="M52" s="65">
        <f t="shared" si="13"/>
        <v>0</v>
      </c>
      <c r="N52" s="65">
        <f t="shared" si="13"/>
        <v>0</v>
      </c>
      <c r="O52" s="65">
        <f t="shared" si="13"/>
        <v>0</v>
      </c>
      <c r="P52" s="65">
        <f t="shared" si="13"/>
        <v>0</v>
      </c>
      <c r="Q52" s="65">
        <f t="shared" si="13"/>
        <v>0</v>
      </c>
      <c r="R52" s="65">
        <f t="shared" si="13"/>
        <v>0</v>
      </c>
      <c r="S52" s="65">
        <f t="shared" si="13"/>
        <v>0</v>
      </c>
      <c r="T52" s="65">
        <f t="shared" si="13"/>
        <v>0</v>
      </c>
      <c r="U52" s="66"/>
      <c r="V52" s="66"/>
      <c r="W52" s="66"/>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c r="CB52" s="67"/>
      <c r="CC52" s="67"/>
      <c r="CD52" s="67"/>
      <c r="CE52" s="67"/>
      <c r="CF52" s="67"/>
      <c r="CG52" s="67"/>
      <c r="CH52" s="67"/>
      <c r="CI52" s="67"/>
      <c r="CJ52" s="67"/>
      <c r="CK52" s="67"/>
      <c r="CL52" s="67"/>
      <c r="CM52" s="67"/>
      <c r="CN52" s="67"/>
      <c r="CO52" s="67"/>
      <c r="CP52" s="67"/>
      <c r="CQ52" s="67"/>
      <c r="CR52" s="67"/>
      <c r="CS52" s="67"/>
      <c r="CT52" s="67"/>
      <c r="CU52" s="67"/>
      <c r="CV52" s="67"/>
      <c r="CW52" s="67"/>
      <c r="CX52" s="67"/>
      <c r="CY52" s="67"/>
      <c r="CZ52" s="67"/>
      <c r="DA52" s="67"/>
      <c r="DB52" s="67"/>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row>
    <row r="53" spans="2:152" s="1" customFormat="1" x14ac:dyDescent="0.25">
      <c r="B53" s="71"/>
      <c r="C53" s="71"/>
      <c r="D53" s="72"/>
      <c r="E53" s="79"/>
      <c r="F53" s="80"/>
      <c r="G53" s="80" t="s">
        <v>17</v>
      </c>
      <c r="H53" s="80"/>
      <c r="I53" s="80"/>
      <c r="J53" s="84"/>
      <c r="K53" s="76">
        <f t="shared" si="13"/>
        <v>0</v>
      </c>
      <c r="L53" s="77">
        <f t="shared" si="13"/>
        <v>0</v>
      </c>
      <c r="M53" s="77">
        <f t="shared" si="13"/>
        <v>0</v>
      </c>
      <c r="N53" s="77">
        <f t="shared" si="13"/>
        <v>0</v>
      </c>
      <c r="O53" s="77">
        <f t="shared" si="13"/>
        <v>0</v>
      </c>
      <c r="P53" s="77">
        <f t="shared" si="13"/>
        <v>0</v>
      </c>
      <c r="Q53" s="77">
        <f t="shared" si="13"/>
        <v>0</v>
      </c>
      <c r="R53" s="77">
        <f t="shared" si="13"/>
        <v>0</v>
      </c>
      <c r="S53" s="77">
        <f t="shared" si="13"/>
        <v>0</v>
      </c>
      <c r="T53" s="77">
        <f t="shared" si="13"/>
        <v>0</v>
      </c>
      <c r="U53" s="83"/>
      <c r="V53" s="83"/>
      <c r="W53" s="83"/>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row>
    <row r="54" spans="2:152" s="1" customFormat="1" x14ac:dyDescent="0.25">
      <c r="B54" s="71"/>
      <c r="C54" s="71"/>
      <c r="D54" s="72"/>
      <c r="E54" s="79"/>
      <c r="F54" s="80"/>
      <c r="G54" s="80" t="s">
        <v>18</v>
      </c>
      <c r="H54" s="80"/>
      <c r="I54" s="80"/>
      <c r="J54" s="84"/>
      <c r="K54" s="76">
        <f t="shared" si="13"/>
        <v>0</v>
      </c>
      <c r="L54" s="77">
        <f t="shared" si="13"/>
        <v>0</v>
      </c>
      <c r="M54" s="77">
        <f t="shared" si="13"/>
        <v>0</v>
      </c>
      <c r="N54" s="77">
        <f t="shared" si="13"/>
        <v>0</v>
      </c>
      <c r="O54" s="77">
        <f t="shared" si="13"/>
        <v>0</v>
      </c>
      <c r="P54" s="77">
        <f t="shared" si="13"/>
        <v>0</v>
      </c>
      <c r="Q54" s="77">
        <f t="shared" si="13"/>
        <v>0</v>
      </c>
      <c r="R54" s="77">
        <f t="shared" si="13"/>
        <v>0</v>
      </c>
      <c r="S54" s="77">
        <f t="shared" si="13"/>
        <v>0</v>
      </c>
      <c r="T54" s="77">
        <f t="shared" si="13"/>
        <v>0</v>
      </c>
      <c r="U54" s="83"/>
      <c r="V54" s="83"/>
      <c r="W54" s="83"/>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row>
    <row r="55" spans="2:152" s="1" customFormat="1" x14ac:dyDescent="0.25">
      <c r="B55" s="71"/>
      <c r="C55" s="71"/>
      <c r="D55" s="72"/>
      <c r="E55" s="79"/>
      <c r="F55" s="80"/>
      <c r="G55" s="80"/>
      <c r="H55" s="80"/>
      <c r="I55" s="80"/>
      <c r="J55" s="84"/>
      <c r="K55" s="64"/>
      <c r="L55" s="77"/>
      <c r="M55" s="77"/>
      <c r="N55" s="77"/>
      <c r="O55" s="77"/>
      <c r="P55" s="77"/>
      <c r="Q55" s="77"/>
      <c r="R55" s="77"/>
      <c r="S55" s="77"/>
      <c r="T55" s="77"/>
      <c r="U55" s="83"/>
      <c r="V55" s="83"/>
      <c r="W55" s="83"/>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row>
    <row r="56" spans="2:152" s="53" customFormat="1" x14ac:dyDescent="0.25">
      <c r="B56" s="6"/>
      <c r="C56" s="6"/>
      <c r="D56" s="7"/>
      <c r="E56" s="54" t="s">
        <v>20</v>
      </c>
      <c r="F56" s="85"/>
      <c r="G56" s="55"/>
      <c r="H56" s="55"/>
      <c r="I56" s="55"/>
      <c r="J56" s="56"/>
      <c r="K56" s="57"/>
      <c r="L56" s="58"/>
      <c r="M56" s="58"/>
      <c r="N56" s="58"/>
      <c r="O56" s="58"/>
      <c r="P56" s="59"/>
      <c r="Q56" s="59"/>
      <c r="R56" s="59"/>
      <c r="S56" s="59"/>
      <c r="T56" s="59"/>
      <c r="U56" s="59"/>
      <c r="V56" s="59"/>
      <c r="W56" s="59"/>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c r="DR56" s="60"/>
      <c r="DS56" s="60"/>
      <c r="DT56" s="60"/>
      <c r="DU56" s="60"/>
      <c r="DV56" s="60"/>
      <c r="DW56" s="60"/>
      <c r="DX56" s="60"/>
      <c r="DY56" s="60"/>
      <c r="DZ56" s="60"/>
      <c r="EA56" s="60"/>
      <c r="EB56" s="60"/>
      <c r="EC56" s="60"/>
      <c r="ED56" s="60"/>
      <c r="EE56" s="60"/>
      <c r="EF56" s="60"/>
      <c r="EG56" s="60"/>
      <c r="EH56" s="60"/>
      <c r="EI56" s="60"/>
      <c r="EJ56" s="60"/>
      <c r="EK56" s="60"/>
      <c r="EL56" s="60"/>
      <c r="EM56" s="60"/>
      <c r="EN56" s="60"/>
      <c r="EO56" s="60"/>
      <c r="EP56" s="60"/>
      <c r="EQ56" s="60"/>
      <c r="ER56" s="60"/>
      <c r="ES56" s="60"/>
      <c r="ET56" s="60"/>
      <c r="EU56" s="60"/>
      <c r="EV56" s="60"/>
    </row>
    <row r="57" spans="2:152" s="53" customFormat="1" x14ac:dyDescent="0.25">
      <c r="B57" s="6"/>
      <c r="C57" s="6"/>
      <c r="D57" s="7"/>
      <c r="E57" s="61" t="s">
        <v>21</v>
      </c>
      <c r="F57" s="62"/>
      <c r="G57" s="62"/>
      <c r="H57" s="62"/>
      <c r="I57" s="62"/>
      <c r="J57" s="63"/>
      <c r="K57" s="86">
        <f>SUM(K58:K62)</f>
        <v>-78603.712832999998</v>
      </c>
      <c r="L57" s="86">
        <f t="shared" ref="L57:T57" si="14">SUM(L58:L62)</f>
        <v>-26640.094818000001</v>
      </c>
      <c r="M57" s="64">
        <f t="shared" si="14"/>
        <v>-50102.282806000003</v>
      </c>
      <c r="N57" s="64">
        <f t="shared" si="14"/>
        <v>-114889.73239522487</v>
      </c>
      <c r="O57" s="64">
        <f t="shared" si="14"/>
        <v>-121142.464562173</v>
      </c>
      <c r="P57" s="64">
        <f t="shared" si="14"/>
        <v>-102622.1033974051</v>
      </c>
      <c r="Q57" s="64">
        <f t="shared" si="14"/>
        <v>-114133.97563850923</v>
      </c>
      <c r="R57" s="64">
        <f t="shared" si="14"/>
        <v>-121643.7408031307</v>
      </c>
      <c r="S57" s="64">
        <f t="shared" si="14"/>
        <v>-126447.5898451891</v>
      </c>
      <c r="T57" s="64">
        <f t="shared" si="14"/>
        <v>-131239.09105536834</v>
      </c>
      <c r="U57" s="87"/>
      <c r="V57" s="87"/>
      <c r="W57" s="8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c r="CJ57" s="67"/>
      <c r="CK57" s="67"/>
      <c r="CL57" s="67"/>
      <c r="CM57" s="67"/>
      <c r="CN57" s="67"/>
      <c r="CO57" s="67"/>
      <c r="CP57" s="67"/>
      <c r="CQ57" s="67"/>
      <c r="CR57" s="67"/>
      <c r="CS57" s="67"/>
      <c r="CT57" s="67"/>
      <c r="CU57" s="67"/>
      <c r="CV57" s="67"/>
      <c r="CW57" s="67"/>
      <c r="CX57" s="67"/>
      <c r="CY57" s="67"/>
      <c r="CZ57" s="67"/>
      <c r="DA57" s="67"/>
      <c r="DB57" s="67"/>
      <c r="DC57" s="67"/>
      <c r="DD57" s="67"/>
      <c r="DE57" s="67"/>
      <c r="DF57" s="67"/>
      <c r="DG57" s="67"/>
      <c r="DH57" s="67"/>
      <c r="DI57" s="67"/>
      <c r="DJ57" s="67"/>
      <c r="DK57" s="67"/>
      <c r="DL57" s="67"/>
      <c r="DM57" s="67"/>
      <c r="DN57" s="67"/>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row>
    <row r="58" spans="2:152" s="1" customFormat="1" x14ac:dyDescent="0.25">
      <c r="B58" s="6"/>
      <c r="C58" s="6"/>
      <c r="D58" s="7"/>
      <c r="E58" s="79"/>
      <c r="F58" s="80" t="s">
        <v>22</v>
      </c>
      <c r="G58" s="80"/>
      <c r="H58" s="80"/>
      <c r="I58" s="80"/>
      <c r="J58" s="84"/>
      <c r="K58" s="88">
        <v>-80876.898826000004</v>
      </c>
      <c r="L58" s="88">
        <v>-28170.151768</v>
      </c>
      <c r="M58" s="76">
        <f t="shared" ref="M58:T61" si="15">SUMIF($N$67:$EV$67, M$5, $N120:$EV120)</f>
        <v>-50102.282806000003</v>
      </c>
      <c r="N58" s="76">
        <f t="shared" si="15"/>
        <v>-114883.93971229804</v>
      </c>
      <c r="O58" s="76">
        <f t="shared" si="15"/>
        <v>-121136.67187924618</v>
      </c>
      <c r="P58" s="76">
        <f t="shared" si="15"/>
        <v>-102616.31071447827</v>
      </c>
      <c r="Q58" s="76">
        <f t="shared" si="15"/>
        <v>-114128.18295558241</v>
      </c>
      <c r="R58" s="76">
        <f t="shared" si="15"/>
        <v>-121637.94812020387</v>
      </c>
      <c r="S58" s="76">
        <f t="shared" si="15"/>
        <v>-126441.79716226227</v>
      </c>
      <c r="T58" s="76">
        <f t="shared" si="15"/>
        <v>-131233.2983724415</v>
      </c>
      <c r="U58" s="78"/>
      <c r="V58" s="78"/>
      <c r="W58" s="78"/>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row>
    <row r="59" spans="2:152" s="1" customFormat="1" x14ac:dyDescent="0.25">
      <c r="B59" s="6"/>
      <c r="C59" s="6"/>
      <c r="D59" s="7"/>
      <c r="E59" s="79"/>
      <c r="F59" s="80" t="s">
        <v>23</v>
      </c>
      <c r="G59" s="80"/>
      <c r="H59" s="80"/>
      <c r="I59" s="80"/>
      <c r="J59" s="84"/>
      <c r="K59" s="88">
        <v>2411.675929</v>
      </c>
      <c r="L59" s="88">
        <v>1530.0569499999999</v>
      </c>
      <c r="M59" s="76">
        <f t="shared" si="15"/>
        <v>0</v>
      </c>
      <c r="N59" s="76">
        <f t="shared" si="15"/>
        <v>0</v>
      </c>
      <c r="O59" s="76">
        <f t="shared" si="15"/>
        <v>0</v>
      </c>
      <c r="P59" s="76">
        <f t="shared" si="15"/>
        <v>0</v>
      </c>
      <c r="Q59" s="76">
        <f t="shared" si="15"/>
        <v>0</v>
      </c>
      <c r="R59" s="76">
        <f t="shared" si="15"/>
        <v>0</v>
      </c>
      <c r="S59" s="76">
        <f t="shared" si="15"/>
        <v>0</v>
      </c>
      <c r="T59" s="76">
        <f t="shared" si="15"/>
        <v>0</v>
      </c>
      <c r="U59" s="78"/>
      <c r="V59" s="78"/>
      <c r="W59" s="78"/>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row>
    <row r="60" spans="2:152" s="1" customFormat="1" x14ac:dyDescent="0.25">
      <c r="B60" s="6"/>
      <c r="C60" s="6"/>
      <c r="D60" s="7"/>
      <c r="E60" s="79"/>
      <c r="F60" s="80" t="s">
        <v>24</v>
      </c>
      <c r="G60" s="80"/>
      <c r="H60" s="80"/>
      <c r="I60" s="80"/>
      <c r="J60" s="84"/>
      <c r="K60" s="88">
        <v>-200.17273599999999</v>
      </c>
      <c r="L60" s="88">
        <v>0</v>
      </c>
      <c r="M60" s="76">
        <f t="shared" si="15"/>
        <v>0</v>
      </c>
      <c r="N60" s="76">
        <f t="shared" si="15"/>
        <v>-5.7926829268292677</v>
      </c>
      <c r="O60" s="76">
        <f t="shared" si="15"/>
        <v>-5.7926829268292659</v>
      </c>
      <c r="P60" s="76">
        <f t="shared" si="15"/>
        <v>-5.7926829268292659</v>
      </c>
      <c r="Q60" s="76">
        <f t="shared" si="15"/>
        <v>-5.7926829268292659</v>
      </c>
      <c r="R60" s="76">
        <f t="shared" si="15"/>
        <v>-5.7926829268292659</v>
      </c>
      <c r="S60" s="76">
        <f t="shared" si="15"/>
        <v>-5.7926829268292659</v>
      </c>
      <c r="T60" s="76">
        <f t="shared" si="15"/>
        <v>-5.7926829268292659</v>
      </c>
      <c r="U60" s="78"/>
      <c r="V60" s="78"/>
      <c r="W60" s="78"/>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row>
    <row r="61" spans="2:152" s="1" customFormat="1" x14ac:dyDescent="0.25">
      <c r="B61" s="6"/>
      <c r="C61" s="6"/>
      <c r="D61" s="7"/>
      <c r="E61" s="79"/>
      <c r="F61" s="80" t="s">
        <v>25</v>
      </c>
      <c r="G61" s="80"/>
      <c r="H61" s="80"/>
      <c r="I61" s="80"/>
      <c r="J61" s="84"/>
      <c r="K61" s="88">
        <v>61.6828</v>
      </c>
      <c r="L61" s="88">
        <v>0</v>
      </c>
      <c r="M61" s="77">
        <f t="shared" si="15"/>
        <v>0</v>
      </c>
      <c r="N61" s="77">
        <f t="shared" si="15"/>
        <v>0</v>
      </c>
      <c r="O61" s="77">
        <f t="shared" si="15"/>
        <v>0</v>
      </c>
      <c r="P61" s="77">
        <f t="shared" si="15"/>
        <v>0</v>
      </c>
      <c r="Q61" s="77">
        <f t="shared" si="15"/>
        <v>0</v>
      </c>
      <c r="R61" s="77">
        <f t="shared" si="15"/>
        <v>0</v>
      </c>
      <c r="S61" s="77">
        <f t="shared" si="15"/>
        <v>0</v>
      </c>
      <c r="T61" s="77">
        <f t="shared" si="15"/>
        <v>0</v>
      </c>
      <c r="U61" s="83"/>
      <c r="V61" s="83"/>
      <c r="W61" s="83"/>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row>
    <row r="62" spans="2:152" s="1" customFormat="1" x14ac:dyDescent="0.25">
      <c r="B62" s="6"/>
      <c r="C62" s="6"/>
      <c r="D62" s="7"/>
      <c r="E62" s="79"/>
      <c r="F62" s="80"/>
      <c r="G62" s="80"/>
      <c r="H62" s="80"/>
      <c r="I62" s="80"/>
      <c r="J62" s="84"/>
      <c r="K62" s="76"/>
      <c r="L62" s="77"/>
      <c r="M62" s="77"/>
      <c r="N62" s="77"/>
      <c r="O62" s="77"/>
      <c r="P62" s="77"/>
      <c r="Q62" s="77"/>
      <c r="R62" s="77"/>
      <c r="S62" s="77"/>
      <c r="T62" s="77"/>
      <c r="U62" s="83"/>
      <c r="V62" s="83"/>
      <c r="W62" s="83"/>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row>
    <row r="63" spans="2:152" s="1" customFormat="1" x14ac:dyDescent="0.25">
      <c r="B63" s="6"/>
      <c r="C63" s="6"/>
      <c r="D63" s="7"/>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89"/>
      <c r="CS63" s="89"/>
      <c r="CT63" s="89"/>
      <c r="CU63" s="89"/>
      <c r="CV63" s="89"/>
      <c r="CW63" s="89"/>
      <c r="CX63" s="89"/>
      <c r="CY63" s="89"/>
      <c r="CZ63" s="89"/>
      <c r="DA63" s="89"/>
      <c r="DB63" s="89"/>
      <c r="DC63" s="89"/>
      <c r="DD63" s="89"/>
      <c r="DE63" s="89"/>
      <c r="DF63" s="89"/>
      <c r="DG63" s="89"/>
      <c r="DH63" s="89"/>
      <c r="DI63" s="89"/>
      <c r="DJ63" s="89"/>
      <c r="DK63" s="89"/>
      <c r="DL63" s="89"/>
      <c r="DM63" s="89"/>
      <c r="DN63" s="89"/>
      <c r="DO63" s="89"/>
      <c r="DP63" s="89"/>
      <c r="DQ63" s="89"/>
      <c r="DR63" s="89"/>
      <c r="DS63" s="89"/>
      <c r="DT63" s="89"/>
      <c r="DU63" s="89"/>
      <c r="DV63" s="89"/>
      <c r="DW63" s="89"/>
      <c r="DX63" s="89"/>
      <c r="DY63" s="89"/>
      <c r="DZ63" s="89"/>
      <c r="EA63" s="89"/>
      <c r="EB63" s="89"/>
      <c r="EC63" s="89"/>
      <c r="ED63" s="89"/>
      <c r="EE63" s="89"/>
      <c r="EF63" s="89"/>
      <c r="EG63" s="89"/>
      <c r="EH63" s="89"/>
      <c r="EI63" s="89"/>
      <c r="EJ63" s="89"/>
      <c r="EK63" s="89"/>
      <c r="EL63" s="89"/>
      <c r="EM63" s="89"/>
      <c r="EN63" s="89"/>
      <c r="EO63" s="5"/>
      <c r="EP63" s="5"/>
      <c r="EQ63" s="5"/>
      <c r="ER63" s="5"/>
      <c r="ES63" s="5"/>
      <c r="ET63" s="5"/>
      <c r="EU63" s="5"/>
      <c r="EV63" s="5"/>
    </row>
    <row r="64" spans="2:152" s="1" customFormat="1" x14ac:dyDescent="0.25">
      <c r="B64" s="6"/>
      <c r="C64" s="6"/>
      <c r="D64" s="7"/>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89"/>
      <c r="CH64" s="89"/>
      <c r="CI64" s="89"/>
      <c r="CJ64" s="89"/>
      <c r="CK64" s="89"/>
      <c r="CL64" s="89"/>
      <c r="CM64" s="89"/>
      <c r="CN64" s="89"/>
      <c r="CO64" s="89"/>
      <c r="CP64" s="89"/>
      <c r="CQ64" s="89"/>
      <c r="CR64" s="89"/>
      <c r="CS64" s="89"/>
      <c r="CT64" s="89"/>
      <c r="CU64" s="89"/>
      <c r="CV64" s="89"/>
      <c r="CW64" s="89"/>
      <c r="CX64" s="89"/>
      <c r="CY64" s="89"/>
      <c r="CZ64" s="89"/>
      <c r="DA64" s="89"/>
      <c r="DB64" s="89"/>
      <c r="DC64" s="89"/>
      <c r="DD64" s="89"/>
      <c r="DE64" s="89"/>
      <c r="DF64" s="89"/>
      <c r="DG64" s="89"/>
      <c r="DH64" s="89"/>
      <c r="DI64" s="89"/>
      <c r="DJ64" s="89"/>
      <c r="DK64" s="89"/>
      <c r="DL64" s="89"/>
      <c r="DM64" s="89"/>
      <c r="DN64" s="89"/>
      <c r="DO64" s="89"/>
      <c r="DP64" s="89"/>
      <c r="DQ64" s="89"/>
      <c r="DR64" s="89"/>
      <c r="DS64" s="89"/>
      <c r="DT64" s="89"/>
      <c r="DU64" s="89"/>
      <c r="DV64" s="89"/>
      <c r="DW64" s="89"/>
      <c r="DX64" s="89"/>
      <c r="DY64" s="89"/>
      <c r="DZ64" s="89"/>
      <c r="EA64" s="89"/>
      <c r="EB64" s="89"/>
      <c r="EC64" s="89"/>
      <c r="ED64" s="89"/>
      <c r="EE64" s="89"/>
      <c r="EF64" s="89"/>
      <c r="EG64" s="89"/>
      <c r="EH64" s="89"/>
      <c r="EI64" s="89"/>
      <c r="EJ64" s="89"/>
      <c r="EK64" s="89"/>
      <c r="EL64" s="89"/>
      <c r="EM64" s="89"/>
      <c r="EN64" s="89"/>
      <c r="EO64" s="5"/>
      <c r="EP64" s="5"/>
      <c r="EQ64" s="5"/>
      <c r="ER64" s="5"/>
      <c r="ES64" s="5"/>
      <c r="ET64" s="5"/>
      <c r="EU64" s="5"/>
      <c r="EV64" s="5"/>
    </row>
    <row r="65" spans="1:152" s="13" customFormat="1" x14ac:dyDescent="0.25">
      <c r="A65" s="8"/>
      <c r="B65" s="9" t="s">
        <v>26</v>
      </c>
      <c r="C65" s="9"/>
      <c r="D65" s="10"/>
      <c r="E65" s="11"/>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5"/>
      <c r="EP65" s="5"/>
      <c r="EQ65" s="5"/>
      <c r="ER65" s="5"/>
      <c r="ES65" s="5"/>
      <c r="ET65" s="5"/>
      <c r="EU65" s="5"/>
      <c r="EV65" s="5"/>
    </row>
    <row r="66" spans="1:152" s="1" customFormat="1" x14ac:dyDescent="0.25">
      <c r="B66" s="6"/>
      <c r="C66" s="6"/>
      <c r="D66" s="90"/>
      <c r="N66" s="91" t="s">
        <v>3</v>
      </c>
      <c r="O66" s="91" t="s">
        <v>27</v>
      </c>
      <c r="P66" s="91" t="s">
        <v>27</v>
      </c>
      <c r="Q66" s="91" t="s">
        <v>27</v>
      </c>
      <c r="R66" s="91" t="s">
        <v>27</v>
      </c>
      <c r="S66" s="91" t="s">
        <v>27</v>
      </c>
      <c r="T66" s="91" t="s">
        <v>27</v>
      </c>
      <c r="U66" s="91" t="s">
        <v>27</v>
      </c>
      <c r="V66" s="91" t="s">
        <v>27</v>
      </c>
      <c r="W66" s="91" t="s">
        <v>27</v>
      </c>
      <c r="X66" s="91" t="s">
        <v>27</v>
      </c>
      <c r="Y66" s="91" t="s">
        <v>27</v>
      </c>
      <c r="Z66" s="91" t="s">
        <v>27</v>
      </c>
      <c r="AA66" s="91" t="s">
        <v>27</v>
      </c>
      <c r="AB66" s="91" t="s">
        <v>27</v>
      </c>
      <c r="AC66" s="91" t="s">
        <v>27</v>
      </c>
      <c r="AD66" s="91" t="s">
        <v>27</v>
      </c>
      <c r="AE66" s="91" t="s">
        <v>27</v>
      </c>
      <c r="AF66" s="91" t="s">
        <v>27</v>
      </c>
      <c r="AG66" s="91" t="s">
        <v>27</v>
      </c>
      <c r="AH66" s="91" t="s">
        <v>27</v>
      </c>
      <c r="AI66" s="91" t="s">
        <v>27</v>
      </c>
      <c r="AJ66" s="91" t="s">
        <v>27</v>
      </c>
      <c r="AK66" s="91" t="s">
        <v>27</v>
      </c>
      <c r="AL66" s="91" t="s">
        <v>27</v>
      </c>
      <c r="AM66" s="91" t="s">
        <v>27</v>
      </c>
      <c r="AN66" s="91" t="s">
        <v>27</v>
      </c>
      <c r="AO66" s="91" t="s">
        <v>27</v>
      </c>
      <c r="AP66" s="91" t="s">
        <v>27</v>
      </c>
      <c r="AQ66" s="91" t="s">
        <v>27</v>
      </c>
      <c r="AR66" s="91" t="s">
        <v>27</v>
      </c>
      <c r="AS66" s="91" t="s">
        <v>27</v>
      </c>
      <c r="AT66" s="91" t="s">
        <v>27</v>
      </c>
      <c r="AU66" s="91" t="s">
        <v>27</v>
      </c>
      <c r="AV66" s="91" t="s">
        <v>27</v>
      </c>
      <c r="AW66" s="91" t="s">
        <v>27</v>
      </c>
      <c r="AX66" s="91" t="s">
        <v>27</v>
      </c>
      <c r="AY66" s="91" t="s">
        <v>27</v>
      </c>
      <c r="AZ66" s="91" t="s">
        <v>27</v>
      </c>
      <c r="BA66" s="91" t="s">
        <v>27</v>
      </c>
      <c r="BB66" s="91" t="s">
        <v>27</v>
      </c>
      <c r="BC66" s="91" t="s">
        <v>27</v>
      </c>
      <c r="BD66" s="91" t="s">
        <v>27</v>
      </c>
      <c r="BE66" s="91" t="s">
        <v>27</v>
      </c>
      <c r="BF66" s="91" t="s">
        <v>27</v>
      </c>
      <c r="BG66" s="91" t="s">
        <v>27</v>
      </c>
      <c r="BH66" s="91" t="s">
        <v>27</v>
      </c>
      <c r="BI66" s="91" t="s">
        <v>27</v>
      </c>
      <c r="BJ66" s="91" t="s">
        <v>27</v>
      </c>
      <c r="BK66" s="91" t="s">
        <v>27</v>
      </c>
      <c r="BL66" s="91" t="s">
        <v>27</v>
      </c>
      <c r="BM66" s="91" t="s">
        <v>27</v>
      </c>
      <c r="BN66" s="91" t="s">
        <v>27</v>
      </c>
      <c r="BO66" s="91" t="s">
        <v>27</v>
      </c>
      <c r="BP66" s="91" t="s">
        <v>27</v>
      </c>
      <c r="BQ66" s="91" t="s">
        <v>27</v>
      </c>
      <c r="BR66" s="91" t="s">
        <v>27</v>
      </c>
      <c r="BS66" s="91" t="s">
        <v>27</v>
      </c>
      <c r="BT66" s="91" t="s">
        <v>27</v>
      </c>
      <c r="BU66" s="91" t="s">
        <v>27</v>
      </c>
      <c r="BV66" s="91" t="s">
        <v>27</v>
      </c>
      <c r="BW66" s="91" t="s">
        <v>27</v>
      </c>
      <c r="BX66" s="91" t="s">
        <v>27</v>
      </c>
      <c r="BY66" s="91" t="s">
        <v>27</v>
      </c>
      <c r="BZ66" s="91" t="s">
        <v>27</v>
      </c>
      <c r="CA66" s="91" t="s">
        <v>27</v>
      </c>
      <c r="CB66" s="91" t="s">
        <v>27</v>
      </c>
      <c r="CC66" s="91" t="s">
        <v>27</v>
      </c>
      <c r="CD66" s="91" t="s">
        <v>27</v>
      </c>
      <c r="CE66" s="91" t="s">
        <v>27</v>
      </c>
      <c r="CF66" s="91" t="s">
        <v>27</v>
      </c>
      <c r="CG66" s="91" t="s">
        <v>27</v>
      </c>
      <c r="CH66" s="91" t="s">
        <v>27</v>
      </c>
      <c r="CI66" s="91" t="s">
        <v>27</v>
      </c>
      <c r="CJ66" s="91" t="s">
        <v>27</v>
      </c>
      <c r="CK66" s="91" t="s">
        <v>27</v>
      </c>
      <c r="CL66" s="91" t="s">
        <v>27</v>
      </c>
      <c r="CM66" s="91" t="s">
        <v>27</v>
      </c>
      <c r="CN66" s="91" t="s">
        <v>27</v>
      </c>
      <c r="CO66" s="91" t="s">
        <v>27</v>
      </c>
      <c r="CP66" s="91" t="s">
        <v>27</v>
      </c>
      <c r="CQ66" s="91" t="s">
        <v>27</v>
      </c>
      <c r="CR66" s="91" t="s">
        <v>27</v>
      </c>
      <c r="CS66" s="91" t="s">
        <v>27</v>
      </c>
      <c r="CT66" s="91" t="s">
        <v>27</v>
      </c>
      <c r="CU66" s="91" t="s">
        <v>27</v>
      </c>
      <c r="CV66" s="91" t="s">
        <v>27</v>
      </c>
      <c r="CW66" s="91" t="s">
        <v>27</v>
      </c>
      <c r="CX66" s="91" t="s">
        <v>27</v>
      </c>
      <c r="CY66" s="91" t="s">
        <v>27</v>
      </c>
      <c r="CZ66" s="91" t="s">
        <v>27</v>
      </c>
      <c r="DA66" s="91" t="s">
        <v>27</v>
      </c>
      <c r="DB66" s="91" t="s">
        <v>27</v>
      </c>
      <c r="DC66" s="91" t="s">
        <v>27</v>
      </c>
      <c r="DD66" s="91" t="s">
        <v>27</v>
      </c>
      <c r="DE66" s="91" t="s">
        <v>27</v>
      </c>
      <c r="DF66" s="91" t="s">
        <v>27</v>
      </c>
      <c r="DG66" s="91"/>
      <c r="DH66" s="91"/>
      <c r="DI66" s="91"/>
      <c r="DJ66" s="91"/>
      <c r="DK66" s="91"/>
      <c r="DL66" s="91"/>
      <c r="DM66" s="91"/>
      <c r="DN66" s="91"/>
      <c r="DO66" s="91"/>
      <c r="DP66" s="91"/>
      <c r="DQ66" s="91"/>
      <c r="DR66" s="91"/>
      <c r="DS66" s="91"/>
      <c r="DT66" s="91"/>
      <c r="DU66" s="91"/>
      <c r="DV66" s="91"/>
      <c r="DW66" s="91"/>
      <c r="DX66" s="91"/>
      <c r="DY66" s="91"/>
      <c r="DZ66" s="91"/>
      <c r="EA66" s="91"/>
      <c r="EB66" s="91"/>
      <c r="EC66" s="91"/>
      <c r="ED66" s="91"/>
      <c r="EE66" s="91"/>
      <c r="EF66" s="91"/>
      <c r="EG66" s="91"/>
      <c r="EH66" s="91"/>
      <c r="EI66" s="91"/>
      <c r="EJ66" s="91"/>
      <c r="EK66" s="91"/>
      <c r="EL66" s="91"/>
      <c r="EM66" s="91"/>
      <c r="EN66" s="91"/>
      <c r="EO66" s="91"/>
      <c r="EP66" s="91"/>
      <c r="EQ66" s="91"/>
      <c r="ER66" s="91"/>
      <c r="ES66" s="91"/>
      <c r="ET66" s="91"/>
      <c r="EU66" s="91"/>
      <c r="EV66" s="91"/>
    </row>
    <row r="67" spans="1:152" s="92" customFormat="1" x14ac:dyDescent="0.25">
      <c r="B67" s="93"/>
      <c r="C67" s="93"/>
      <c r="D67" s="50"/>
      <c r="E67" s="22" t="s">
        <v>5</v>
      </c>
      <c r="F67" s="23"/>
      <c r="G67" s="23"/>
      <c r="H67" s="23"/>
      <c r="I67" s="23"/>
      <c r="J67" s="23"/>
      <c r="K67" s="94"/>
      <c r="L67" s="95"/>
      <c r="M67" s="96"/>
      <c r="N67" s="25">
        <f>YEAR(N68)</f>
        <v>2016</v>
      </c>
      <c r="O67" s="26">
        <f t="shared" ref="O67:BZ67" si="16">YEAR(O68)</f>
        <v>2017</v>
      </c>
      <c r="P67" s="26">
        <f t="shared" si="16"/>
        <v>2017</v>
      </c>
      <c r="Q67" s="26">
        <f t="shared" si="16"/>
        <v>2017</v>
      </c>
      <c r="R67" s="26">
        <f t="shared" si="16"/>
        <v>2017</v>
      </c>
      <c r="S67" s="26">
        <f t="shared" si="16"/>
        <v>2017</v>
      </c>
      <c r="T67" s="26">
        <f t="shared" si="16"/>
        <v>2017</v>
      </c>
      <c r="U67" s="26">
        <f t="shared" si="16"/>
        <v>2017</v>
      </c>
      <c r="V67" s="26">
        <f t="shared" si="16"/>
        <v>2017</v>
      </c>
      <c r="W67" s="26">
        <f t="shared" si="16"/>
        <v>2017</v>
      </c>
      <c r="X67" s="27">
        <f t="shared" si="16"/>
        <v>2017</v>
      </c>
      <c r="Y67" s="27">
        <f t="shared" si="16"/>
        <v>2017</v>
      </c>
      <c r="Z67" s="27">
        <f t="shared" si="16"/>
        <v>2017</v>
      </c>
      <c r="AA67" s="27">
        <f t="shared" si="16"/>
        <v>2018</v>
      </c>
      <c r="AB67" s="27">
        <f t="shared" si="16"/>
        <v>2018</v>
      </c>
      <c r="AC67" s="27">
        <f t="shared" si="16"/>
        <v>2018</v>
      </c>
      <c r="AD67" s="27">
        <f t="shared" si="16"/>
        <v>2018</v>
      </c>
      <c r="AE67" s="27">
        <f t="shared" si="16"/>
        <v>2018</v>
      </c>
      <c r="AF67" s="27">
        <f t="shared" si="16"/>
        <v>2018</v>
      </c>
      <c r="AG67" s="27">
        <f t="shared" si="16"/>
        <v>2018</v>
      </c>
      <c r="AH67" s="27">
        <f t="shared" si="16"/>
        <v>2018</v>
      </c>
      <c r="AI67" s="27">
        <f t="shared" si="16"/>
        <v>2018</v>
      </c>
      <c r="AJ67" s="27">
        <f t="shared" si="16"/>
        <v>2018</v>
      </c>
      <c r="AK67" s="27">
        <f t="shared" si="16"/>
        <v>2018</v>
      </c>
      <c r="AL67" s="27">
        <f t="shared" si="16"/>
        <v>2018</v>
      </c>
      <c r="AM67" s="27">
        <f t="shared" si="16"/>
        <v>2019</v>
      </c>
      <c r="AN67" s="27">
        <f t="shared" si="16"/>
        <v>2019</v>
      </c>
      <c r="AO67" s="27">
        <f t="shared" si="16"/>
        <v>2019</v>
      </c>
      <c r="AP67" s="27">
        <f t="shared" si="16"/>
        <v>2019</v>
      </c>
      <c r="AQ67" s="27">
        <f t="shared" si="16"/>
        <v>2019</v>
      </c>
      <c r="AR67" s="27">
        <f t="shared" si="16"/>
        <v>2019</v>
      </c>
      <c r="AS67" s="27">
        <f t="shared" si="16"/>
        <v>2019</v>
      </c>
      <c r="AT67" s="27">
        <f t="shared" si="16"/>
        <v>2019</v>
      </c>
      <c r="AU67" s="27">
        <f t="shared" si="16"/>
        <v>2019</v>
      </c>
      <c r="AV67" s="27">
        <f t="shared" si="16"/>
        <v>2019</v>
      </c>
      <c r="AW67" s="27">
        <f t="shared" si="16"/>
        <v>2019</v>
      </c>
      <c r="AX67" s="27">
        <f t="shared" si="16"/>
        <v>2019</v>
      </c>
      <c r="AY67" s="27">
        <f t="shared" si="16"/>
        <v>2020</v>
      </c>
      <c r="AZ67" s="27">
        <f t="shared" si="16"/>
        <v>2020</v>
      </c>
      <c r="BA67" s="27">
        <f t="shared" si="16"/>
        <v>2020</v>
      </c>
      <c r="BB67" s="27">
        <f t="shared" si="16"/>
        <v>2020</v>
      </c>
      <c r="BC67" s="27">
        <f t="shared" si="16"/>
        <v>2020</v>
      </c>
      <c r="BD67" s="27">
        <f t="shared" si="16"/>
        <v>2020</v>
      </c>
      <c r="BE67" s="27">
        <f t="shared" si="16"/>
        <v>2020</v>
      </c>
      <c r="BF67" s="27">
        <f t="shared" si="16"/>
        <v>2020</v>
      </c>
      <c r="BG67" s="27">
        <f t="shared" si="16"/>
        <v>2020</v>
      </c>
      <c r="BH67" s="27">
        <f t="shared" si="16"/>
        <v>2020</v>
      </c>
      <c r="BI67" s="27">
        <f t="shared" si="16"/>
        <v>2020</v>
      </c>
      <c r="BJ67" s="27">
        <f t="shared" si="16"/>
        <v>2020</v>
      </c>
      <c r="BK67" s="27">
        <f t="shared" si="16"/>
        <v>2021</v>
      </c>
      <c r="BL67" s="27">
        <f t="shared" si="16"/>
        <v>2021</v>
      </c>
      <c r="BM67" s="27">
        <f t="shared" si="16"/>
        <v>2021</v>
      </c>
      <c r="BN67" s="27">
        <f t="shared" si="16"/>
        <v>2021</v>
      </c>
      <c r="BO67" s="27">
        <f t="shared" si="16"/>
        <v>2021</v>
      </c>
      <c r="BP67" s="27">
        <f t="shared" si="16"/>
        <v>2021</v>
      </c>
      <c r="BQ67" s="27">
        <f t="shared" si="16"/>
        <v>2021</v>
      </c>
      <c r="BR67" s="27">
        <f t="shared" si="16"/>
        <v>2021</v>
      </c>
      <c r="BS67" s="27">
        <f t="shared" si="16"/>
        <v>2021</v>
      </c>
      <c r="BT67" s="27">
        <f t="shared" si="16"/>
        <v>2021</v>
      </c>
      <c r="BU67" s="27">
        <f t="shared" si="16"/>
        <v>2021</v>
      </c>
      <c r="BV67" s="27">
        <f t="shared" si="16"/>
        <v>2021</v>
      </c>
      <c r="BW67" s="27">
        <f t="shared" si="16"/>
        <v>2022</v>
      </c>
      <c r="BX67" s="27">
        <f t="shared" si="16"/>
        <v>2022</v>
      </c>
      <c r="BY67" s="27">
        <f t="shared" si="16"/>
        <v>2022</v>
      </c>
      <c r="BZ67" s="27">
        <f t="shared" si="16"/>
        <v>2022</v>
      </c>
      <c r="CA67" s="27">
        <f t="shared" ref="CA67:DF67" si="17">YEAR(CA68)</f>
        <v>2022</v>
      </c>
      <c r="CB67" s="27">
        <f t="shared" si="17"/>
        <v>2022</v>
      </c>
      <c r="CC67" s="27">
        <f t="shared" si="17"/>
        <v>2022</v>
      </c>
      <c r="CD67" s="27">
        <f t="shared" si="17"/>
        <v>2022</v>
      </c>
      <c r="CE67" s="27">
        <f t="shared" si="17"/>
        <v>2022</v>
      </c>
      <c r="CF67" s="27">
        <f t="shared" si="17"/>
        <v>2022</v>
      </c>
      <c r="CG67" s="27">
        <f t="shared" si="17"/>
        <v>2022</v>
      </c>
      <c r="CH67" s="27">
        <f t="shared" si="17"/>
        <v>2022</v>
      </c>
      <c r="CI67" s="27">
        <f t="shared" si="17"/>
        <v>2023</v>
      </c>
      <c r="CJ67" s="27">
        <f t="shared" si="17"/>
        <v>2023</v>
      </c>
      <c r="CK67" s="27">
        <f t="shared" si="17"/>
        <v>2023</v>
      </c>
      <c r="CL67" s="27">
        <f t="shared" si="17"/>
        <v>2023</v>
      </c>
      <c r="CM67" s="27">
        <f t="shared" si="17"/>
        <v>2023</v>
      </c>
      <c r="CN67" s="27">
        <f t="shared" si="17"/>
        <v>2023</v>
      </c>
      <c r="CO67" s="27">
        <f t="shared" si="17"/>
        <v>2023</v>
      </c>
      <c r="CP67" s="27">
        <f t="shared" si="17"/>
        <v>2023</v>
      </c>
      <c r="CQ67" s="27">
        <f t="shared" si="17"/>
        <v>2023</v>
      </c>
      <c r="CR67" s="27">
        <f t="shared" si="17"/>
        <v>2023</v>
      </c>
      <c r="CS67" s="27">
        <f t="shared" si="17"/>
        <v>2023</v>
      </c>
      <c r="CT67" s="27">
        <f t="shared" si="17"/>
        <v>2023</v>
      </c>
      <c r="CU67" s="27">
        <f t="shared" si="17"/>
        <v>2024</v>
      </c>
      <c r="CV67" s="27">
        <f t="shared" si="17"/>
        <v>2024</v>
      </c>
      <c r="CW67" s="27">
        <f t="shared" si="17"/>
        <v>2024</v>
      </c>
      <c r="CX67" s="27">
        <f t="shared" si="17"/>
        <v>2024</v>
      </c>
      <c r="CY67" s="27">
        <f t="shared" si="17"/>
        <v>2024</v>
      </c>
      <c r="CZ67" s="27">
        <f t="shared" si="17"/>
        <v>2024</v>
      </c>
      <c r="DA67" s="27">
        <f t="shared" si="17"/>
        <v>2024</v>
      </c>
      <c r="DB67" s="27">
        <f t="shared" si="17"/>
        <v>2024</v>
      </c>
      <c r="DC67" s="27">
        <f t="shared" si="17"/>
        <v>2024</v>
      </c>
      <c r="DD67" s="27">
        <f t="shared" si="17"/>
        <v>2024</v>
      </c>
      <c r="DE67" s="27">
        <f t="shared" si="17"/>
        <v>2024</v>
      </c>
      <c r="DF67" s="27">
        <f t="shared" si="17"/>
        <v>2024</v>
      </c>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row>
    <row r="68" spans="1:152" s="97" customFormat="1" x14ac:dyDescent="0.25">
      <c r="B68" s="98"/>
      <c r="C68" s="98"/>
      <c r="D68" s="99">
        <v>1</v>
      </c>
      <c r="E68" s="32" t="s">
        <v>6</v>
      </c>
      <c r="F68" s="33"/>
      <c r="G68" s="33"/>
      <c r="H68" s="33"/>
      <c r="I68" s="33"/>
      <c r="J68" s="33"/>
      <c r="K68" s="100"/>
      <c r="L68" s="101"/>
      <c r="M68" s="102"/>
      <c r="N68" s="35">
        <v>42735</v>
      </c>
      <c r="O68" s="36">
        <f t="shared" ref="O68:W68" si="18">EOMONTH(N68, 1)</f>
        <v>42766</v>
      </c>
      <c r="P68" s="36">
        <f t="shared" si="18"/>
        <v>42794</v>
      </c>
      <c r="Q68" s="36">
        <f t="shared" si="18"/>
        <v>42825</v>
      </c>
      <c r="R68" s="36">
        <f t="shared" si="18"/>
        <v>42855</v>
      </c>
      <c r="S68" s="36">
        <f t="shared" si="18"/>
        <v>42886</v>
      </c>
      <c r="T68" s="36">
        <f t="shared" si="18"/>
        <v>42916</v>
      </c>
      <c r="U68" s="36">
        <f t="shared" si="18"/>
        <v>42947</v>
      </c>
      <c r="V68" s="36">
        <f t="shared" si="18"/>
        <v>42978</v>
      </c>
      <c r="W68" s="36">
        <f t="shared" si="18"/>
        <v>43008</v>
      </c>
      <c r="X68" s="37">
        <f>EOMONTH(W68, 1)</f>
        <v>43039</v>
      </c>
      <c r="Y68" s="37">
        <f t="shared" ref="Y68:CJ68" si="19">EOMONTH(X68, 1)</f>
        <v>43069</v>
      </c>
      <c r="Z68" s="37">
        <f t="shared" si="19"/>
        <v>43100</v>
      </c>
      <c r="AA68" s="37">
        <f t="shared" si="19"/>
        <v>43131</v>
      </c>
      <c r="AB68" s="37">
        <f t="shared" si="19"/>
        <v>43159</v>
      </c>
      <c r="AC68" s="37">
        <f t="shared" si="19"/>
        <v>43190</v>
      </c>
      <c r="AD68" s="37">
        <f t="shared" si="19"/>
        <v>43220</v>
      </c>
      <c r="AE68" s="37">
        <f t="shared" si="19"/>
        <v>43251</v>
      </c>
      <c r="AF68" s="37">
        <f t="shared" si="19"/>
        <v>43281</v>
      </c>
      <c r="AG68" s="37">
        <f t="shared" si="19"/>
        <v>43312</v>
      </c>
      <c r="AH68" s="37">
        <f t="shared" si="19"/>
        <v>43343</v>
      </c>
      <c r="AI68" s="37">
        <f t="shared" si="19"/>
        <v>43373</v>
      </c>
      <c r="AJ68" s="37">
        <f t="shared" si="19"/>
        <v>43404</v>
      </c>
      <c r="AK68" s="37">
        <f t="shared" si="19"/>
        <v>43434</v>
      </c>
      <c r="AL68" s="37">
        <f t="shared" si="19"/>
        <v>43465</v>
      </c>
      <c r="AM68" s="37">
        <f t="shared" si="19"/>
        <v>43496</v>
      </c>
      <c r="AN68" s="37">
        <f t="shared" si="19"/>
        <v>43524</v>
      </c>
      <c r="AO68" s="37">
        <f t="shared" si="19"/>
        <v>43555</v>
      </c>
      <c r="AP68" s="37">
        <f t="shared" si="19"/>
        <v>43585</v>
      </c>
      <c r="AQ68" s="37">
        <f t="shared" si="19"/>
        <v>43616</v>
      </c>
      <c r="AR68" s="37">
        <f t="shared" si="19"/>
        <v>43646</v>
      </c>
      <c r="AS68" s="37">
        <f t="shared" si="19"/>
        <v>43677</v>
      </c>
      <c r="AT68" s="37">
        <f t="shared" si="19"/>
        <v>43708</v>
      </c>
      <c r="AU68" s="37">
        <f t="shared" si="19"/>
        <v>43738</v>
      </c>
      <c r="AV68" s="37">
        <f t="shared" si="19"/>
        <v>43769</v>
      </c>
      <c r="AW68" s="37">
        <f t="shared" si="19"/>
        <v>43799</v>
      </c>
      <c r="AX68" s="37">
        <f t="shared" si="19"/>
        <v>43830</v>
      </c>
      <c r="AY68" s="37">
        <f t="shared" si="19"/>
        <v>43861</v>
      </c>
      <c r="AZ68" s="37">
        <f t="shared" si="19"/>
        <v>43890</v>
      </c>
      <c r="BA68" s="37">
        <f t="shared" si="19"/>
        <v>43921</v>
      </c>
      <c r="BB68" s="37">
        <f t="shared" si="19"/>
        <v>43951</v>
      </c>
      <c r="BC68" s="37">
        <f t="shared" si="19"/>
        <v>43982</v>
      </c>
      <c r="BD68" s="37">
        <f t="shared" si="19"/>
        <v>44012</v>
      </c>
      <c r="BE68" s="37">
        <f t="shared" si="19"/>
        <v>44043</v>
      </c>
      <c r="BF68" s="37">
        <f t="shared" si="19"/>
        <v>44074</v>
      </c>
      <c r="BG68" s="37">
        <f t="shared" si="19"/>
        <v>44104</v>
      </c>
      <c r="BH68" s="37">
        <f t="shared" si="19"/>
        <v>44135</v>
      </c>
      <c r="BI68" s="37">
        <f t="shared" si="19"/>
        <v>44165</v>
      </c>
      <c r="BJ68" s="37">
        <f t="shared" si="19"/>
        <v>44196</v>
      </c>
      <c r="BK68" s="37">
        <f t="shared" si="19"/>
        <v>44227</v>
      </c>
      <c r="BL68" s="37">
        <f t="shared" si="19"/>
        <v>44255</v>
      </c>
      <c r="BM68" s="37">
        <f t="shared" si="19"/>
        <v>44286</v>
      </c>
      <c r="BN68" s="37">
        <f t="shared" si="19"/>
        <v>44316</v>
      </c>
      <c r="BO68" s="37">
        <f t="shared" si="19"/>
        <v>44347</v>
      </c>
      <c r="BP68" s="37">
        <f t="shared" si="19"/>
        <v>44377</v>
      </c>
      <c r="BQ68" s="37">
        <f t="shared" si="19"/>
        <v>44408</v>
      </c>
      <c r="BR68" s="37">
        <f t="shared" si="19"/>
        <v>44439</v>
      </c>
      <c r="BS68" s="37">
        <f t="shared" si="19"/>
        <v>44469</v>
      </c>
      <c r="BT68" s="37">
        <f t="shared" si="19"/>
        <v>44500</v>
      </c>
      <c r="BU68" s="37">
        <f t="shared" si="19"/>
        <v>44530</v>
      </c>
      <c r="BV68" s="37">
        <f t="shared" si="19"/>
        <v>44561</v>
      </c>
      <c r="BW68" s="37">
        <f t="shared" si="19"/>
        <v>44592</v>
      </c>
      <c r="BX68" s="37">
        <f t="shared" si="19"/>
        <v>44620</v>
      </c>
      <c r="BY68" s="37">
        <f t="shared" si="19"/>
        <v>44651</v>
      </c>
      <c r="BZ68" s="37">
        <f t="shared" si="19"/>
        <v>44681</v>
      </c>
      <c r="CA68" s="37">
        <f t="shared" si="19"/>
        <v>44712</v>
      </c>
      <c r="CB68" s="37">
        <f t="shared" si="19"/>
        <v>44742</v>
      </c>
      <c r="CC68" s="37">
        <f t="shared" si="19"/>
        <v>44773</v>
      </c>
      <c r="CD68" s="37">
        <f t="shared" si="19"/>
        <v>44804</v>
      </c>
      <c r="CE68" s="37">
        <f t="shared" si="19"/>
        <v>44834</v>
      </c>
      <c r="CF68" s="37">
        <f t="shared" si="19"/>
        <v>44865</v>
      </c>
      <c r="CG68" s="37">
        <f t="shared" si="19"/>
        <v>44895</v>
      </c>
      <c r="CH68" s="37">
        <f t="shared" si="19"/>
        <v>44926</v>
      </c>
      <c r="CI68" s="37">
        <f t="shared" si="19"/>
        <v>44957</v>
      </c>
      <c r="CJ68" s="37">
        <f t="shared" si="19"/>
        <v>44985</v>
      </c>
      <c r="CK68" s="37">
        <f t="shared" ref="CK68:DF68" si="20">EOMONTH(CJ68, 1)</f>
        <v>45016</v>
      </c>
      <c r="CL68" s="37">
        <f t="shared" si="20"/>
        <v>45046</v>
      </c>
      <c r="CM68" s="37">
        <f t="shared" si="20"/>
        <v>45077</v>
      </c>
      <c r="CN68" s="37">
        <f t="shared" si="20"/>
        <v>45107</v>
      </c>
      <c r="CO68" s="37">
        <f t="shared" si="20"/>
        <v>45138</v>
      </c>
      <c r="CP68" s="37">
        <f t="shared" si="20"/>
        <v>45169</v>
      </c>
      <c r="CQ68" s="37">
        <f t="shared" si="20"/>
        <v>45199</v>
      </c>
      <c r="CR68" s="37">
        <f t="shared" si="20"/>
        <v>45230</v>
      </c>
      <c r="CS68" s="37">
        <f t="shared" si="20"/>
        <v>45260</v>
      </c>
      <c r="CT68" s="37">
        <f t="shared" si="20"/>
        <v>45291</v>
      </c>
      <c r="CU68" s="37">
        <f t="shared" si="20"/>
        <v>45322</v>
      </c>
      <c r="CV68" s="37">
        <f t="shared" si="20"/>
        <v>45351</v>
      </c>
      <c r="CW68" s="37">
        <f t="shared" si="20"/>
        <v>45382</v>
      </c>
      <c r="CX68" s="37">
        <f t="shared" si="20"/>
        <v>45412</v>
      </c>
      <c r="CY68" s="37">
        <f t="shared" si="20"/>
        <v>45443</v>
      </c>
      <c r="CZ68" s="37">
        <f t="shared" si="20"/>
        <v>45473</v>
      </c>
      <c r="DA68" s="37">
        <f t="shared" si="20"/>
        <v>45504</v>
      </c>
      <c r="DB68" s="37">
        <f t="shared" si="20"/>
        <v>45535</v>
      </c>
      <c r="DC68" s="37">
        <f t="shared" si="20"/>
        <v>45565</v>
      </c>
      <c r="DD68" s="37">
        <f t="shared" si="20"/>
        <v>45596</v>
      </c>
      <c r="DE68" s="37">
        <f t="shared" si="20"/>
        <v>45626</v>
      </c>
      <c r="DF68" s="37">
        <f t="shared" si="20"/>
        <v>45657</v>
      </c>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c r="ER68" s="37"/>
      <c r="ES68" s="37"/>
      <c r="ET68" s="37"/>
      <c r="EU68" s="37"/>
      <c r="EV68" s="37"/>
    </row>
    <row r="69" spans="1:152" s="40" customFormat="1" x14ac:dyDescent="0.25">
      <c r="D69" s="103">
        <f>D68+1</f>
        <v>2</v>
      </c>
      <c r="E69" s="41" t="s">
        <v>8</v>
      </c>
      <c r="F69" s="42"/>
      <c r="G69" s="42"/>
      <c r="H69" s="42"/>
      <c r="I69" s="42"/>
      <c r="J69" s="42"/>
      <c r="K69" s="104"/>
      <c r="L69" s="105"/>
      <c r="M69" s="106"/>
      <c r="N69" s="44"/>
      <c r="O69" s="45">
        <f t="shared" ref="O69:BZ69" si="21">MONTH(O68)</f>
        <v>1</v>
      </c>
      <c r="P69" s="45">
        <f t="shared" si="21"/>
        <v>2</v>
      </c>
      <c r="Q69" s="45">
        <f t="shared" si="21"/>
        <v>3</v>
      </c>
      <c r="R69" s="45">
        <f t="shared" si="21"/>
        <v>4</v>
      </c>
      <c r="S69" s="45">
        <f t="shared" si="21"/>
        <v>5</v>
      </c>
      <c r="T69" s="45">
        <f t="shared" si="21"/>
        <v>6</v>
      </c>
      <c r="U69" s="45">
        <f t="shared" si="21"/>
        <v>7</v>
      </c>
      <c r="V69" s="45">
        <f t="shared" si="21"/>
        <v>8</v>
      </c>
      <c r="W69" s="45">
        <f t="shared" si="21"/>
        <v>9</v>
      </c>
      <c r="X69" s="45">
        <f t="shared" si="21"/>
        <v>10</v>
      </c>
      <c r="Y69" s="45">
        <f t="shared" si="21"/>
        <v>11</v>
      </c>
      <c r="Z69" s="45">
        <f t="shared" si="21"/>
        <v>12</v>
      </c>
      <c r="AA69" s="45">
        <f t="shared" si="21"/>
        <v>1</v>
      </c>
      <c r="AB69" s="45">
        <f t="shared" si="21"/>
        <v>2</v>
      </c>
      <c r="AC69" s="45">
        <f t="shared" si="21"/>
        <v>3</v>
      </c>
      <c r="AD69" s="45">
        <f t="shared" si="21"/>
        <v>4</v>
      </c>
      <c r="AE69" s="45">
        <f t="shared" si="21"/>
        <v>5</v>
      </c>
      <c r="AF69" s="45">
        <f t="shared" si="21"/>
        <v>6</v>
      </c>
      <c r="AG69" s="45">
        <f t="shared" si="21"/>
        <v>7</v>
      </c>
      <c r="AH69" s="45">
        <f t="shared" si="21"/>
        <v>8</v>
      </c>
      <c r="AI69" s="45">
        <f t="shared" si="21"/>
        <v>9</v>
      </c>
      <c r="AJ69" s="45">
        <f t="shared" si="21"/>
        <v>10</v>
      </c>
      <c r="AK69" s="45">
        <f t="shared" si="21"/>
        <v>11</v>
      </c>
      <c r="AL69" s="45">
        <f t="shared" si="21"/>
        <v>12</v>
      </c>
      <c r="AM69" s="45">
        <f t="shared" si="21"/>
        <v>1</v>
      </c>
      <c r="AN69" s="45">
        <f t="shared" si="21"/>
        <v>2</v>
      </c>
      <c r="AO69" s="45">
        <f t="shared" si="21"/>
        <v>3</v>
      </c>
      <c r="AP69" s="45">
        <f t="shared" si="21"/>
        <v>4</v>
      </c>
      <c r="AQ69" s="45">
        <f t="shared" si="21"/>
        <v>5</v>
      </c>
      <c r="AR69" s="45">
        <f t="shared" si="21"/>
        <v>6</v>
      </c>
      <c r="AS69" s="45">
        <f t="shared" si="21"/>
        <v>7</v>
      </c>
      <c r="AT69" s="45">
        <f t="shared" si="21"/>
        <v>8</v>
      </c>
      <c r="AU69" s="45">
        <f t="shared" si="21"/>
        <v>9</v>
      </c>
      <c r="AV69" s="45">
        <f t="shared" si="21"/>
        <v>10</v>
      </c>
      <c r="AW69" s="45">
        <f t="shared" si="21"/>
        <v>11</v>
      </c>
      <c r="AX69" s="45">
        <f t="shared" si="21"/>
        <v>12</v>
      </c>
      <c r="AY69" s="45">
        <f t="shared" si="21"/>
        <v>1</v>
      </c>
      <c r="AZ69" s="45">
        <f t="shared" si="21"/>
        <v>2</v>
      </c>
      <c r="BA69" s="45">
        <f t="shared" si="21"/>
        <v>3</v>
      </c>
      <c r="BB69" s="45">
        <f t="shared" si="21"/>
        <v>4</v>
      </c>
      <c r="BC69" s="45">
        <f t="shared" si="21"/>
        <v>5</v>
      </c>
      <c r="BD69" s="45">
        <f t="shared" si="21"/>
        <v>6</v>
      </c>
      <c r="BE69" s="45">
        <f t="shared" si="21"/>
        <v>7</v>
      </c>
      <c r="BF69" s="45">
        <f t="shared" si="21"/>
        <v>8</v>
      </c>
      <c r="BG69" s="45">
        <f t="shared" si="21"/>
        <v>9</v>
      </c>
      <c r="BH69" s="45">
        <f t="shared" si="21"/>
        <v>10</v>
      </c>
      <c r="BI69" s="45">
        <f t="shared" si="21"/>
        <v>11</v>
      </c>
      <c r="BJ69" s="45">
        <f t="shared" si="21"/>
        <v>12</v>
      </c>
      <c r="BK69" s="45">
        <f t="shared" si="21"/>
        <v>1</v>
      </c>
      <c r="BL69" s="45">
        <f t="shared" si="21"/>
        <v>2</v>
      </c>
      <c r="BM69" s="45">
        <f t="shared" si="21"/>
        <v>3</v>
      </c>
      <c r="BN69" s="45">
        <f t="shared" si="21"/>
        <v>4</v>
      </c>
      <c r="BO69" s="45">
        <f t="shared" si="21"/>
        <v>5</v>
      </c>
      <c r="BP69" s="45">
        <f t="shared" si="21"/>
        <v>6</v>
      </c>
      <c r="BQ69" s="45">
        <f t="shared" si="21"/>
        <v>7</v>
      </c>
      <c r="BR69" s="45">
        <f t="shared" si="21"/>
        <v>8</v>
      </c>
      <c r="BS69" s="45">
        <f t="shared" si="21"/>
        <v>9</v>
      </c>
      <c r="BT69" s="45">
        <f t="shared" si="21"/>
        <v>10</v>
      </c>
      <c r="BU69" s="45">
        <f t="shared" si="21"/>
        <v>11</v>
      </c>
      <c r="BV69" s="45">
        <f t="shared" si="21"/>
        <v>12</v>
      </c>
      <c r="BW69" s="45">
        <f t="shared" si="21"/>
        <v>1</v>
      </c>
      <c r="BX69" s="45">
        <f t="shared" si="21"/>
        <v>2</v>
      </c>
      <c r="BY69" s="45">
        <f t="shared" si="21"/>
        <v>3</v>
      </c>
      <c r="BZ69" s="45">
        <f t="shared" si="21"/>
        <v>4</v>
      </c>
      <c r="CA69" s="45">
        <f t="shared" ref="CA69:DF69" si="22">MONTH(CA68)</f>
        <v>5</v>
      </c>
      <c r="CB69" s="45">
        <f t="shared" si="22"/>
        <v>6</v>
      </c>
      <c r="CC69" s="45">
        <f t="shared" si="22"/>
        <v>7</v>
      </c>
      <c r="CD69" s="45">
        <f t="shared" si="22"/>
        <v>8</v>
      </c>
      <c r="CE69" s="45">
        <f t="shared" si="22"/>
        <v>9</v>
      </c>
      <c r="CF69" s="45">
        <f t="shared" si="22"/>
        <v>10</v>
      </c>
      <c r="CG69" s="45">
        <f t="shared" si="22"/>
        <v>11</v>
      </c>
      <c r="CH69" s="45">
        <f t="shared" si="22"/>
        <v>12</v>
      </c>
      <c r="CI69" s="45">
        <f t="shared" si="22"/>
        <v>1</v>
      </c>
      <c r="CJ69" s="45">
        <f t="shared" si="22"/>
        <v>2</v>
      </c>
      <c r="CK69" s="45">
        <f t="shared" si="22"/>
        <v>3</v>
      </c>
      <c r="CL69" s="45">
        <f t="shared" si="22"/>
        <v>4</v>
      </c>
      <c r="CM69" s="45">
        <f t="shared" si="22"/>
        <v>5</v>
      </c>
      <c r="CN69" s="45">
        <f t="shared" si="22"/>
        <v>6</v>
      </c>
      <c r="CO69" s="45">
        <f t="shared" si="22"/>
        <v>7</v>
      </c>
      <c r="CP69" s="45">
        <f t="shared" si="22"/>
        <v>8</v>
      </c>
      <c r="CQ69" s="45">
        <f t="shared" si="22"/>
        <v>9</v>
      </c>
      <c r="CR69" s="45">
        <f t="shared" si="22"/>
        <v>10</v>
      </c>
      <c r="CS69" s="45">
        <f t="shared" si="22"/>
        <v>11</v>
      </c>
      <c r="CT69" s="45">
        <f t="shared" si="22"/>
        <v>12</v>
      </c>
      <c r="CU69" s="45">
        <f t="shared" si="22"/>
        <v>1</v>
      </c>
      <c r="CV69" s="45">
        <f t="shared" si="22"/>
        <v>2</v>
      </c>
      <c r="CW69" s="45">
        <f t="shared" si="22"/>
        <v>3</v>
      </c>
      <c r="CX69" s="45">
        <f t="shared" si="22"/>
        <v>4</v>
      </c>
      <c r="CY69" s="45">
        <f t="shared" si="22"/>
        <v>5</v>
      </c>
      <c r="CZ69" s="45">
        <f t="shared" si="22"/>
        <v>6</v>
      </c>
      <c r="DA69" s="45">
        <f t="shared" si="22"/>
        <v>7</v>
      </c>
      <c r="DB69" s="45">
        <f t="shared" si="22"/>
        <v>8</v>
      </c>
      <c r="DC69" s="45">
        <f t="shared" si="22"/>
        <v>9</v>
      </c>
      <c r="DD69" s="45">
        <f t="shared" si="22"/>
        <v>10</v>
      </c>
      <c r="DE69" s="45">
        <f t="shared" si="22"/>
        <v>11</v>
      </c>
      <c r="DF69" s="45">
        <f t="shared" si="22"/>
        <v>12</v>
      </c>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row>
    <row r="70" spans="1:152" s="40" customFormat="1" x14ac:dyDescent="0.25">
      <c r="D70" s="103">
        <f t="shared" ref="D70:D123" si="23">D69+1</f>
        <v>3</v>
      </c>
      <c r="E70" s="41" t="s">
        <v>9</v>
      </c>
      <c r="F70" s="42"/>
      <c r="G70" s="42"/>
      <c r="H70" s="42"/>
      <c r="I70" s="42"/>
      <c r="J70" s="42"/>
      <c r="K70" s="104"/>
      <c r="L70" s="105"/>
      <c r="M70" s="106"/>
      <c r="N70" s="44"/>
      <c r="O70" s="45">
        <f t="shared" ref="O70:BZ70" si="24">_xlfn.DAYS(O68, N68)</f>
        <v>31</v>
      </c>
      <c r="P70" s="45">
        <f t="shared" si="24"/>
        <v>28</v>
      </c>
      <c r="Q70" s="45">
        <f t="shared" si="24"/>
        <v>31</v>
      </c>
      <c r="R70" s="45">
        <f t="shared" si="24"/>
        <v>30</v>
      </c>
      <c r="S70" s="45">
        <f t="shared" si="24"/>
        <v>31</v>
      </c>
      <c r="T70" s="45">
        <f t="shared" si="24"/>
        <v>30</v>
      </c>
      <c r="U70" s="45">
        <f t="shared" si="24"/>
        <v>31</v>
      </c>
      <c r="V70" s="45">
        <f t="shared" si="24"/>
        <v>31</v>
      </c>
      <c r="W70" s="45">
        <f t="shared" si="24"/>
        <v>30</v>
      </c>
      <c r="X70" s="45">
        <f t="shared" si="24"/>
        <v>31</v>
      </c>
      <c r="Y70" s="45">
        <f t="shared" si="24"/>
        <v>30</v>
      </c>
      <c r="Z70" s="45">
        <f t="shared" si="24"/>
        <v>31</v>
      </c>
      <c r="AA70" s="45">
        <f t="shared" si="24"/>
        <v>31</v>
      </c>
      <c r="AB70" s="45">
        <f t="shared" si="24"/>
        <v>28</v>
      </c>
      <c r="AC70" s="45">
        <f t="shared" si="24"/>
        <v>31</v>
      </c>
      <c r="AD70" s="45">
        <f t="shared" si="24"/>
        <v>30</v>
      </c>
      <c r="AE70" s="45">
        <f t="shared" si="24"/>
        <v>31</v>
      </c>
      <c r="AF70" s="45">
        <f t="shared" si="24"/>
        <v>30</v>
      </c>
      <c r="AG70" s="45">
        <f t="shared" si="24"/>
        <v>31</v>
      </c>
      <c r="AH70" s="45">
        <f t="shared" si="24"/>
        <v>31</v>
      </c>
      <c r="AI70" s="45">
        <f t="shared" si="24"/>
        <v>30</v>
      </c>
      <c r="AJ70" s="45">
        <f t="shared" si="24"/>
        <v>31</v>
      </c>
      <c r="AK70" s="45">
        <f t="shared" si="24"/>
        <v>30</v>
      </c>
      <c r="AL70" s="45">
        <f t="shared" si="24"/>
        <v>31</v>
      </c>
      <c r="AM70" s="45">
        <f t="shared" si="24"/>
        <v>31</v>
      </c>
      <c r="AN70" s="45">
        <f t="shared" si="24"/>
        <v>28</v>
      </c>
      <c r="AO70" s="45">
        <f t="shared" si="24"/>
        <v>31</v>
      </c>
      <c r="AP70" s="45">
        <f t="shared" si="24"/>
        <v>30</v>
      </c>
      <c r="AQ70" s="45">
        <f t="shared" si="24"/>
        <v>31</v>
      </c>
      <c r="AR70" s="45">
        <f t="shared" si="24"/>
        <v>30</v>
      </c>
      <c r="AS70" s="45">
        <f t="shared" si="24"/>
        <v>31</v>
      </c>
      <c r="AT70" s="45">
        <f t="shared" si="24"/>
        <v>31</v>
      </c>
      <c r="AU70" s="45">
        <f t="shared" si="24"/>
        <v>30</v>
      </c>
      <c r="AV70" s="45">
        <f t="shared" si="24"/>
        <v>31</v>
      </c>
      <c r="AW70" s="45">
        <f t="shared" si="24"/>
        <v>30</v>
      </c>
      <c r="AX70" s="45">
        <f t="shared" si="24"/>
        <v>31</v>
      </c>
      <c r="AY70" s="45">
        <f t="shared" si="24"/>
        <v>31</v>
      </c>
      <c r="AZ70" s="45">
        <f t="shared" si="24"/>
        <v>29</v>
      </c>
      <c r="BA70" s="45">
        <f t="shared" si="24"/>
        <v>31</v>
      </c>
      <c r="BB70" s="45">
        <f t="shared" si="24"/>
        <v>30</v>
      </c>
      <c r="BC70" s="45">
        <f t="shared" si="24"/>
        <v>31</v>
      </c>
      <c r="BD70" s="45">
        <f t="shared" si="24"/>
        <v>30</v>
      </c>
      <c r="BE70" s="45">
        <f t="shared" si="24"/>
        <v>31</v>
      </c>
      <c r="BF70" s="45">
        <f t="shared" si="24"/>
        <v>31</v>
      </c>
      <c r="BG70" s="45">
        <f t="shared" si="24"/>
        <v>30</v>
      </c>
      <c r="BH70" s="45">
        <f t="shared" si="24"/>
        <v>31</v>
      </c>
      <c r="BI70" s="45">
        <f t="shared" si="24"/>
        <v>30</v>
      </c>
      <c r="BJ70" s="45">
        <f t="shared" si="24"/>
        <v>31</v>
      </c>
      <c r="BK70" s="45">
        <f t="shared" si="24"/>
        <v>31</v>
      </c>
      <c r="BL70" s="45">
        <f t="shared" si="24"/>
        <v>28</v>
      </c>
      <c r="BM70" s="45">
        <f t="shared" si="24"/>
        <v>31</v>
      </c>
      <c r="BN70" s="45">
        <f t="shared" si="24"/>
        <v>30</v>
      </c>
      <c r="BO70" s="45">
        <f t="shared" si="24"/>
        <v>31</v>
      </c>
      <c r="BP70" s="45">
        <f t="shared" si="24"/>
        <v>30</v>
      </c>
      <c r="BQ70" s="45">
        <f t="shared" si="24"/>
        <v>31</v>
      </c>
      <c r="BR70" s="45">
        <f t="shared" si="24"/>
        <v>31</v>
      </c>
      <c r="BS70" s="45">
        <f t="shared" si="24"/>
        <v>30</v>
      </c>
      <c r="BT70" s="45">
        <f t="shared" si="24"/>
        <v>31</v>
      </c>
      <c r="BU70" s="45">
        <f t="shared" si="24"/>
        <v>30</v>
      </c>
      <c r="BV70" s="45">
        <f t="shared" si="24"/>
        <v>31</v>
      </c>
      <c r="BW70" s="45">
        <f t="shared" si="24"/>
        <v>31</v>
      </c>
      <c r="BX70" s="45">
        <f t="shared" si="24"/>
        <v>28</v>
      </c>
      <c r="BY70" s="45">
        <f t="shared" si="24"/>
        <v>31</v>
      </c>
      <c r="BZ70" s="45">
        <f t="shared" si="24"/>
        <v>30</v>
      </c>
      <c r="CA70" s="45">
        <f t="shared" ref="CA70:DF70" si="25">_xlfn.DAYS(CA68, BZ68)</f>
        <v>31</v>
      </c>
      <c r="CB70" s="45">
        <f t="shared" si="25"/>
        <v>30</v>
      </c>
      <c r="CC70" s="45">
        <f t="shared" si="25"/>
        <v>31</v>
      </c>
      <c r="CD70" s="45">
        <f t="shared" si="25"/>
        <v>31</v>
      </c>
      <c r="CE70" s="45">
        <f t="shared" si="25"/>
        <v>30</v>
      </c>
      <c r="CF70" s="45">
        <f t="shared" si="25"/>
        <v>31</v>
      </c>
      <c r="CG70" s="45">
        <f t="shared" si="25"/>
        <v>30</v>
      </c>
      <c r="CH70" s="45">
        <f t="shared" si="25"/>
        <v>31</v>
      </c>
      <c r="CI70" s="45">
        <f t="shared" si="25"/>
        <v>31</v>
      </c>
      <c r="CJ70" s="45">
        <f t="shared" si="25"/>
        <v>28</v>
      </c>
      <c r="CK70" s="45">
        <f t="shared" si="25"/>
        <v>31</v>
      </c>
      <c r="CL70" s="45">
        <f t="shared" si="25"/>
        <v>30</v>
      </c>
      <c r="CM70" s="45">
        <f t="shared" si="25"/>
        <v>31</v>
      </c>
      <c r="CN70" s="45">
        <f t="shared" si="25"/>
        <v>30</v>
      </c>
      <c r="CO70" s="45">
        <f t="shared" si="25"/>
        <v>31</v>
      </c>
      <c r="CP70" s="45">
        <f t="shared" si="25"/>
        <v>31</v>
      </c>
      <c r="CQ70" s="45">
        <f t="shared" si="25"/>
        <v>30</v>
      </c>
      <c r="CR70" s="45">
        <f t="shared" si="25"/>
        <v>31</v>
      </c>
      <c r="CS70" s="45">
        <f t="shared" si="25"/>
        <v>30</v>
      </c>
      <c r="CT70" s="45">
        <f t="shared" si="25"/>
        <v>31</v>
      </c>
      <c r="CU70" s="45">
        <f t="shared" si="25"/>
        <v>31</v>
      </c>
      <c r="CV70" s="45">
        <f t="shared" si="25"/>
        <v>29</v>
      </c>
      <c r="CW70" s="45">
        <f t="shared" si="25"/>
        <v>31</v>
      </c>
      <c r="CX70" s="45">
        <f t="shared" si="25"/>
        <v>30</v>
      </c>
      <c r="CY70" s="45">
        <f t="shared" si="25"/>
        <v>31</v>
      </c>
      <c r="CZ70" s="45">
        <f t="shared" si="25"/>
        <v>30</v>
      </c>
      <c r="DA70" s="45">
        <f t="shared" si="25"/>
        <v>31</v>
      </c>
      <c r="DB70" s="45">
        <f t="shared" si="25"/>
        <v>31</v>
      </c>
      <c r="DC70" s="45">
        <f t="shared" si="25"/>
        <v>30</v>
      </c>
      <c r="DD70" s="45">
        <f t="shared" si="25"/>
        <v>31</v>
      </c>
      <c r="DE70" s="45">
        <f t="shared" si="25"/>
        <v>30</v>
      </c>
      <c r="DF70" s="45">
        <f t="shared" si="25"/>
        <v>31</v>
      </c>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row>
    <row r="71" spans="1:152" s="48" customFormat="1" ht="3.9" customHeight="1" x14ac:dyDescent="0.25">
      <c r="B71" s="49"/>
      <c r="C71" s="49"/>
      <c r="D71" s="103">
        <f t="shared" si="23"/>
        <v>4</v>
      </c>
      <c r="E71" s="107"/>
      <c r="F71" s="51"/>
      <c r="G71" s="51"/>
      <c r="H71" s="51"/>
      <c r="I71" s="51"/>
      <c r="J71" s="51"/>
      <c r="K71" s="108"/>
      <c r="L71" s="109"/>
      <c r="M71" s="110"/>
      <c r="N71" s="111"/>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H71" s="109"/>
      <c r="DI71" s="109"/>
      <c r="DJ71" s="109"/>
      <c r="DK71" s="109"/>
      <c r="DL71" s="109"/>
      <c r="DM71" s="109"/>
      <c r="DN71" s="109"/>
      <c r="DO71" s="109"/>
      <c r="DP71" s="109"/>
      <c r="DQ71" s="109"/>
      <c r="DR71" s="109"/>
      <c r="DS71" s="109"/>
      <c r="DT71" s="109"/>
      <c r="DU71" s="109"/>
      <c r="DV71" s="109"/>
      <c r="DW71" s="109"/>
      <c r="DX71" s="109"/>
      <c r="DY71" s="109"/>
      <c r="DZ71" s="109"/>
      <c r="EA71" s="109"/>
      <c r="EB71" s="109"/>
      <c r="EC71" s="109"/>
      <c r="ED71" s="109"/>
      <c r="EE71" s="109"/>
      <c r="EF71" s="109"/>
      <c r="EG71" s="109"/>
      <c r="EH71" s="109"/>
      <c r="EI71" s="109"/>
      <c r="EJ71" s="109"/>
      <c r="EK71" s="109"/>
      <c r="EL71" s="109"/>
      <c r="EM71" s="109"/>
      <c r="EN71" s="109"/>
      <c r="EO71" s="109"/>
      <c r="EP71" s="109"/>
      <c r="EQ71" s="109"/>
      <c r="ER71" s="109"/>
      <c r="ES71" s="109"/>
      <c r="ET71" s="109"/>
      <c r="EU71" s="109"/>
      <c r="EV71" s="109"/>
    </row>
    <row r="72" spans="1:152" s="53" customFormat="1" ht="11.25" customHeight="1" x14ac:dyDescent="0.25">
      <c r="B72" s="6"/>
      <c r="C72" s="6"/>
      <c r="D72" s="103">
        <f t="shared" si="23"/>
        <v>5</v>
      </c>
      <c r="E72" s="54" t="s">
        <v>10</v>
      </c>
      <c r="F72" s="55"/>
      <c r="G72" s="55"/>
      <c r="H72" s="55"/>
      <c r="I72" s="55"/>
      <c r="J72" s="55"/>
      <c r="K72" s="112"/>
      <c r="L72" s="59"/>
      <c r="M72" s="113"/>
      <c r="N72" s="57"/>
      <c r="O72" s="58"/>
      <c r="P72" s="58"/>
      <c r="Q72" s="58"/>
      <c r="R72" s="58"/>
      <c r="S72" s="58"/>
      <c r="T72" s="58"/>
      <c r="U72" s="58"/>
      <c r="V72" s="58"/>
      <c r="W72" s="58"/>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row>
    <row r="73" spans="1:152" s="53" customFormat="1" x14ac:dyDescent="0.25">
      <c r="D73" s="103">
        <f t="shared" si="23"/>
        <v>6</v>
      </c>
      <c r="E73" s="61" t="s">
        <v>11</v>
      </c>
      <c r="F73" s="62"/>
      <c r="G73" s="62"/>
      <c r="H73" s="62"/>
      <c r="I73" s="62"/>
      <c r="J73" s="63"/>
      <c r="K73" s="114"/>
      <c r="L73" s="115"/>
      <c r="M73" s="116"/>
      <c r="N73" s="117">
        <f t="shared" ref="N73:BY76" si="26">N134</f>
        <v>53549.525783191835</v>
      </c>
      <c r="O73" s="117">
        <f t="shared" si="26"/>
        <v>4761.3285496020735</v>
      </c>
      <c r="P73" s="117">
        <f t="shared" si="26"/>
        <v>4761.3285496020735</v>
      </c>
      <c r="Q73" s="117">
        <f t="shared" si="26"/>
        <v>4761.3285496020735</v>
      </c>
      <c r="R73" s="117">
        <f t="shared" si="26"/>
        <v>4761.3285496020735</v>
      </c>
      <c r="S73" s="117">
        <f t="shared" si="26"/>
        <v>4761.3285496020735</v>
      </c>
      <c r="T73" s="117">
        <f t="shared" si="26"/>
        <v>4761.3285496020735</v>
      </c>
      <c r="U73" s="117">
        <f t="shared" si="26"/>
        <v>4761.3285496020735</v>
      </c>
      <c r="V73" s="117">
        <f t="shared" si="26"/>
        <v>4761.3285496020735</v>
      </c>
      <c r="W73" s="117">
        <f t="shared" si="26"/>
        <v>4761.3285496020735</v>
      </c>
      <c r="X73" s="117">
        <f t="shared" si="26"/>
        <v>4761.3285496020735</v>
      </c>
      <c r="Y73" s="117">
        <f t="shared" si="26"/>
        <v>4761.3285496020735</v>
      </c>
      <c r="Z73" s="117">
        <f t="shared" si="26"/>
        <v>4761.3285496020735</v>
      </c>
      <c r="AA73" s="117">
        <f t="shared" si="26"/>
        <v>5272.7581801810838</v>
      </c>
      <c r="AB73" s="117">
        <f t="shared" si="26"/>
        <v>5272.7581801810838</v>
      </c>
      <c r="AC73" s="117">
        <f t="shared" si="26"/>
        <v>5272.7581801810838</v>
      </c>
      <c r="AD73" s="117">
        <f t="shared" si="26"/>
        <v>5272.7581801810838</v>
      </c>
      <c r="AE73" s="117">
        <f t="shared" si="26"/>
        <v>5272.7581801810838</v>
      </c>
      <c r="AF73" s="117">
        <f t="shared" si="26"/>
        <v>5272.7581801810838</v>
      </c>
      <c r="AG73" s="117">
        <f t="shared" si="26"/>
        <v>5272.7581801810838</v>
      </c>
      <c r="AH73" s="117">
        <f t="shared" si="26"/>
        <v>5272.7581801810838</v>
      </c>
      <c r="AI73" s="117">
        <f t="shared" si="26"/>
        <v>5272.7581801810838</v>
      </c>
      <c r="AJ73" s="117">
        <f t="shared" si="26"/>
        <v>5272.7581801810838</v>
      </c>
      <c r="AK73" s="117">
        <f t="shared" si="26"/>
        <v>5272.7581801810838</v>
      </c>
      <c r="AL73" s="117">
        <f t="shared" si="26"/>
        <v>5272.7581801810838</v>
      </c>
      <c r="AM73" s="117">
        <f t="shared" si="26"/>
        <v>5804.6976997837583</v>
      </c>
      <c r="AN73" s="117">
        <f t="shared" si="26"/>
        <v>5804.6976997837583</v>
      </c>
      <c r="AO73" s="117">
        <f t="shared" si="26"/>
        <v>5804.6976997837583</v>
      </c>
      <c r="AP73" s="117">
        <f t="shared" si="26"/>
        <v>5804.6976997837583</v>
      </c>
      <c r="AQ73" s="117">
        <f t="shared" si="26"/>
        <v>5804.6976997837583</v>
      </c>
      <c r="AR73" s="117">
        <f t="shared" si="26"/>
        <v>5804.6976997837583</v>
      </c>
      <c r="AS73" s="117">
        <f t="shared" si="26"/>
        <v>5804.6976997837583</v>
      </c>
      <c r="AT73" s="117">
        <f t="shared" si="26"/>
        <v>5804.6976997837583</v>
      </c>
      <c r="AU73" s="117">
        <f t="shared" si="26"/>
        <v>5804.6976997837583</v>
      </c>
      <c r="AV73" s="117">
        <f t="shared" si="26"/>
        <v>5804.6976997837583</v>
      </c>
      <c r="AW73" s="117">
        <f t="shared" si="26"/>
        <v>5804.6976997837583</v>
      </c>
      <c r="AX73" s="117">
        <f t="shared" si="26"/>
        <v>5804.6976997837583</v>
      </c>
      <c r="AY73" s="117">
        <f t="shared" si="26"/>
        <v>6105.4000115424342</v>
      </c>
      <c r="AZ73" s="117">
        <f t="shared" si="26"/>
        <v>6105.4000115424342</v>
      </c>
      <c r="BA73" s="117">
        <f t="shared" si="26"/>
        <v>6105.4000115424342</v>
      </c>
      <c r="BB73" s="117">
        <f t="shared" si="26"/>
        <v>6105.4000115424342</v>
      </c>
      <c r="BC73" s="117">
        <f t="shared" si="26"/>
        <v>6105.4000115424342</v>
      </c>
      <c r="BD73" s="117">
        <f t="shared" si="26"/>
        <v>6105.4000115424342</v>
      </c>
      <c r="BE73" s="117">
        <f t="shared" si="26"/>
        <v>6105.4000115424342</v>
      </c>
      <c r="BF73" s="117">
        <f t="shared" si="26"/>
        <v>6105.4000115424342</v>
      </c>
      <c r="BG73" s="117">
        <f t="shared" si="26"/>
        <v>6105.4000115424342</v>
      </c>
      <c r="BH73" s="117">
        <f t="shared" si="26"/>
        <v>6105.4000115424342</v>
      </c>
      <c r="BI73" s="117">
        <f t="shared" si="26"/>
        <v>6105.4000115424342</v>
      </c>
      <c r="BJ73" s="117">
        <f t="shared" si="26"/>
        <v>6105.4000115424342</v>
      </c>
      <c r="BK73" s="117">
        <f t="shared" si="26"/>
        <v>6478.5263752608898</v>
      </c>
      <c r="BL73" s="117">
        <f t="shared" si="26"/>
        <v>6478.5263752608898</v>
      </c>
      <c r="BM73" s="117">
        <f t="shared" si="26"/>
        <v>6478.5263752608898</v>
      </c>
      <c r="BN73" s="117">
        <f t="shared" si="26"/>
        <v>6478.5263752608898</v>
      </c>
      <c r="BO73" s="117">
        <f t="shared" si="26"/>
        <v>6478.5263752608898</v>
      </c>
      <c r="BP73" s="117">
        <f t="shared" si="26"/>
        <v>6478.5263752608898</v>
      </c>
      <c r="BQ73" s="117">
        <f t="shared" si="26"/>
        <v>6478.5263752608898</v>
      </c>
      <c r="BR73" s="117">
        <f t="shared" si="26"/>
        <v>6478.5263752608898</v>
      </c>
      <c r="BS73" s="117">
        <f t="shared" si="26"/>
        <v>6478.5263752608898</v>
      </c>
      <c r="BT73" s="117">
        <f t="shared" si="26"/>
        <v>6478.5263752608898</v>
      </c>
      <c r="BU73" s="117">
        <f t="shared" si="26"/>
        <v>6478.5263752608898</v>
      </c>
      <c r="BV73" s="117">
        <f t="shared" si="26"/>
        <v>6478.5263752608898</v>
      </c>
      <c r="BW73" s="117">
        <f t="shared" si="26"/>
        <v>6878.847128765754</v>
      </c>
      <c r="BX73" s="117">
        <f t="shared" si="26"/>
        <v>6878.847128765754</v>
      </c>
      <c r="BY73" s="117">
        <f t="shared" si="26"/>
        <v>6878.847128765754</v>
      </c>
      <c r="BZ73" s="117">
        <f t="shared" ref="BZ73:DF78" si="27">BZ134</f>
        <v>6878.847128765754</v>
      </c>
      <c r="CA73" s="117">
        <f t="shared" si="27"/>
        <v>6878.847128765754</v>
      </c>
      <c r="CB73" s="117">
        <f t="shared" si="27"/>
        <v>6878.847128765754</v>
      </c>
      <c r="CC73" s="117">
        <f t="shared" si="27"/>
        <v>6878.847128765754</v>
      </c>
      <c r="CD73" s="117">
        <f t="shared" si="27"/>
        <v>6878.847128765754</v>
      </c>
      <c r="CE73" s="117">
        <f t="shared" si="27"/>
        <v>6878.847128765754</v>
      </c>
      <c r="CF73" s="117">
        <f t="shared" si="27"/>
        <v>6878.847128765754</v>
      </c>
      <c r="CG73" s="117">
        <f t="shared" si="27"/>
        <v>6878.847128765754</v>
      </c>
      <c r="CH73" s="117">
        <f t="shared" si="27"/>
        <v>6878.847128765754</v>
      </c>
      <c r="CI73" s="117">
        <f t="shared" si="27"/>
        <v>7278.1388962806886</v>
      </c>
      <c r="CJ73" s="117">
        <f t="shared" si="27"/>
        <v>7278.1388962806886</v>
      </c>
      <c r="CK73" s="117">
        <f t="shared" si="27"/>
        <v>7278.1388962806886</v>
      </c>
      <c r="CL73" s="117">
        <f t="shared" si="27"/>
        <v>7278.1388962806886</v>
      </c>
      <c r="CM73" s="117">
        <f t="shared" si="27"/>
        <v>7278.1388962806886</v>
      </c>
      <c r="CN73" s="117">
        <f t="shared" si="27"/>
        <v>7278.1388962806886</v>
      </c>
      <c r="CO73" s="117">
        <f t="shared" si="27"/>
        <v>7278.1388962806886</v>
      </c>
      <c r="CP73" s="117">
        <f t="shared" si="27"/>
        <v>7278.1388962806886</v>
      </c>
      <c r="CQ73" s="117">
        <f t="shared" si="27"/>
        <v>7278.1388962806886</v>
      </c>
      <c r="CR73" s="117">
        <f t="shared" si="27"/>
        <v>7278.1388962806886</v>
      </c>
      <c r="CS73" s="117">
        <f t="shared" si="27"/>
        <v>7278.1388962806886</v>
      </c>
      <c r="CT73" s="117">
        <f t="shared" si="27"/>
        <v>7278.1388962806886</v>
      </c>
      <c r="CU73" s="117">
        <f t="shared" si="27"/>
        <v>7699.5578625246553</v>
      </c>
      <c r="CV73" s="117">
        <f t="shared" si="27"/>
        <v>7699.5578625246553</v>
      </c>
      <c r="CW73" s="117">
        <f t="shared" si="27"/>
        <v>7699.5578625246553</v>
      </c>
      <c r="CX73" s="117">
        <f t="shared" si="27"/>
        <v>7699.5578625246553</v>
      </c>
      <c r="CY73" s="117">
        <f t="shared" si="27"/>
        <v>7699.5578625246553</v>
      </c>
      <c r="CZ73" s="117">
        <f t="shared" si="27"/>
        <v>7699.5578625246553</v>
      </c>
      <c r="DA73" s="117">
        <f t="shared" si="27"/>
        <v>7699.5578625246553</v>
      </c>
      <c r="DB73" s="117">
        <f t="shared" si="27"/>
        <v>7699.5578625246553</v>
      </c>
      <c r="DC73" s="117">
        <f t="shared" si="27"/>
        <v>7699.5578625246553</v>
      </c>
      <c r="DD73" s="117">
        <f t="shared" si="27"/>
        <v>7699.5578625246553</v>
      </c>
      <c r="DE73" s="117">
        <f t="shared" si="27"/>
        <v>7699.5578625246553</v>
      </c>
      <c r="DF73" s="117">
        <f t="shared" si="27"/>
        <v>7699.5578625246553</v>
      </c>
      <c r="DG73" s="117"/>
      <c r="DH73" s="117"/>
      <c r="DI73" s="117"/>
      <c r="DJ73" s="117"/>
      <c r="DK73" s="117"/>
      <c r="DL73" s="117"/>
      <c r="DM73" s="117"/>
      <c r="DN73" s="117"/>
      <c r="DO73" s="117"/>
      <c r="DP73" s="117"/>
      <c r="DQ73" s="117"/>
      <c r="DR73" s="117"/>
      <c r="DS73" s="117"/>
      <c r="DT73" s="117"/>
      <c r="DU73" s="117"/>
      <c r="DV73" s="117"/>
      <c r="DW73" s="117"/>
      <c r="DX73" s="117"/>
      <c r="DY73" s="117"/>
      <c r="DZ73" s="117"/>
      <c r="EA73" s="117"/>
      <c r="EB73" s="117"/>
      <c r="EC73" s="117"/>
      <c r="ED73" s="117"/>
      <c r="EE73" s="117"/>
      <c r="EF73" s="117"/>
      <c r="EG73" s="117"/>
      <c r="EH73" s="117"/>
      <c r="EI73" s="117"/>
      <c r="EJ73" s="117"/>
      <c r="EK73" s="117"/>
      <c r="EL73" s="117"/>
      <c r="EM73" s="117"/>
      <c r="EN73" s="117"/>
      <c r="EO73" s="117"/>
      <c r="EP73" s="117"/>
      <c r="EQ73" s="117"/>
      <c r="ER73" s="117"/>
      <c r="ES73" s="117"/>
      <c r="ET73" s="117"/>
      <c r="EU73" s="117"/>
      <c r="EV73" s="117"/>
    </row>
    <row r="74" spans="1:152" s="118" customFormat="1" x14ac:dyDescent="0.25">
      <c r="B74" s="119"/>
      <c r="C74" s="119"/>
      <c r="D74" s="103">
        <f t="shared" si="23"/>
        <v>7</v>
      </c>
      <c r="E74" s="68"/>
      <c r="F74" s="69" t="s">
        <v>12</v>
      </c>
      <c r="G74" s="69"/>
      <c r="H74" s="69"/>
      <c r="I74" s="69"/>
      <c r="J74" s="70"/>
      <c r="K74" s="120"/>
      <c r="L74" s="65"/>
      <c r="M74" s="121"/>
      <c r="N74" s="64">
        <f t="shared" si="26"/>
        <v>53543.275783191835</v>
      </c>
      <c r="O74" s="64">
        <f t="shared" si="26"/>
        <v>4760.8458260248381</v>
      </c>
      <c r="P74" s="64">
        <f t="shared" si="26"/>
        <v>4760.8458260248381</v>
      </c>
      <c r="Q74" s="64">
        <f t="shared" si="26"/>
        <v>4760.8458260248381</v>
      </c>
      <c r="R74" s="64">
        <f t="shared" si="26"/>
        <v>4760.8458260248381</v>
      </c>
      <c r="S74" s="64">
        <f t="shared" si="26"/>
        <v>4760.8458260248381</v>
      </c>
      <c r="T74" s="64">
        <f t="shared" si="26"/>
        <v>4760.8458260248381</v>
      </c>
      <c r="U74" s="64">
        <f t="shared" si="26"/>
        <v>4760.8458260248381</v>
      </c>
      <c r="V74" s="64">
        <f t="shared" si="26"/>
        <v>4760.8458260248381</v>
      </c>
      <c r="W74" s="64">
        <f t="shared" si="26"/>
        <v>4760.8458260248381</v>
      </c>
      <c r="X74" s="64">
        <f t="shared" si="26"/>
        <v>4760.8458260248381</v>
      </c>
      <c r="Y74" s="64">
        <f t="shared" si="26"/>
        <v>4760.8458260248381</v>
      </c>
      <c r="Z74" s="64">
        <f t="shared" si="26"/>
        <v>4760.8458260248381</v>
      </c>
      <c r="AA74" s="64">
        <f t="shared" si="26"/>
        <v>5272.2754566038484</v>
      </c>
      <c r="AB74" s="64">
        <f t="shared" si="26"/>
        <v>5272.2754566038484</v>
      </c>
      <c r="AC74" s="64">
        <f t="shared" si="26"/>
        <v>5272.2754566038484</v>
      </c>
      <c r="AD74" s="64">
        <f t="shared" si="26"/>
        <v>5272.2754566038484</v>
      </c>
      <c r="AE74" s="64">
        <f t="shared" si="26"/>
        <v>5272.2754566038484</v>
      </c>
      <c r="AF74" s="64">
        <f t="shared" si="26"/>
        <v>5272.2754566038484</v>
      </c>
      <c r="AG74" s="64">
        <f t="shared" si="26"/>
        <v>5272.2754566038484</v>
      </c>
      <c r="AH74" s="64">
        <f t="shared" si="26"/>
        <v>5272.2754566038484</v>
      </c>
      <c r="AI74" s="64">
        <f t="shared" si="26"/>
        <v>5272.2754566038484</v>
      </c>
      <c r="AJ74" s="64">
        <f t="shared" si="26"/>
        <v>5272.2754566038484</v>
      </c>
      <c r="AK74" s="64">
        <f t="shared" si="26"/>
        <v>5272.2754566038484</v>
      </c>
      <c r="AL74" s="64">
        <f t="shared" si="26"/>
        <v>5272.2754566038484</v>
      </c>
      <c r="AM74" s="64">
        <f t="shared" si="26"/>
        <v>5804.2149762065228</v>
      </c>
      <c r="AN74" s="64">
        <f t="shared" si="26"/>
        <v>5804.2149762065228</v>
      </c>
      <c r="AO74" s="64">
        <f t="shared" si="26"/>
        <v>5804.2149762065228</v>
      </c>
      <c r="AP74" s="64">
        <f t="shared" si="26"/>
        <v>5804.2149762065228</v>
      </c>
      <c r="AQ74" s="64">
        <f t="shared" si="26"/>
        <v>5804.2149762065228</v>
      </c>
      <c r="AR74" s="64">
        <f t="shared" si="26"/>
        <v>5804.2149762065228</v>
      </c>
      <c r="AS74" s="64">
        <f t="shared" si="26"/>
        <v>5804.2149762065228</v>
      </c>
      <c r="AT74" s="64">
        <f t="shared" si="26"/>
        <v>5804.2149762065228</v>
      </c>
      <c r="AU74" s="64">
        <f t="shared" si="26"/>
        <v>5804.2149762065228</v>
      </c>
      <c r="AV74" s="64">
        <f t="shared" si="26"/>
        <v>5804.2149762065228</v>
      </c>
      <c r="AW74" s="64">
        <f t="shared" si="26"/>
        <v>5804.2149762065228</v>
      </c>
      <c r="AX74" s="64">
        <f t="shared" si="26"/>
        <v>5804.2149762065228</v>
      </c>
      <c r="AY74" s="64">
        <f t="shared" si="26"/>
        <v>6104.9172879651987</v>
      </c>
      <c r="AZ74" s="64">
        <f t="shared" si="26"/>
        <v>6104.9172879651987</v>
      </c>
      <c r="BA74" s="64">
        <f t="shared" si="26"/>
        <v>6104.9172879651987</v>
      </c>
      <c r="BB74" s="64">
        <f t="shared" si="26"/>
        <v>6104.9172879651987</v>
      </c>
      <c r="BC74" s="64">
        <f t="shared" si="26"/>
        <v>6104.9172879651987</v>
      </c>
      <c r="BD74" s="64">
        <f t="shared" si="26"/>
        <v>6104.9172879651987</v>
      </c>
      <c r="BE74" s="64">
        <f t="shared" si="26"/>
        <v>6104.9172879651987</v>
      </c>
      <c r="BF74" s="64">
        <f t="shared" si="26"/>
        <v>6104.9172879651987</v>
      </c>
      <c r="BG74" s="64">
        <f t="shared" si="26"/>
        <v>6104.9172879651987</v>
      </c>
      <c r="BH74" s="64">
        <f t="shared" si="26"/>
        <v>6104.9172879651987</v>
      </c>
      <c r="BI74" s="64">
        <f t="shared" si="26"/>
        <v>6104.9172879651987</v>
      </c>
      <c r="BJ74" s="64">
        <f t="shared" si="26"/>
        <v>6104.9172879651987</v>
      </c>
      <c r="BK74" s="64">
        <f t="shared" si="26"/>
        <v>6478.0436516836544</v>
      </c>
      <c r="BL74" s="64">
        <f t="shared" si="26"/>
        <v>6478.0436516836544</v>
      </c>
      <c r="BM74" s="64">
        <f t="shared" si="26"/>
        <v>6478.0436516836544</v>
      </c>
      <c r="BN74" s="64">
        <f t="shared" si="26"/>
        <v>6478.0436516836544</v>
      </c>
      <c r="BO74" s="64">
        <f t="shared" si="26"/>
        <v>6478.0436516836544</v>
      </c>
      <c r="BP74" s="64">
        <f t="shared" si="26"/>
        <v>6478.0436516836544</v>
      </c>
      <c r="BQ74" s="64">
        <f t="shared" si="26"/>
        <v>6478.0436516836544</v>
      </c>
      <c r="BR74" s="64">
        <f t="shared" si="26"/>
        <v>6478.0436516836544</v>
      </c>
      <c r="BS74" s="64">
        <f t="shared" si="26"/>
        <v>6478.0436516836544</v>
      </c>
      <c r="BT74" s="64">
        <f t="shared" si="26"/>
        <v>6478.0436516836544</v>
      </c>
      <c r="BU74" s="64">
        <f t="shared" si="26"/>
        <v>6478.0436516836544</v>
      </c>
      <c r="BV74" s="64">
        <f t="shared" si="26"/>
        <v>6478.0436516836544</v>
      </c>
      <c r="BW74" s="64">
        <f t="shared" si="26"/>
        <v>6878.3644051885185</v>
      </c>
      <c r="BX74" s="64">
        <f t="shared" si="26"/>
        <v>6878.3644051885185</v>
      </c>
      <c r="BY74" s="64">
        <f t="shared" si="26"/>
        <v>6878.3644051885185</v>
      </c>
      <c r="BZ74" s="64">
        <f t="shared" si="27"/>
        <v>6878.3644051885185</v>
      </c>
      <c r="CA74" s="64">
        <f t="shared" si="27"/>
        <v>6878.3644051885185</v>
      </c>
      <c r="CB74" s="64">
        <f t="shared" si="27"/>
        <v>6878.3644051885185</v>
      </c>
      <c r="CC74" s="64">
        <f t="shared" si="27"/>
        <v>6878.3644051885185</v>
      </c>
      <c r="CD74" s="64">
        <f t="shared" si="27"/>
        <v>6878.3644051885185</v>
      </c>
      <c r="CE74" s="64">
        <f t="shared" si="27"/>
        <v>6878.3644051885185</v>
      </c>
      <c r="CF74" s="64">
        <f t="shared" si="27"/>
        <v>6878.3644051885185</v>
      </c>
      <c r="CG74" s="64">
        <f t="shared" si="27"/>
        <v>6878.3644051885185</v>
      </c>
      <c r="CH74" s="64">
        <f>CH135</f>
        <v>6878.3644051885185</v>
      </c>
      <c r="CI74" s="64">
        <f t="shared" si="27"/>
        <v>7277.6561727034532</v>
      </c>
      <c r="CJ74" s="64">
        <f t="shared" si="27"/>
        <v>7277.6561727034532</v>
      </c>
      <c r="CK74" s="64">
        <f t="shared" si="27"/>
        <v>7277.6561727034532</v>
      </c>
      <c r="CL74" s="64">
        <f t="shared" si="27"/>
        <v>7277.6561727034532</v>
      </c>
      <c r="CM74" s="64">
        <f t="shared" si="27"/>
        <v>7277.6561727034532</v>
      </c>
      <c r="CN74" s="64">
        <f t="shared" si="27"/>
        <v>7277.6561727034532</v>
      </c>
      <c r="CO74" s="64">
        <f t="shared" si="27"/>
        <v>7277.6561727034532</v>
      </c>
      <c r="CP74" s="64">
        <f t="shared" si="27"/>
        <v>7277.6561727034532</v>
      </c>
      <c r="CQ74" s="64">
        <f t="shared" si="27"/>
        <v>7277.6561727034532</v>
      </c>
      <c r="CR74" s="64">
        <f t="shared" si="27"/>
        <v>7277.6561727034532</v>
      </c>
      <c r="CS74" s="64">
        <f t="shared" si="27"/>
        <v>7277.6561727034532</v>
      </c>
      <c r="CT74" s="64">
        <f t="shared" si="27"/>
        <v>7277.6561727034532</v>
      </c>
      <c r="CU74" s="64">
        <f t="shared" si="27"/>
        <v>7699.0751389474199</v>
      </c>
      <c r="CV74" s="64">
        <f t="shared" si="27"/>
        <v>7699.0751389474199</v>
      </c>
      <c r="CW74" s="64">
        <f t="shared" si="27"/>
        <v>7699.0751389474199</v>
      </c>
      <c r="CX74" s="64">
        <f t="shared" si="27"/>
        <v>7699.0751389474199</v>
      </c>
      <c r="CY74" s="64">
        <f t="shared" si="27"/>
        <v>7699.0751389474199</v>
      </c>
      <c r="CZ74" s="64">
        <f t="shared" si="27"/>
        <v>7699.0751389474199</v>
      </c>
      <c r="DA74" s="64">
        <f t="shared" si="27"/>
        <v>7699.0751389474199</v>
      </c>
      <c r="DB74" s="64">
        <f t="shared" si="27"/>
        <v>7699.0751389474199</v>
      </c>
      <c r="DC74" s="64">
        <f t="shared" si="27"/>
        <v>7699.0751389474199</v>
      </c>
      <c r="DD74" s="64">
        <f t="shared" si="27"/>
        <v>7699.0751389474199</v>
      </c>
      <c r="DE74" s="64">
        <f t="shared" si="27"/>
        <v>7699.0751389474199</v>
      </c>
      <c r="DF74" s="64">
        <f t="shared" si="27"/>
        <v>7699.0751389474199</v>
      </c>
      <c r="DG74" s="64"/>
      <c r="DH74" s="64"/>
      <c r="DI74" s="64"/>
      <c r="DJ74" s="64"/>
      <c r="DK74" s="64"/>
      <c r="DL74" s="64"/>
      <c r="DM74" s="64"/>
      <c r="DN74" s="64"/>
      <c r="DO74" s="64"/>
      <c r="DP74" s="64"/>
      <c r="DQ74" s="64"/>
      <c r="DR74" s="64"/>
      <c r="DS74" s="64"/>
      <c r="DT74" s="64"/>
      <c r="DU74" s="64"/>
      <c r="DV74" s="64"/>
      <c r="DW74" s="64"/>
      <c r="DX74" s="64"/>
      <c r="DY74" s="64"/>
      <c r="DZ74" s="64"/>
      <c r="EA74" s="64"/>
      <c r="EB74" s="64"/>
      <c r="EC74" s="64"/>
      <c r="ED74" s="64"/>
      <c r="EE74" s="64"/>
      <c r="EF74" s="64"/>
      <c r="EG74" s="64"/>
      <c r="EH74" s="64"/>
      <c r="EI74" s="64"/>
      <c r="EJ74" s="64"/>
      <c r="EK74" s="64"/>
      <c r="EL74" s="64"/>
      <c r="EM74" s="64"/>
      <c r="EN74" s="64"/>
      <c r="EO74" s="64"/>
      <c r="EP74" s="64"/>
      <c r="EQ74" s="64"/>
      <c r="ER74" s="64"/>
      <c r="ES74" s="64"/>
      <c r="ET74" s="64"/>
      <c r="EU74" s="64"/>
      <c r="EV74" s="64"/>
    </row>
    <row r="75" spans="1:152" s="8" customFormat="1" x14ac:dyDescent="0.25">
      <c r="B75" s="119"/>
      <c r="C75" s="119"/>
      <c r="D75" s="103">
        <f t="shared" si="23"/>
        <v>8</v>
      </c>
      <c r="E75" s="73"/>
      <c r="F75" s="74"/>
      <c r="G75" s="74" t="str">
        <f>G136</f>
        <v>제조 (COGS)</v>
      </c>
      <c r="H75" s="74"/>
      <c r="I75" s="74"/>
      <c r="J75" s="75"/>
      <c r="K75" s="122"/>
      <c r="L75" s="77"/>
      <c r="M75" s="123"/>
      <c r="N75" s="76">
        <f t="shared" si="26"/>
        <v>49513.233999191834</v>
      </c>
      <c r="O75" s="76">
        <f t="shared" si="26"/>
        <v>4408.059451883124</v>
      </c>
      <c r="P75" s="76">
        <f t="shared" si="26"/>
        <v>4408.059451883124</v>
      </c>
      <c r="Q75" s="76">
        <f t="shared" si="26"/>
        <v>4408.059451883124</v>
      </c>
      <c r="R75" s="76">
        <f t="shared" si="26"/>
        <v>4408.059451883124</v>
      </c>
      <c r="S75" s="76">
        <f t="shared" si="26"/>
        <v>4408.059451883124</v>
      </c>
      <c r="T75" s="76">
        <f t="shared" si="26"/>
        <v>4408.059451883124</v>
      </c>
      <c r="U75" s="76">
        <f t="shared" si="26"/>
        <v>4408.059451883124</v>
      </c>
      <c r="V75" s="76">
        <f t="shared" si="26"/>
        <v>4408.059451883124</v>
      </c>
      <c r="W75" s="76">
        <f t="shared" si="26"/>
        <v>4408.059451883124</v>
      </c>
      <c r="X75" s="76">
        <f t="shared" si="26"/>
        <v>4408.059451883124</v>
      </c>
      <c r="Y75" s="76">
        <f t="shared" si="26"/>
        <v>4408.059451883124</v>
      </c>
      <c r="Z75" s="76">
        <f t="shared" si="26"/>
        <v>4408.059451883124</v>
      </c>
      <c r="AA75" s="76">
        <f t="shared" si="26"/>
        <v>4881.5913198388789</v>
      </c>
      <c r="AB75" s="76">
        <f t="shared" si="26"/>
        <v>4881.5913198388789</v>
      </c>
      <c r="AC75" s="76">
        <f t="shared" si="26"/>
        <v>4881.5913198388789</v>
      </c>
      <c r="AD75" s="76">
        <f t="shared" si="26"/>
        <v>4881.5913198388789</v>
      </c>
      <c r="AE75" s="76">
        <f t="shared" si="26"/>
        <v>4881.5913198388789</v>
      </c>
      <c r="AF75" s="76">
        <f t="shared" si="26"/>
        <v>4881.5913198388789</v>
      </c>
      <c r="AG75" s="76">
        <f t="shared" si="26"/>
        <v>4881.5913198388789</v>
      </c>
      <c r="AH75" s="76">
        <f t="shared" si="26"/>
        <v>4881.5913198388789</v>
      </c>
      <c r="AI75" s="76">
        <f t="shared" si="26"/>
        <v>4881.5913198388789</v>
      </c>
      <c r="AJ75" s="76">
        <f t="shared" si="26"/>
        <v>4881.5913198388789</v>
      </c>
      <c r="AK75" s="76">
        <f t="shared" si="26"/>
        <v>4881.5913198388789</v>
      </c>
      <c r="AL75" s="76">
        <f t="shared" si="26"/>
        <v>4881.5913198388789</v>
      </c>
      <c r="AM75" s="76">
        <f t="shared" si="26"/>
        <v>5374.1132608765265</v>
      </c>
      <c r="AN75" s="76">
        <f t="shared" si="26"/>
        <v>5374.1132608765265</v>
      </c>
      <c r="AO75" s="76">
        <f t="shared" si="26"/>
        <v>5374.1132608765265</v>
      </c>
      <c r="AP75" s="76">
        <f t="shared" si="26"/>
        <v>5374.1132608765265</v>
      </c>
      <c r="AQ75" s="76">
        <f t="shared" si="26"/>
        <v>5374.1132608765265</v>
      </c>
      <c r="AR75" s="76">
        <f t="shared" si="26"/>
        <v>5374.1132608765265</v>
      </c>
      <c r="AS75" s="76">
        <f t="shared" si="26"/>
        <v>5374.1132608765265</v>
      </c>
      <c r="AT75" s="76">
        <f t="shared" si="26"/>
        <v>5374.1132608765265</v>
      </c>
      <c r="AU75" s="76">
        <f t="shared" si="26"/>
        <v>5374.1132608765265</v>
      </c>
      <c r="AV75" s="76">
        <f t="shared" si="26"/>
        <v>5374.1132608765265</v>
      </c>
      <c r="AW75" s="76">
        <f t="shared" si="26"/>
        <v>5374.1132608765265</v>
      </c>
      <c r="AX75" s="76">
        <f t="shared" si="26"/>
        <v>5374.1132608765265</v>
      </c>
      <c r="AY75" s="76">
        <f t="shared" si="26"/>
        <v>5652.5330450890524</v>
      </c>
      <c r="AZ75" s="76">
        <f t="shared" si="26"/>
        <v>5652.5330450890524</v>
      </c>
      <c r="BA75" s="76">
        <f t="shared" si="26"/>
        <v>5652.5330450890524</v>
      </c>
      <c r="BB75" s="76">
        <f t="shared" si="26"/>
        <v>5652.5330450890524</v>
      </c>
      <c r="BC75" s="76">
        <f t="shared" si="26"/>
        <v>5652.5330450890524</v>
      </c>
      <c r="BD75" s="76">
        <f t="shared" si="26"/>
        <v>5652.5330450890524</v>
      </c>
      <c r="BE75" s="76">
        <f t="shared" si="26"/>
        <v>5652.5330450890524</v>
      </c>
      <c r="BF75" s="76">
        <f t="shared" si="26"/>
        <v>5652.5330450890524</v>
      </c>
      <c r="BG75" s="76">
        <f t="shared" si="26"/>
        <v>5652.5330450890524</v>
      </c>
      <c r="BH75" s="76">
        <f t="shared" si="26"/>
        <v>5652.5330450890524</v>
      </c>
      <c r="BI75" s="76">
        <f t="shared" si="26"/>
        <v>5652.5330450890524</v>
      </c>
      <c r="BJ75" s="76">
        <f t="shared" si="26"/>
        <v>5652.5330450890524</v>
      </c>
      <c r="BK75" s="76">
        <f t="shared" si="26"/>
        <v>5998.0101418992308</v>
      </c>
      <c r="BL75" s="76">
        <f t="shared" si="26"/>
        <v>5998.0101418992308</v>
      </c>
      <c r="BM75" s="76">
        <f t="shared" si="26"/>
        <v>5998.0101418992308</v>
      </c>
      <c r="BN75" s="76">
        <f t="shared" si="26"/>
        <v>5998.0101418992308</v>
      </c>
      <c r="BO75" s="76">
        <f t="shared" si="26"/>
        <v>5998.0101418992308</v>
      </c>
      <c r="BP75" s="76">
        <f t="shared" si="26"/>
        <v>5998.0101418992308</v>
      </c>
      <c r="BQ75" s="76">
        <f t="shared" si="26"/>
        <v>5998.0101418992308</v>
      </c>
      <c r="BR75" s="76">
        <f t="shared" si="26"/>
        <v>5998.0101418992308</v>
      </c>
      <c r="BS75" s="76">
        <f t="shared" si="26"/>
        <v>5998.0101418992308</v>
      </c>
      <c r="BT75" s="76">
        <f t="shared" si="26"/>
        <v>5998.0101418992308</v>
      </c>
      <c r="BU75" s="76">
        <f t="shared" si="26"/>
        <v>5998.0101418992308</v>
      </c>
      <c r="BV75" s="76">
        <f t="shared" si="26"/>
        <v>5998.0101418992308</v>
      </c>
      <c r="BW75" s="76">
        <f t="shared" si="26"/>
        <v>6368.6664802384848</v>
      </c>
      <c r="BX75" s="76">
        <f t="shared" si="26"/>
        <v>6368.6664802384848</v>
      </c>
      <c r="BY75" s="76">
        <f t="shared" si="26"/>
        <v>6368.6664802384848</v>
      </c>
      <c r="BZ75" s="76">
        <f t="shared" si="27"/>
        <v>6368.6664802384848</v>
      </c>
      <c r="CA75" s="76">
        <f t="shared" si="27"/>
        <v>6368.6664802384848</v>
      </c>
      <c r="CB75" s="76">
        <f t="shared" si="27"/>
        <v>6368.6664802384848</v>
      </c>
      <c r="CC75" s="76">
        <f t="shared" si="27"/>
        <v>6368.6664802384848</v>
      </c>
      <c r="CD75" s="76">
        <f t="shared" si="27"/>
        <v>6368.6664802384848</v>
      </c>
      <c r="CE75" s="76">
        <f t="shared" si="27"/>
        <v>6368.6664802384848</v>
      </c>
      <c r="CF75" s="76">
        <f t="shared" si="27"/>
        <v>6368.6664802384848</v>
      </c>
      <c r="CG75" s="76">
        <f t="shared" si="27"/>
        <v>6368.6664802384848</v>
      </c>
      <c r="CH75" s="76">
        <f>CH136</f>
        <v>6368.6664802384848</v>
      </c>
      <c r="CI75" s="76">
        <f t="shared" si="27"/>
        <v>6738.3700821135662</v>
      </c>
      <c r="CJ75" s="76">
        <f t="shared" si="27"/>
        <v>6738.3700821135662</v>
      </c>
      <c r="CK75" s="76">
        <f t="shared" si="27"/>
        <v>6738.3700821135662</v>
      </c>
      <c r="CL75" s="76">
        <f t="shared" si="27"/>
        <v>6738.3700821135662</v>
      </c>
      <c r="CM75" s="76">
        <f t="shared" si="27"/>
        <v>6738.3700821135662</v>
      </c>
      <c r="CN75" s="76">
        <f t="shared" si="27"/>
        <v>6738.3700821135662</v>
      </c>
      <c r="CO75" s="76">
        <f t="shared" si="27"/>
        <v>6738.3700821135662</v>
      </c>
      <c r="CP75" s="76">
        <f t="shared" si="27"/>
        <v>6738.3700821135662</v>
      </c>
      <c r="CQ75" s="76">
        <f t="shared" si="27"/>
        <v>6738.3700821135662</v>
      </c>
      <c r="CR75" s="76">
        <f t="shared" si="27"/>
        <v>6738.3700821135662</v>
      </c>
      <c r="CS75" s="76">
        <f t="shared" si="27"/>
        <v>6738.3700821135662</v>
      </c>
      <c r="CT75" s="76">
        <f t="shared" si="27"/>
        <v>6738.3700821135662</v>
      </c>
      <c r="CU75" s="76">
        <f t="shared" si="27"/>
        <v>7128.5612215115007</v>
      </c>
      <c r="CV75" s="76">
        <f t="shared" si="27"/>
        <v>7128.5612215115007</v>
      </c>
      <c r="CW75" s="76">
        <f t="shared" si="27"/>
        <v>7128.5612215115007</v>
      </c>
      <c r="CX75" s="76">
        <f t="shared" si="27"/>
        <v>7128.5612215115007</v>
      </c>
      <c r="CY75" s="76">
        <f t="shared" si="27"/>
        <v>7128.5612215115007</v>
      </c>
      <c r="CZ75" s="76">
        <f t="shared" si="27"/>
        <v>7128.5612215115007</v>
      </c>
      <c r="DA75" s="76">
        <f t="shared" si="27"/>
        <v>7128.5612215115007</v>
      </c>
      <c r="DB75" s="76">
        <f t="shared" si="27"/>
        <v>7128.5612215115007</v>
      </c>
      <c r="DC75" s="76">
        <f t="shared" si="27"/>
        <v>7128.5612215115007</v>
      </c>
      <c r="DD75" s="76">
        <f t="shared" si="27"/>
        <v>7128.5612215115007</v>
      </c>
      <c r="DE75" s="76">
        <f t="shared" si="27"/>
        <v>7128.5612215115007</v>
      </c>
      <c r="DF75" s="76">
        <f t="shared" si="27"/>
        <v>7128.5612215115007</v>
      </c>
      <c r="DG75" s="76"/>
      <c r="DH75" s="76"/>
      <c r="DI75" s="76"/>
      <c r="DJ75" s="76"/>
      <c r="DK75" s="76"/>
      <c r="DL75" s="76"/>
      <c r="DM75" s="76"/>
      <c r="DN75" s="76"/>
      <c r="DO75" s="76"/>
      <c r="DP75" s="76"/>
      <c r="DQ75" s="76"/>
      <c r="DR75" s="76"/>
      <c r="DS75" s="76"/>
      <c r="DT75" s="76"/>
      <c r="DU75" s="76"/>
      <c r="DV75" s="76"/>
      <c r="DW75" s="76"/>
      <c r="DX75" s="76"/>
      <c r="DY75" s="76"/>
      <c r="DZ75" s="76"/>
      <c r="EA75" s="76"/>
      <c r="EB75" s="76"/>
      <c r="EC75" s="76"/>
      <c r="ED75" s="76"/>
      <c r="EE75" s="76"/>
      <c r="EF75" s="76"/>
      <c r="EG75" s="76"/>
      <c r="EH75" s="76"/>
      <c r="EI75" s="76"/>
      <c r="EJ75" s="76"/>
      <c r="EK75" s="76"/>
      <c r="EL75" s="76"/>
      <c r="EM75" s="76"/>
      <c r="EN75" s="76"/>
      <c r="EO75" s="76"/>
      <c r="EP75" s="76"/>
      <c r="EQ75" s="76"/>
      <c r="ER75" s="76"/>
      <c r="ES75" s="76"/>
      <c r="ET75" s="76"/>
      <c r="EU75" s="76"/>
      <c r="EV75" s="76"/>
    </row>
    <row r="76" spans="1:152" s="8" customFormat="1" x14ac:dyDescent="0.25">
      <c r="B76" s="119"/>
      <c r="C76" s="119"/>
      <c r="D76" s="103">
        <f t="shared" si="23"/>
        <v>9</v>
      </c>
      <c r="E76" s="73"/>
      <c r="F76" s="74"/>
      <c r="G76" s="74" t="str">
        <f>G137</f>
        <v>판관비 (SG&amp;A)</v>
      </c>
      <c r="H76" s="74"/>
      <c r="I76" s="74"/>
      <c r="J76" s="75"/>
      <c r="K76" s="122"/>
      <c r="L76" s="77"/>
      <c r="M76" s="123"/>
      <c r="N76" s="76">
        <f t="shared" si="26"/>
        <v>2815.1367839999998</v>
      </c>
      <c r="O76" s="76">
        <f t="shared" si="26"/>
        <v>289.39589798777473</v>
      </c>
      <c r="P76" s="76">
        <f t="shared" si="26"/>
        <v>289.39589798777473</v>
      </c>
      <c r="Q76" s="76">
        <f t="shared" si="26"/>
        <v>289.39589798777473</v>
      </c>
      <c r="R76" s="76">
        <f t="shared" si="26"/>
        <v>289.39589798777473</v>
      </c>
      <c r="S76" s="76">
        <f t="shared" si="26"/>
        <v>289.39589798777473</v>
      </c>
      <c r="T76" s="76">
        <f t="shared" si="26"/>
        <v>289.39589798777473</v>
      </c>
      <c r="U76" s="76">
        <f t="shared" si="26"/>
        <v>289.39589798777473</v>
      </c>
      <c r="V76" s="76">
        <f t="shared" si="26"/>
        <v>289.39589798777473</v>
      </c>
      <c r="W76" s="76">
        <f t="shared" si="26"/>
        <v>289.39589798777473</v>
      </c>
      <c r="X76" s="76">
        <f t="shared" si="26"/>
        <v>289.39589798777473</v>
      </c>
      <c r="Y76" s="76">
        <f t="shared" si="26"/>
        <v>289.39589798777473</v>
      </c>
      <c r="Z76" s="76">
        <f t="shared" si="26"/>
        <v>289.39589798777473</v>
      </c>
      <c r="AA76" s="76">
        <f t="shared" si="26"/>
        <v>320.4839950628587</v>
      </c>
      <c r="AB76" s="76">
        <f t="shared" si="26"/>
        <v>320.4839950628587</v>
      </c>
      <c r="AC76" s="76">
        <f t="shared" si="26"/>
        <v>320.4839950628587</v>
      </c>
      <c r="AD76" s="76">
        <f t="shared" si="26"/>
        <v>320.4839950628587</v>
      </c>
      <c r="AE76" s="76">
        <f t="shared" si="26"/>
        <v>320.4839950628587</v>
      </c>
      <c r="AF76" s="76">
        <f t="shared" si="26"/>
        <v>320.4839950628587</v>
      </c>
      <c r="AG76" s="76">
        <f t="shared" si="26"/>
        <v>320.4839950628587</v>
      </c>
      <c r="AH76" s="76">
        <f t="shared" si="26"/>
        <v>320.4839950628587</v>
      </c>
      <c r="AI76" s="76">
        <f t="shared" si="26"/>
        <v>320.4839950628587</v>
      </c>
      <c r="AJ76" s="76">
        <f t="shared" si="26"/>
        <v>320.4839950628587</v>
      </c>
      <c r="AK76" s="76">
        <f t="shared" si="26"/>
        <v>320.4839950628587</v>
      </c>
      <c r="AL76" s="76">
        <f t="shared" si="26"/>
        <v>320.4839950628587</v>
      </c>
      <c r="AM76" s="76">
        <f t="shared" si="26"/>
        <v>352.81881970874258</v>
      </c>
      <c r="AN76" s="76">
        <f t="shared" si="26"/>
        <v>352.81881970874258</v>
      </c>
      <c r="AO76" s="76">
        <f t="shared" si="26"/>
        <v>352.81881970874258</v>
      </c>
      <c r="AP76" s="76">
        <f t="shared" si="26"/>
        <v>352.81881970874258</v>
      </c>
      <c r="AQ76" s="76">
        <f t="shared" si="26"/>
        <v>352.81881970874258</v>
      </c>
      <c r="AR76" s="76">
        <f t="shared" si="26"/>
        <v>352.81881970874258</v>
      </c>
      <c r="AS76" s="76">
        <f t="shared" si="26"/>
        <v>352.81881970874258</v>
      </c>
      <c r="AT76" s="76">
        <f t="shared" si="26"/>
        <v>352.81881970874258</v>
      </c>
      <c r="AU76" s="76">
        <f t="shared" si="26"/>
        <v>352.81881970874258</v>
      </c>
      <c r="AV76" s="76">
        <f t="shared" si="26"/>
        <v>352.81881970874258</v>
      </c>
      <c r="AW76" s="76">
        <f t="shared" si="26"/>
        <v>352.81881970874258</v>
      </c>
      <c r="AX76" s="76">
        <f t="shared" si="26"/>
        <v>352.81881970874258</v>
      </c>
      <c r="AY76" s="76">
        <f t="shared" si="26"/>
        <v>371.09750772310798</v>
      </c>
      <c r="AZ76" s="76">
        <f t="shared" si="26"/>
        <v>371.09750772310798</v>
      </c>
      <c r="BA76" s="76">
        <f t="shared" si="26"/>
        <v>371.09750772310798</v>
      </c>
      <c r="BB76" s="76">
        <f t="shared" si="26"/>
        <v>371.09750772310798</v>
      </c>
      <c r="BC76" s="76">
        <f t="shared" si="26"/>
        <v>371.09750772310798</v>
      </c>
      <c r="BD76" s="76">
        <f t="shared" si="26"/>
        <v>371.09750772310798</v>
      </c>
      <c r="BE76" s="76">
        <f t="shared" si="26"/>
        <v>371.09750772310798</v>
      </c>
      <c r="BF76" s="76">
        <f t="shared" si="26"/>
        <v>371.09750772310798</v>
      </c>
      <c r="BG76" s="76">
        <f t="shared" si="26"/>
        <v>371.09750772310798</v>
      </c>
      <c r="BH76" s="76">
        <f t="shared" si="26"/>
        <v>371.09750772310798</v>
      </c>
      <c r="BI76" s="76">
        <f t="shared" si="26"/>
        <v>371.09750772310798</v>
      </c>
      <c r="BJ76" s="76">
        <f t="shared" si="26"/>
        <v>371.09750772310798</v>
      </c>
      <c r="BK76" s="76">
        <f t="shared" si="26"/>
        <v>393.77861167756566</v>
      </c>
      <c r="BL76" s="76">
        <f t="shared" si="26"/>
        <v>393.77861167756566</v>
      </c>
      <c r="BM76" s="76">
        <f t="shared" si="26"/>
        <v>393.77861167756566</v>
      </c>
      <c r="BN76" s="76">
        <f t="shared" si="26"/>
        <v>393.77861167756566</v>
      </c>
      <c r="BO76" s="76">
        <f t="shared" si="26"/>
        <v>393.77861167756566</v>
      </c>
      <c r="BP76" s="76">
        <f t="shared" si="26"/>
        <v>393.77861167756566</v>
      </c>
      <c r="BQ76" s="76">
        <f t="shared" si="26"/>
        <v>393.77861167756566</v>
      </c>
      <c r="BR76" s="76">
        <f t="shared" si="26"/>
        <v>393.77861167756566</v>
      </c>
      <c r="BS76" s="76">
        <f t="shared" si="26"/>
        <v>393.77861167756566</v>
      </c>
      <c r="BT76" s="76">
        <f t="shared" si="26"/>
        <v>393.77861167756566</v>
      </c>
      <c r="BU76" s="76">
        <f t="shared" si="26"/>
        <v>393.77861167756566</v>
      </c>
      <c r="BV76" s="76">
        <f t="shared" si="26"/>
        <v>393.77861167756566</v>
      </c>
      <c r="BW76" s="76">
        <f t="shared" si="26"/>
        <v>418.11277165191098</v>
      </c>
      <c r="BX76" s="76">
        <f t="shared" si="26"/>
        <v>418.11277165191098</v>
      </c>
      <c r="BY76" s="76">
        <f t="shared" ref="BY76:CG76" si="28">BY137</f>
        <v>418.11277165191098</v>
      </c>
      <c r="BZ76" s="76">
        <f t="shared" si="28"/>
        <v>418.11277165191098</v>
      </c>
      <c r="CA76" s="76">
        <f t="shared" si="28"/>
        <v>418.11277165191098</v>
      </c>
      <c r="CB76" s="76">
        <f t="shared" si="28"/>
        <v>418.11277165191098</v>
      </c>
      <c r="CC76" s="76">
        <f t="shared" si="28"/>
        <v>418.11277165191098</v>
      </c>
      <c r="CD76" s="76">
        <f t="shared" si="28"/>
        <v>418.11277165191098</v>
      </c>
      <c r="CE76" s="76">
        <f t="shared" si="28"/>
        <v>418.11277165191098</v>
      </c>
      <c r="CF76" s="76">
        <f t="shared" si="28"/>
        <v>418.11277165191098</v>
      </c>
      <c r="CG76" s="76">
        <f t="shared" si="28"/>
        <v>418.11277165191098</v>
      </c>
      <c r="CH76" s="76">
        <f>CH137</f>
        <v>418.11277165191098</v>
      </c>
      <c r="CI76" s="76">
        <f t="shared" si="27"/>
        <v>442.38438300875134</v>
      </c>
      <c r="CJ76" s="76">
        <f t="shared" si="27"/>
        <v>442.38438300875134</v>
      </c>
      <c r="CK76" s="76">
        <f t="shared" si="27"/>
        <v>442.38438300875134</v>
      </c>
      <c r="CL76" s="76">
        <f t="shared" si="27"/>
        <v>442.38438300875134</v>
      </c>
      <c r="CM76" s="76">
        <f t="shared" si="27"/>
        <v>442.38438300875134</v>
      </c>
      <c r="CN76" s="76">
        <f t="shared" si="27"/>
        <v>442.38438300875134</v>
      </c>
      <c r="CO76" s="76">
        <f t="shared" si="27"/>
        <v>442.38438300875134</v>
      </c>
      <c r="CP76" s="76">
        <f t="shared" si="27"/>
        <v>442.38438300875134</v>
      </c>
      <c r="CQ76" s="76">
        <f t="shared" si="27"/>
        <v>442.38438300875134</v>
      </c>
      <c r="CR76" s="76">
        <f t="shared" si="27"/>
        <v>442.38438300875134</v>
      </c>
      <c r="CS76" s="76">
        <f t="shared" si="27"/>
        <v>442.38438300875134</v>
      </c>
      <c r="CT76" s="76">
        <f t="shared" si="27"/>
        <v>442.38438300875134</v>
      </c>
      <c r="CU76" s="76">
        <f t="shared" si="27"/>
        <v>468.00103278526444</v>
      </c>
      <c r="CV76" s="76">
        <f t="shared" si="27"/>
        <v>468.00103278526444</v>
      </c>
      <c r="CW76" s="76">
        <f t="shared" si="27"/>
        <v>468.00103278526444</v>
      </c>
      <c r="CX76" s="76">
        <f t="shared" si="27"/>
        <v>468.00103278526444</v>
      </c>
      <c r="CY76" s="76">
        <f t="shared" si="27"/>
        <v>468.00103278526444</v>
      </c>
      <c r="CZ76" s="76">
        <f t="shared" si="27"/>
        <v>468.00103278526444</v>
      </c>
      <c r="DA76" s="76">
        <f t="shared" si="27"/>
        <v>468.00103278526444</v>
      </c>
      <c r="DB76" s="76">
        <f t="shared" si="27"/>
        <v>468.00103278526444</v>
      </c>
      <c r="DC76" s="76">
        <f t="shared" si="27"/>
        <v>468.00103278526444</v>
      </c>
      <c r="DD76" s="76">
        <f t="shared" si="27"/>
        <v>468.00103278526444</v>
      </c>
      <c r="DE76" s="76">
        <f t="shared" si="27"/>
        <v>468.00103278526444</v>
      </c>
      <c r="DF76" s="76">
        <f t="shared" si="27"/>
        <v>468.00103278526444</v>
      </c>
      <c r="DG76" s="76"/>
      <c r="DH76" s="76"/>
      <c r="DI76" s="76"/>
      <c r="DJ76" s="76"/>
      <c r="DK76" s="76"/>
      <c r="DL76" s="76"/>
      <c r="DM76" s="76"/>
      <c r="DN76" s="76"/>
      <c r="DO76" s="76"/>
      <c r="DP76" s="76"/>
      <c r="DQ76" s="76"/>
      <c r="DR76" s="76"/>
      <c r="DS76" s="76"/>
      <c r="DT76" s="76"/>
      <c r="DU76" s="76"/>
      <c r="DV76" s="76"/>
      <c r="DW76" s="76"/>
      <c r="DX76" s="76"/>
      <c r="DY76" s="76"/>
      <c r="DZ76" s="76"/>
      <c r="EA76" s="76"/>
      <c r="EB76" s="76"/>
      <c r="EC76" s="76"/>
      <c r="ED76" s="76"/>
      <c r="EE76" s="76"/>
      <c r="EF76" s="76"/>
      <c r="EG76" s="76"/>
      <c r="EH76" s="76"/>
      <c r="EI76" s="76"/>
      <c r="EJ76" s="76"/>
      <c r="EK76" s="76"/>
      <c r="EL76" s="76"/>
      <c r="EM76" s="76"/>
      <c r="EN76" s="76"/>
      <c r="EO76" s="76"/>
      <c r="EP76" s="76"/>
      <c r="EQ76" s="76"/>
      <c r="ER76" s="76"/>
      <c r="ES76" s="76"/>
      <c r="ET76" s="76"/>
      <c r="EU76" s="76"/>
      <c r="EV76" s="76"/>
    </row>
    <row r="77" spans="1:152" s="8" customFormat="1" x14ac:dyDescent="0.25">
      <c r="B77" s="119"/>
      <c r="C77" s="119"/>
      <c r="D77" s="103">
        <f t="shared" si="23"/>
        <v>10</v>
      </c>
      <c r="E77" s="73"/>
      <c r="F77" s="74"/>
      <c r="G77" s="74" t="str">
        <f>G138</f>
        <v>연구개발비 (SG&amp;A)</v>
      </c>
      <c r="H77" s="74"/>
      <c r="I77" s="74"/>
      <c r="J77" s="75"/>
      <c r="K77" s="122"/>
      <c r="L77" s="77"/>
      <c r="M77" s="123"/>
      <c r="N77" s="76">
        <f t="shared" ref="N77:CG79" si="29">N138</f>
        <v>1214.905</v>
      </c>
      <c r="O77" s="76">
        <f t="shared" si="29"/>
        <v>63.390476153939559</v>
      </c>
      <c r="P77" s="76">
        <f t="shared" si="29"/>
        <v>63.390476153939559</v>
      </c>
      <c r="Q77" s="76">
        <f t="shared" si="29"/>
        <v>63.390476153939559</v>
      </c>
      <c r="R77" s="76">
        <f t="shared" si="29"/>
        <v>63.390476153939559</v>
      </c>
      <c r="S77" s="76">
        <f t="shared" si="29"/>
        <v>63.390476153939559</v>
      </c>
      <c r="T77" s="76">
        <f t="shared" si="29"/>
        <v>63.390476153939559</v>
      </c>
      <c r="U77" s="76">
        <f t="shared" si="29"/>
        <v>63.390476153939559</v>
      </c>
      <c r="V77" s="76">
        <f t="shared" si="29"/>
        <v>63.390476153939559</v>
      </c>
      <c r="W77" s="76">
        <f t="shared" si="29"/>
        <v>63.390476153939559</v>
      </c>
      <c r="X77" s="76">
        <f t="shared" si="29"/>
        <v>63.390476153939559</v>
      </c>
      <c r="Y77" s="76">
        <f t="shared" si="29"/>
        <v>63.390476153939559</v>
      </c>
      <c r="Z77" s="76">
        <f t="shared" si="29"/>
        <v>63.390476153939559</v>
      </c>
      <c r="AA77" s="76">
        <f t="shared" si="29"/>
        <v>70.20014170211094</v>
      </c>
      <c r="AB77" s="76">
        <f t="shared" si="29"/>
        <v>70.20014170211094</v>
      </c>
      <c r="AC77" s="76">
        <f t="shared" si="29"/>
        <v>70.20014170211094</v>
      </c>
      <c r="AD77" s="76">
        <f t="shared" si="29"/>
        <v>70.20014170211094</v>
      </c>
      <c r="AE77" s="76">
        <f t="shared" si="29"/>
        <v>70.20014170211094</v>
      </c>
      <c r="AF77" s="76">
        <f t="shared" si="29"/>
        <v>70.20014170211094</v>
      </c>
      <c r="AG77" s="76">
        <f t="shared" si="29"/>
        <v>70.20014170211094</v>
      </c>
      <c r="AH77" s="76">
        <f t="shared" si="29"/>
        <v>70.20014170211094</v>
      </c>
      <c r="AI77" s="76">
        <f t="shared" si="29"/>
        <v>70.20014170211094</v>
      </c>
      <c r="AJ77" s="76">
        <f t="shared" si="29"/>
        <v>70.20014170211094</v>
      </c>
      <c r="AK77" s="76">
        <f t="shared" si="29"/>
        <v>70.20014170211094</v>
      </c>
      <c r="AL77" s="76">
        <f t="shared" si="29"/>
        <v>70.20014170211094</v>
      </c>
      <c r="AM77" s="76">
        <f t="shared" si="29"/>
        <v>77.282895621253601</v>
      </c>
      <c r="AN77" s="76">
        <f t="shared" si="29"/>
        <v>77.282895621253601</v>
      </c>
      <c r="AO77" s="76">
        <f t="shared" si="29"/>
        <v>77.282895621253601</v>
      </c>
      <c r="AP77" s="76">
        <f t="shared" si="29"/>
        <v>77.282895621253601</v>
      </c>
      <c r="AQ77" s="76">
        <f t="shared" si="29"/>
        <v>77.282895621253601</v>
      </c>
      <c r="AR77" s="76">
        <f t="shared" si="29"/>
        <v>77.282895621253601</v>
      </c>
      <c r="AS77" s="76">
        <f t="shared" si="29"/>
        <v>77.282895621253601</v>
      </c>
      <c r="AT77" s="76">
        <f t="shared" si="29"/>
        <v>77.282895621253601</v>
      </c>
      <c r="AU77" s="76">
        <f t="shared" si="29"/>
        <v>77.282895621253601</v>
      </c>
      <c r="AV77" s="76">
        <f t="shared" si="29"/>
        <v>77.282895621253601</v>
      </c>
      <c r="AW77" s="76">
        <f t="shared" si="29"/>
        <v>77.282895621253601</v>
      </c>
      <c r="AX77" s="76">
        <f t="shared" si="29"/>
        <v>77.282895621253601</v>
      </c>
      <c r="AY77" s="76">
        <f t="shared" si="29"/>
        <v>81.286735153038805</v>
      </c>
      <c r="AZ77" s="76">
        <f t="shared" si="29"/>
        <v>81.286735153038805</v>
      </c>
      <c r="BA77" s="76">
        <f t="shared" si="29"/>
        <v>81.286735153038805</v>
      </c>
      <c r="BB77" s="76">
        <f t="shared" si="29"/>
        <v>81.286735153038805</v>
      </c>
      <c r="BC77" s="76">
        <f t="shared" si="29"/>
        <v>81.286735153038805</v>
      </c>
      <c r="BD77" s="76">
        <f t="shared" si="29"/>
        <v>81.286735153038805</v>
      </c>
      <c r="BE77" s="76">
        <f t="shared" si="29"/>
        <v>81.286735153038805</v>
      </c>
      <c r="BF77" s="76">
        <f t="shared" si="29"/>
        <v>81.286735153038805</v>
      </c>
      <c r="BG77" s="76">
        <f t="shared" si="29"/>
        <v>81.286735153038805</v>
      </c>
      <c r="BH77" s="76">
        <f t="shared" si="29"/>
        <v>81.286735153038805</v>
      </c>
      <c r="BI77" s="76">
        <f t="shared" si="29"/>
        <v>81.286735153038805</v>
      </c>
      <c r="BJ77" s="76">
        <f t="shared" si="29"/>
        <v>81.286735153038805</v>
      </c>
      <c r="BK77" s="76">
        <f t="shared" si="29"/>
        <v>86.254898106857922</v>
      </c>
      <c r="BL77" s="76">
        <f t="shared" si="29"/>
        <v>86.254898106857922</v>
      </c>
      <c r="BM77" s="76">
        <f t="shared" si="29"/>
        <v>86.254898106857922</v>
      </c>
      <c r="BN77" s="76">
        <f t="shared" si="29"/>
        <v>86.254898106857922</v>
      </c>
      <c r="BO77" s="76">
        <f t="shared" si="29"/>
        <v>86.254898106857922</v>
      </c>
      <c r="BP77" s="76">
        <f t="shared" si="29"/>
        <v>86.254898106857922</v>
      </c>
      <c r="BQ77" s="76">
        <f t="shared" si="29"/>
        <v>86.254898106857922</v>
      </c>
      <c r="BR77" s="76">
        <f t="shared" si="29"/>
        <v>86.254898106857922</v>
      </c>
      <c r="BS77" s="76">
        <f t="shared" si="29"/>
        <v>86.254898106857922</v>
      </c>
      <c r="BT77" s="76">
        <f t="shared" si="29"/>
        <v>86.254898106857922</v>
      </c>
      <c r="BU77" s="76">
        <f t="shared" si="29"/>
        <v>86.254898106857922</v>
      </c>
      <c r="BV77" s="76">
        <f t="shared" si="29"/>
        <v>86.254898106857922</v>
      </c>
      <c r="BW77" s="76">
        <f t="shared" si="29"/>
        <v>91.585153298122066</v>
      </c>
      <c r="BX77" s="76">
        <f t="shared" si="29"/>
        <v>91.585153298122066</v>
      </c>
      <c r="BY77" s="76">
        <f t="shared" si="29"/>
        <v>91.585153298122066</v>
      </c>
      <c r="BZ77" s="76">
        <f t="shared" si="29"/>
        <v>91.585153298122066</v>
      </c>
      <c r="CA77" s="76">
        <f t="shared" si="29"/>
        <v>91.585153298122066</v>
      </c>
      <c r="CB77" s="76">
        <f t="shared" si="29"/>
        <v>91.585153298122066</v>
      </c>
      <c r="CC77" s="76">
        <f t="shared" si="29"/>
        <v>91.585153298122066</v>
      </c>
      <c r="CD77" s="76">
        <f t="shared" si="29"/>
        <v>91.585153298122066</v>
      </c>
      <c r="CE77" s="76">
        <f t="shared" si="29"/>
        <v>91.585153298122066</v>
      </c>
      <c r="CF77" s="76">
        <f t="shared" si="29"/>
        <v>91.585153298122066</v>
      </c>
      <c r="CG77" s="76">
        <f>CG138</f>
        <v>91.585153298122066</v>
      </c>
      <c r="CH77" s="76">
        <f>CH138</f>
        <v>91.585153298122066</v>
      </c>
      <c r="CI77" s="76">
        <f t="shared" si="27"/>
        <v>96.901707581135696</v>
      </c>
      <c r="CJ77" s="76">
        <f t="shared" si="27"/>
        <v>96.901707581135696</v>
      </c>
      <c r="CK77" s="76">
        <f t="shared" si="27"/>
        <v>96.901707581135696</v>
      </c>
      <c r="CL77" s="76">
        <f t="shared" si="27"/>
        <v>96.901707581135696</v>
      </c>
      <c r="CM77" s="76">
        <f t="shared" si="27"/>
        <v>96.901707581135696</v>
      </c>
      <c r="CN77" s="76">
        <f t="shared" si="27"/>
        <v>96.901707581135696</v>
      </c>
      <c r="CO77" s="76">
        <f t="shared" si="27"/>
        <v>96.901707581135696</v>
      </c>
      <c r="CP77" s="76">
        <f t="shared" si="27"/>
        <v>96.901707581135696</v>
      </c>
      <c r="CQ77" s="76">
        <f t="shared" si="27"/>
        <v>96.901707581135696</v>
      </c>
      <c r="CR77" s="76">
        <f t="shared" si="27"/>
        <v>96.901707581135696</v>
      </c>
      <c r="CS77" s="76">
        <f t="shared" si="27"/>
        <v>96.901707581135696</v>
      </c>
      <c r="CT77" s="76">
        <f t="shared" si="27"/>
        <v>96.901707581135696</v>
      </c>
      <c r="CU77" s="76">
        <f t="shared" si="27"/>
        <v>102.51288465065474</v>
      </c>
      <c r="CV77" s="76">
        <f t="shared" si="27"/>
        <v>102.51288465065474</v>
      </c>
      <c r="CW77" s="76">
        <f t="shared" si="27"/>
        <v>102.51288465065474</v>
      </c>
      <c r="CX77" s="76">
        <f t="shared" si="27"/>
        <v>102.51288465065474</v>
      </c>
      <c r="CY77" s="76">
        <f t="shared" si="27"/>
        <v>102.51288465065474</v>
      </c>
      <c r="CZ77" s="76">
        <f t="shared" si="27"/>
        <v>102.51288465065474</v>
      </c>
      <c r="DA77" s="76">
        <f t="shared" si="27"/>
        <v>102.51288465065474</v>
      </c>
      <c r="DB77" s="76">
        <f t="shared" si="27"/>
        <v>102.51288465065474</v>
      </c>
      <c r="DC77" s="76">
        <f t="shared" si="27"/>
        <v>102.51288465065474</v>
      </c>
      <c r="DD77" s="76">
        <f t="shared" si="27"/>
        <v>102.51288465065474</v>
      </c>
      <c r="DE77" s="76">
        <f t="shared" si="27"/>
        <v>102.51288465065474</v>
      </c>
      <c r="DF77" s="76">
        <f t="shared" si="27"/>
        <v>102.51288465065474</v>
      </c>
      <c r="DG77" s="76"/>
      <c r="DH77" s="76"/>
      <c r="DI77" s="76"/>
      <c r="DJ77" s="76"/>
      <c r="DK77" s="76"/>
      <c r="DL77" s="76"/>
      <c r="DM77" s="76"/>
      <c r="DN77" s="76"/>
      <c r="DO77" s="76"/>
      <c r="DP77" s="76"/>
      <c r="DQ77" s="76"/>
      <c r="DR77" s="76"/>
      <c r="DS77" s="76"/>
      <c r="DT77" s="76"/>
      <c r="DU77" s="76"/>
      <c r="DV77" s="76"/>
      <c r="DW77" s="76"/>
      <c r="DX77" s="76"/>
      <c r="DY77" s="76"/>
      <c r="DZ77" s="76"/>
      <c r="EA77" s="76"/>
      <c r="EB77" s="76"/>
      <c r="EC77" s="76"/>
      <c r="ED77" s="76"/>
      <c r="EE77" s="76"/>
      <c r="EF77" s="76"/>
      <c r="EG77" s="76"/>
      <c r="EH77" s="76"/>
      <c r="EI77" s="76"/>
      <c r="EJ77" s="76"/>
      <c r="EK77" s="76"/>
      <c r="EL77" s="76"/>
      <c r="EM77" s="76"/>
      <c r="EN77" s="76"/>
      <c r="EO77" s="76"/>
      <c r="EP77" s="76"/>
      <c r="EQ77" s="76"/>
      <c r="ER77" s="76"/>
      <c r="ES77" s="76"/>
      <c r="ET77" s="76"/>
      <c r="EU77" s="76"/>
      <c r="EV77" s="76"/>
    </row>
    <row r="78" spans="1:152" s="118" customFormat="1" x14ac:dyDescent="0.25">
      <c r="B78" s="119"/>
      <c r="C78" s="119"/>
      <c r="D78" s="103">
        <f t="shared" si="23"/>
        <v>11</v>
      </c>
      <c r="E78" s="68"/>
      <c r="F78" s="69" t="s">
        <v>13</v>
      </c>
      <c r="G78" s="69"/>
      <c r="H78" s="69"/>
      <c r="I78" s="69"/>
      <c r="J78" s="70"/>
      <c r="K78" s="120"/>
      <c r="L78" s="65"/>
      <c r="M78" s="121"/>
      <c r="N78" s="64">
        <f t="shared" si="29"/>
        <v>6.25</v>
      </c>
      <c r="O78" s="64">
        <f t="shared" si="29"/>
        <v>0.48272357723577236</v>
      </c>
      <c r="P78" s="64">
        <f t="shared" si="29"/>
        <v>0.48272357723577236</v>
      </c>
      <c r="Q78" s="64">
        <f t="shared" si="29"/>
        <v>0.48272357723577236</v>
      </c>
      <c r="R78" s="64">
        <f t="shared" si="29"/>
        <v>0.48272357723577236</v>
      </c>
      <c r="S78" s="64">
        <f t="shared" si="29"/>
        <v>0.48272357723577236</v>
      </c>
      <c r="T78" s="64">
        <f t="shared" si="29"/>
        <v>0.48272357723577236</v>
      </c>
      <c r="U78" s="64">
        <f t="shared" si="29"/>
        <v>0.48272357723577236</v>
      </c>
      <c r="V78" s="64">
        <f t="shared" si="29"/>
        <v>0.48272357723577236</v>
      </c>
      <c r="W78" s="64">
        <f t="shared" si="29"/>
        <v>0.48272357723577236</v>
      </c>
      <c r="X78" s="64">
        <f t="shared" si="29"/>
        <v>0.48272357723577236</v>
      </c>
      <c r="Y78" s="64">
        <f t="shared" si="29"/>
        <v>0.48272357723577236</v>
      </c>
      <c r="Z78" s="64">
        <f t="shared" si="29"/>
        <v>0.48272357723577236</v>
      </c>
      <c r="AA78" s="64">
        <f t="shared" si="29"/>
        <v>0.48272357723577231</v>
      </c>
      <c r="AB78" s="64">
        <f t="shared" si="29"/>
        <v>0.48272357723577231</v>
      </c>
      <c r="AC78" s="64">
        <f t="shared" si="29"/>
        <v>0.48272357723577231</v>
      </c>
      <c r="AD78" s="64">
        <f t="shared" si="29"/>
        <v>0.48272357723577231</v>
      </c>
      <c r="AE78" s="64">
        <f t="shared" si="29"/>
        <v>0.48272357723577231</v>
      </c>
      <c r="AF78" s="64">
        <f t="shared" si="29"/>
        <v>0.48272357723577231</v>
      </c>
      <c r="AG78" s="64">
        <f t="shared" si="29"/>
        <v>0.48272357723577231</v>
      </c>
      <c r="AH78" s="64">
        <f t="shared" si="29"/>
        <v>0.48272357723577231</v>
      </c>
      <c r="AI78" s="64">
        <f t="shared" si="29"/>
        <v>0.48272357723577231</v>
      </c>
      <c r="AJ78" s="64">
        <f t="shared" si="29"/>
        <v>0.48272357723577231</v>
      </c>
      <c r="AK78" s="64">
        <f t="shared" si="29"/>
        <v>0.48272357723577231</v>
      </c>
      <c r="AL78" s="64">
        <f t="shared" si="29"/>
        <v>0.48272357723577231</v>
      </c>
      <c r="AM78" s="64">
        <f t="shared" si="29"/>
        <v>0.48272357723577231</v>
      </c>
      <c r="AN78" s="64">
        <f t="shared" si="29"/>
        <v>0.48272357723577231</v>
      </c>
      <c r="AO78" s="64">
        <f t="shared" si="29"/>
        <v>0.48272357723577231</v>
      </c>
      <c r="AP78" s="64">
        <f t="shared" si="29"/>
        <v>0.48272357723577231</v>
      </c>
      <c r="AQ78" s="64">
        <f t="shared" si="29"/>
        <v>0.48272357723577231</v>
      </c>
      <c r="AR78" s="64">
        <f t="shared" si="29"/>
        <v>0.48272357723577231</v>
      </c>
      <c r="AS78" s="64">
        <f t="shared" si="29"/>
        <v>0.48272357723577231</v>
      </c>
      <c r="AT78" s="64">
        <f t="shared" si="29"/>
        <v>0.48272357723577231</v>
      </c>
      <c r="AU78" s="64">
        <f t="shared" si="29"/>
        <v>0.48272357723577231</v>
      </c>
      <c r="AV78" s="64">
        <f t="shared" si="29"/>
        <v>0.48272357723577231</v>
      </c>
      <c r="AW78" s="64">
        <f t="shared" si="29"/>
        <v>0.48272357723577231</v>
      </c>
      <c r="AX78" s="64">
        <f t="shared" si="29"/>
        <v>0.48272357723577231</v>
      </c>
      <c r="AY78" s="64">
        <f t="shared" si="29"/>
        <v>0.48272357723577231</v>
      </c>
      <c r="AZ78" s="64">
        <f t="shared" si="29"/>
        <v>0.48272357723577231</v>
      </c>
      <c r="BA78" s="64">
        <f t="shared" si="29"/>
        <v>0.48272357723577231</v>
      </c>
      <c r="BB78" s="64">
        <f t="shared" si="29"/>
        <v>0.48272357723577231</v>
      </c>
      <c r="BC78" s="64">
        <f t="shared" si="29"/>
        <v>0.48272357723577231</v>
      </c>
      <c r="BD78" s="64">
        <f t="shared" si="29"/>
        <v>0.48272357723577231</v>
      </c>
      <c r="BE78" s="64">
        <f t="shared" si="29"/>
        <v>0.48272357723577231</v>
      </c>
      <c r="BF78" s="64">
        <f t="shared" si="29"/>
        <v>0.48272357723577231</v>
      </c>
      <c r="BG78" s="64">
        <f t="shared" si="29"/>
        <v>0.48272357723577231</v>
      </c>
      <c r="BH78" s="64">
        <f t="shared" si="29"/>
        <v>0.48272357723577231</v>
      </c>
      <c r="BI78" s="64">
        <f t="shared" si="29"/>
        <v>0.48272357723577231</v>
      </c>
      <c r="BJ78" s="64">
        <f t="shared" si="29"/>
        <v>0.48272357723577231</v>
      </c>
      <c r="BK78" s="64">
        <f t="shared" si="29"/>
        <v>0.48272357723577231</v>
      </c>
      <c r="BL78" s="64">
        <f t="shared" si="29"/>
        <v>0.48272357723577231</v>
      </c>
      <c r="BM78" s="64">
        <f t="shared" si="29"/>
        <v>0.48272357723577231</v>
      </c>
      <c r="BN78" s="64">
        <f t="shared" si="29"/>
        <v>0.48272357723577231</v>
      </c>
      <c r="BO78" s="64">
        <f t="shared" si="29"/>
        <v>0.48272357723577231</v>
      </c>
      <c r="BP78" s="64">
        <f t="shared" si="29"/>
        <v>0.48272357723577231</v>
      </c>
      <c r="BQ78" s="64">
        <f t="shared" si="29"/>
        <v>0.48272357723577231</v>
      </c>
      <c r="BR78" s="64">
        <f t="shared" si="29"/>
        <v>0.48272357723577231</v>
      </c>
      <c r="BS78" s="64">
        <f t="shared" si="29"/>
        <v>0.48272357723577231</v>
      </c>
      <c r="BT78" s="64">
        <f t="shared" si="29"/>
        <v>0.48272357723577231</v>
      </c>
      <c r="BU78" s="64">
        <f t="shared" si="29"/>
        <v>0.48272357723577231</v>
      </c>
      <c r="BV78" s="64">
        <f t="shared" si="29"/>
        <v>0.48272357723577231</v>
      </c>
      <c r="BW78" s="64">
        <f t="shared" si="29"/>
        <v>0.48272357723577225</v>
      </c>
      <c r="BX78" s="64">
        <f t="shared" si="29"/>
        <v>0.48272357723577225</v>
      </c>
      <c r="BY78" s="64">
        <f t="shared" si="29"/>
        <v>0.48272357723577225</v>
      </c>
      <c r="BZ78" s="64">
        <f t="shared" si="29"/>
        <v>0.48272357723577225</v>
      </c>
      <c r="CA78" s="64">
        <f t="shared" si="29"/>
        <v>0.48272357723577225</v>
      </c>
      <c r="CB78" s="64">
        <f t="shared" si="29"/>
        <v>0.48272357723577225</v>
      </c>
      <c r="CC78" s="64">
        <f t="shared" si="29"/>
        <v>0.48272357723577225</v>
      </c>
      <c r="CD78" s="64">
        <f t="shared" si="29"/>
        <v>0.48272357723577225</v>
      </c>
      <c r="CE78" s="64">
        <f t="shared" si="29"/>
        <v>0.48272357723577225</v>
      </c>
      <c r="CF78" s="64">
        <f t="shared" si="29"/>
        <v>0.48272357723577225</v>
      </c>
      <c r="CG78" s="64">
        <f t="shared" si="29"/>
        <v>0.48272357723577225</v>
      </c>
      <c r="CH78" s="64">
        <f>CH139</f>
        <v>0.48272357723577225</v>
      </c>
      <c r="CI78" s="64">
        <f t="shared" si="27"/>
        <v>0.48272357723577225</v>
      </c>
      <c r="CJ78" s="64">
        <f t="shared" si="27"/>
        <v>0.48272357723577225</v>
      </c>
      <c r="CK78" s="64">
        <f t="shared" si="27"/>
        <v>0.48272357723577225</v>
      </c>
      <c r="CL78" s="64">
        <f t="shared" si="27"/>
        <v>0.48272357723577225</v>
      </c>
      <c r="CM78" s="64">
        <f t="shared" si="27"/>
        <v>0.48272357723577225</v>
      </c>
      <c r="CN78" s="64">
        <f t="shared" si="27"/>
        <v>0.48272357723577225</v>
      </c>
      <c r="CO78" s="64">
        <f t="shared" si="27"/>
        <v>0.48272357723577225</v>
      </c>
      <c r="CP78" s="64">
        <f t="shared" si="27"/>
        <v>0.48272357723577225</v>
      </c>
      <c r="CQ78" s="64">
        <f t="shared" si="27"/>
        <v>0.48272357723577225</v>
      </c>
      <c r="CR78" s="64">
        <f t="shared" si="27"/>
        <v>0.48272357723577225</v>
      </c>
      <c r="CS78" s="64">
        <f t="shared" si="27"/>
        <v>0.48272357723577225</v>
      </c>
      <c r="CT78" s="64">
        <f t="shared" si="27"/>
        <v>0.48272357723577225</v>
      </c>
      <c r="CU78" s="64">
        <f t="shared" si="27"/>
        <v>0.48272357723577225</v>
      </c>
      <c r="CV78" s="64">
        <f t="shared" si="27"/>
        <v>0.48272357723577225</v>
      </c>
      <c r="CW78" s="64">
        <f t="shared" si="27"/>
        <v>0.48272357723577225</v>
      </c>
      <c r="CX78" s="64">
        <f t="shared" si="27"/>
        <v>0.48272357723577225</v>
      </c>
      <c r="CY78" s="64">
        <f t="shared" si="27"/>
        <v>0.48272357723577225</v>
      </c>
      <c r="CZ78" s="64">
        <f t="shared" si="27"/>
        <v>0.48272357723577225</v>
      </c>
      <c r="DA78" s="64">
        <f t="shared" si="27"/>
        <v>0.48272357723577225</v>
      </c>
      <c r="DB78" s="64">
        <f t="shared" si="27"/>
        <v>0.48272357723577225</v>
      </c>
      <c r="DC78" s="64">
        <f t="shared" si="27"/>
        <v>0.48272357723577225</v>
      </c>
      <c r="DD78" s="64">
        <f t="shared" si="27"/>
        <v>0.48272357723577225</v>
      </c>
      <c r="DE78" s="64">
        <f t="shared" si="27"/>
        <v>0.48272357723577225</v>
      </c>
      <c r="DF78" s="64">
        <f t="shared" si="27"/>
        <v>0.48272357723577225</v>
      </c>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c r="EQ78" s="64"/>
      <c r="ER78" s="64"/>
      <c r="ES78" s="64"/>
      <c r="ET78" s="64"/>
      <c r="EU78" s="64"/>
      <c r="EV78" s="64"/>
    </row>
    <row r="79" spans="1:152" s="8" customFormat="1" x14ac:dyDescent="0.25">
      <c r="B79" s="119"/>
      <c r="C79" s="119"/>
      <c r="D79" s="103">
        <f t="shared" si="23"/>
        <v>12</v>
      </c>
      <c r="E79" s="73"/>
      <c r="F79" s="74"/>
      <c r="G79" s="74" t="s">
        <v>14</v>
      </c>
      <c r="H79" s="74"/>
      <c r="I79" s="74"/>
      <c r="J79" s="75"/>
      <c r="K79" s="122"/>
      <c r="L79" s="77"/>
      <c r="M79" s="123"/>
      <c r="N79" s="76">
        <f t="shared" si="29"/>
        <v>6.25</v>
      </c>
      <c r="O79" s="76">
        <f t="shared" si="29"/>
        <v>0.48272357723577236</v>
      </c>
      <c r="P79" s="76">
        <f t="shared" si="29"/>
        <v>0.48272357723577236</v>
      </c>
      <c r="Q79" s="76">
        <f t="shared" si="29"/>
        <v>0.48272357723577236</v>
      </c>
      <c r="R79" s="76">
        <f t="shared" si="29"/>
        <v>0.48272357723577236</v>
      </c>
      <c r="S79" s="76">
        <f t="shared" si="29"/>
        <v>0.48272357723577236</v>
      </c>
      <c r="T79" s="76">
        <f t="shared" si="29"/>
        <v>0.48272357723577236</v>
      </c>
      <c r="U79" s="76">
        <f t="shared" si="29"/>
        <v>0.48272357723577236</v>
      </c>
      <c r="V79" s="76">
        <f t="shared" si="29"/>
        <v>0.48272357723577236</v>
      </c>
      <c r="W79" s="76">
        <f t="shared" si="29"/>
        <v>0.48272357723577236</v>
      </c>
      <c r="X79" s="76">
        <f t="shared" si="29"/>
        <v>0.48272357723577236</v>
      </c>
      <c r="Y79" s="76">
        <f t="shared" si="29"/>
        <v>0.48272357723577236</v>
      </c>
      <c r="Z79" s="76">
        <f t="shared" si="29"/>
        <v>0.48272357723577236</v>
      </c>
      <c r="AA79" s="76">
        <f t="shared" si="29"/>
        <v>0.48272357723577231</v>
      </c>
      <c r="AB79" s="76">
        <f t="shared" si="29"/>
        <v>0.48272357723577231</v>
      </c>
      <c r="AC79" s="76">
        <f t="shared" si="29"/>
        <v>0.48272357723577231</v>
      </c>
      <c r="AD79" s="76">
        <f t="shared" si="29"/>
        <v>0.48272357723577231</v>
      </c>
      <c r="AE79" s="76">
        <f t="shared" si="29"/>
        <v>0.48272357723577231</v>
      </c>
      <c r="AF79" s="76">
        <f t="shared" si="29"/>
        <v>0.48272357723577231</v>
      </c>
      <c r="AG79" s="76">
        <f t="shared" si="29"/>
        <v>0.48272357723577231</v>
      </c>
      <c r="AH79" s="76">
        <f t="shared" si="29"/>
        <v>0.48272357723577231</v>
      </c>
      <c r="AI79" s="76">
        <f t="shared" si="29"/>
        <v>0.48272357723577231</v>
      </c>
      <c r="AJ79" s="76">
        <f t="shared" si="29"/>
        <v>0.48272357723577231</v>
      </c>
      <c r="AK79" s="76">
        <f t="shared" si="29"/>
        <v>0.48272357723577231</v>
      </c>
      <c r="AL79" s="76">
        <f t="shared" si="29"/>
        <v>0.48272357723577231</v>
      </c>
      <c r="AM79" s="76">
        <f t="shared" si="29"/>
        <v>0.48272357723577231</v>
      </c>
      <c r="AN79" s="76">
        <f t="shared" si="29"/>
        <v>0.48272357723577231</v>
      </c>
      <c r="AO79" s="76">
        <f t="shared" si="29"/>
        <v>0.48272357723577231</v>
      </c>
      <c r="AP79" s="76">
        <f t="shared" si="29"/>
        <v>0.48272357723577231</v>
      </c>
      <c r="AQ79" s="76">
        <f t="shared" si="29"/>
        <v>0.48272357723577231</v>
      </c>
      <c r="AR79" s="76">
        <f t="shared" si="29"/>
        <v>0.48272357723577231</v>
      </c>
      <c r="AS79" s="76">
        <f t="shared" si="29"/>
        <v>0.48272357723577231</v>
      </c>
      <c r="AT79" s="76">
        <f t="shared" si="29"/>
        <v>0.48272357723577231</v>
      </c>
      <c r="AU79" s="76">
        <f t="shared" si="29"/>
        <v>0.48272357723577231</v>
      </c>
      <c r="AV79" s="76">
        <f t="shared" si="29"/>
        <v>0.48272357723577231</v>
      </c>
      <c r="AW79" s="76">
        <f t="shared" si="29"/>
        <v>0.48272357723577231</v>
      </c>
      <c r="AX79" s="76">
        <f t="shared" si="29"/>
        <v>0.48272357723577231</v>
      </c>
      <c r="AY79" s="76">
        <f t="shared" si="29"/>
        <v>0.48272357723577231</v>
      </c>
      <c r="AZ79" s="76">
        <f t="shared" si="29"/>
        <v>0.48272357723577231</v>
      </c>
      <c r="BA79" s="76">
        <f t="shared" si="29"/>
        <v>0.48272357723577231</v>
      </c>
      <c r="BB79" s="76">
        <f t="shared" si="29"/>
        <v>0.48272357723577231</v>
      </c>
      <c r="BC79" s="76">
        <f t="shared" si="29"/>
        <v>0.48272357723577231</v>
      </c>
      <c r="BD79" s="76">
        <f t="shared" si="29"/>
        <v>0.48272357723577231</v>
      </c>
      <c r="BE79" s="76">
        <f t="shared" si="29"/>
        <v>0.48272357723577231</v>
      </c>
      <c r="BF79" s="76">
        <f t="shared" si="29"/>
        <v>0.48272357723577231</v>
      </c>
      <c r="BG79" s="76">
        <f t="shared" si="29"/>
        <v>0.48272357723577231</v>
      </c>
      <c r="BH79" s="76">
        <f t="shared" si="29"/>
        <v>0.48272357723577231</v>
      </c>
      <c r="BI79" s="76">
        <f t="shared" si="29"/>
        <v>0.48272357723577231</v>
      </c>
      <c r="BJ79" s="76">
        <f t="shared" si="29"/>
        <v>0.48272357723577231</v>
      </c>
      <c r="BK79" s="76">
        <f t="shared" si="29"/>
        <v>0.48272357723577231</v>
      </c>
      <c r="BL79" s="76">
        <f t="shared" si="29"/>
        <v>0.48272357723577231</v>
      </c>
      <c r="BM79" s="76">
        <f t="shared" si="29"/>
        <v>0.48272357723577231</v>
      </c>
      <c r="BN79" s="76">
        <f t="shared" si="29"/>
        <v>0.48272357723577231</v>
      </c>
      <c r="BO79" s="76">
        <f t="shared" si="29"/>
        <v>0.48272357723577231</v>
      </c>
      <c r="BP79" s="76">
        <f t="shared" si="29"/>
        <v>0.48272357723577231</v>
      </c>
      <c r="BQ79" s="76">
        <f t="shared" si="29"/>
        <v>0.48272357723577231</v>
      </c>
      <c r="BR79" s="76">
        <f t="shared" si="29"/>
        <v>0.48272357723577231</v>
      </c>
      <c r="BS79" s="76">
        <f t="shared" si="29"/>
        <v>0.48272357723577231</v>
      </c>
      <c r="BT79" s="76">
        <f t="shared" si="29"/>
        <v>0.48272357723577231</v>
      </c>
      <c r="BU79" s="76">
        <f t="shared" si="29"/>
        <v>0.48272357723577231</v>
      </c>
      <c r="BV79" s="76">
        <f t="shared" si="29"/>
        <v>0.48272357723577231</v>
      </c>
      <c r="BW79" s="76">
        <f t="shared" si="29"/>
        <v>0.48272357723577225</v>
      </c>
      <c r="BX79" s="76">
        <f t="shared" si="29"/>
        <v>0.48272357723577225</v>
      </c>
      <c r="BY79" s="76">
        <f t="shared" si="29"/>
        <v>0.48272357723577225</v>
      </c>
      <c r="BZ79" s="76">
        <f t="shared" si="29"/>
        <v>0.48272357723577225</v>
      </c>
      <c r="CA79" s="76">
        <f t="shared" si="29"/>
        <v>0.48272357723577225</v>
      </c>
      <c r="CB79" s="76">
        <f t="shared" si="29"/>
        <v>0.48272357723577225</v>
      </c>
      <c r="CC79" s="76">
        <f t="shared" si="29"/>
        <v>0.48272357723577225</v>
      </c>
      <c r="CD79" s="76">
        <f t="shared" si="29"/>
        <v>0.48272357723577225</v>
      </c>
      <c r="CE79" s="76">
        <f t="shared" si="29"/>
        <v>0.48272357723577225</v>
      </c>
      <c r="CF79" s="76">
        <f t="shared" si="29"/>
        <v>0.48272357723577225</v>
      </c>
      <c r="CG79" s="76">
        <f t="shared" si="29"/>
        <v>0.48272357723577225</v>
      </c>
      <c r="CH79" s="76">
        <f t="shared" ref="CH79:DF79" si="30">CH140</f>
        <v>0.48272357723577225</v>
      </c>
      <c r="CI79" s="76">
        <f t="shared" si="30"/>
        <v>0.48272357723577225</v>
      </c>
      <c r="CJ79" s="76">
        <f t="shared" si="30"/>
        <v>0.48272357723577225</v>
      </c>
      <c r="CK79" s="76">
        <f t="shared" si="30"/>
        <v>0.48272357723577225</v>
      </c>
      <c r="CL79" s="76">
        <f t="shared" si="30"/>
        <v>0.48272357723577225</v>
      </c>
      <c r="CM79" s="76">
        <f t="shared" si="30"/>
        <v>0.48272357723577225</v>
      </c>
      <c r="CN79" s="76">
        <f t="shared" si="30"/>
        <v>0.48272357723577225</v>
      </c>
      <c r="CO79" s="76">
        <f t="shared" si="30"/>
        <v>0.48272357723577225</v>
      </c>
      <c r="CP79" s="76">
        <f t="shared" si="30"/>
        <v>0.48272357723577225</v>
      </c>
      <c r="CQ79" s="76">
        <f t="shared" si="30"/>
        <v>0.48272357723577225</v>
      </c>
      <c r="CR79" s="76">
        <f t="shared" si="30"/>
        <v>0.48272357723577225</v>
      </c>
      <c r="CS79" s="76">
        <f t="shared" si="30"/>
        <v>0.48272357723577225</v>
      </c>
      <c r="CT79" s="76">
        <f t="shared" si="30"/>
        <v>0.48272357723577225</v>
      </c>
      <c r="CU79" s="76">
        <f t="shared" si="30"/>
        <v>0.48272357723577225</v>
      </c>
      <c r="CV79" s="76">
        <f t="shared" si="30"/>
        <v>0.48272357723577225</v>
      </c>
      <c r="CW79" s="76">
        <f t="shared" si="30"/>
        <v>0.48272357723577225</v>
      </c>
      <c r="CX79" s="76">
        <f t="shared" si="30"/>
        <v>0.48272357723577225</v>
      </c>
      <c r="CY79" s="76">
        <f t="shared" si="30"/>
        <v>0.48272357723577225</v>
      </c>
      <c r="CZ79" s="76">
        <f t="shared" si="30"/>
        <v>0.48272357723577225</v>
      </c>
      <c r="DA79" s="76">
        <f t="shared" si="30"/>
        <v>0.48272357723577225</v>
      </c>
      <c r="DB79" s="76">
        <f t="shared" si="30"/>
        <v>0.48272357723577225</v>
      </c>
      <c r="DC79" s="76">
        <f t="shared" si="30"/>
        <v>0.48272357723577225</v>
      </c>
      <c r="DD79" s="76">
        <f t="shared" si="30"/>
        <v>0.48272357723577225</v>
      </c>
      <c r="DE79" s="76">
        <f t="shared" si="30"/>
        <v>0.48272357723577225</v>
      </c>
      <c r="DF79" s="76">
        <f t="shared" si="30"/>
        <v>0.48272357723577225</v>
      </c>
      <c r="DG79" s="76"/>
      <c r="DH79" s="76"/>
      <c r="DI79" s="76"/>
      <c r="DJ79" s="76"/>
      <c r="DK79" s="76"/>
      <c r="DL79" s="76"/>
      <c r="DM79" s="76"/>
      <c r="DN79" s="76"/>
      <c r="DO79" s="76"/>
      <c r="DP79" s="76"/>
      <c r="DQ79" s="76"/>
      <c r="DR79" s="76"/>
      <c r="DS79" s="76"/>
      <c r="DT79" s="76"/>
      <c r="DU79" s="76"/>
      <c r="DV79" s="76"/>
      <c r="DW79" s="76"/>
      <c r="DX79" s="76"/>
      <c r="DY79" s="76"/>
      <c r="DZ79" s="76"/>
      <c r="EA79" s="76"/>
      <c r="EB79" s="76"/>
      <c r="EC79" s="76"/>
      <c r="ED79" s="76"/>
      <c r="EE79" s="76"/>
      <c r="EF79" s="76"/>
      <c r="EG79" s="76"/>
      <c r="EH79" s="76"/>
      <c r="EI79" s="76"/>
      <c r="EJ79" s="76"/>
      <c r="EK79" s="76"/>
      <c r="EL79" s="76"/>
      <c r="EM79" s="76"/>
      <c r="EN79" s="76"/>
      <c r="EO79" s="76"/>
      <c r="EP79" s="76"/>
      <c r="EQ79" s="76"/>
      <c r="ER79" s="76"/>
      <c r="ES79" s="76"/>
      <c r="ET79" s="76"/>
      <c r="EU79" s="76"/>
      <c r="EV79" s="76"/>
    </row>
    <row r="80" spans="1:152" s="1" customFormat="1" x14ac:dyDescent="0.25">
      <c r="B80" s="6"/>
      <c r="C80" s="6"/>
      <c r="D80" s="103">
        <f t="shared" si="23"/>
        <v>13</v>
      </c>
      <c r="E80" s="79"/>
      <c r="F80" s="80"/>
      <c r="G80" s="80"/>
      <c r="H80" s="80"/>
      <c r="I80" s="80"/>
      <c r="J80" s="80"/>
      <c r="K80" s="124"/>
      <c r="L80" s="82"/>
      <c r="M80" s="125"/>
      <c r="N80" s="76"/>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c r="CX80" s="77"/>
      <c r="CY80" s="77"/>
      <c r="CZ80" s="77"/>
      <c r="DA80" s="77"/>
      <c r="DB80" s="77"/>
      <c r="DC80" s="77"/>
      <c r="DD80" s="77"/>
      <c r="DE80" s="77"/>
      <c r="DF80" s="77"/>
      <c r="DG80" s="77"/>
      <c r="DH80" s="77"/>
      <c r="DI80" s="77"/>
      <c r="DJ80" s="77"/>
      <c r="DK80" s="77"/>
      <c r="DL80" s="77"/>
      <c r="DM80" s="77"/>
      <c r="DN80" s="77"/>
      <c r="DO80" s="77"/>
      <c r="DP80" s="77"/>
      <c r="DQ80" s="77"/>
      <c r="DR80" s="77"/>
      <c r="DS80" s="77"/>
      <c r="DT80" s="77"/>
      <c r="DU80" s="77"/>
      <c r="DV80" s="77"/>
      <c r="DW80" s="77"/>
      <c r="DX80" s="77"/>
      <c r="DY80" s="77"/>
      <c r="DZ80" s="77"/>
      <c r="EA80" s="77"/>
      <c r="EB80" s="77"/>
      <c r="EC80" s="77"/>
      <c r="ED80" s="77"/>
      <c r="EE80" s="77"/>
      <c r="EF80" s="77"/>
      <c r="EG80" s="77"/>
      <c r="EH80" s="77"/>
      <c r="EI80" s="77"/>
      <c r="EJ80" s="77"/>
      <c r="EK80" s="77"/>
      <c r="EL80" s="77"/>
      <c r="EM80" s="77"/>
      <c r="EN80" s="77"/>
      <c r="EO80" s="77"/>
      <c r="EP80" s="77"/>
      <c r="EQ80" s="77"/>
      <c r="ER80" s="77"/>
      <c r="ES80" s="77"/>
      <c r="ET80" s="77"/>
      <c r="EU80" s="77"/>
      <c r="EV80" s="77"/>
    </row>
    <row r="81" spans="2:152" s="53" customFormat="1" x14ac:dyDescent="0.25">
      <c r="B81" s="6"/>
      <c r="C81" s="6"/>
      <c r="D81" s="103">
        <f t="shared" si="23"/>
        <v>14</v>
      </c>
      <c r="E81" s="54" t="s">
        <v>15</v>
      </c>
      <c r="F81" s="55"/>
      <c r="G81" s="55"/>
      <c r="H81" s="55"/>
      <c r="I81" s="55"/>
      <c r="J81" s="55"/>
      <c r="K81" s="112"/>
      <c r="L81" s="59"/>
      <c r="M81" s="113"/>
      <c r="N81" s="57"/>
      <c r="O81" s="58"/>
      <c r="P81" s="58"/>
      <c r="Q81" s="58"/>
      <c r="R81" s="58"/>
      <c r="S81" s="58"/>
      <c r="T81" s="58"/>
      <c r="U81" s="58"/>
      <c r="V81" s="58"/>
      <c r="W81" s="58"/>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row>
    <row r="82" spans="2:152" s="53" customFormat="1" x14ac:dyDescent="0.25">
      <c r="B82" s="6"/>
      <c r="C82" s="6"/>
      <c r="D82" s="103">
        <f t="shared" si="23"/>
        <v>15</v>
      </c>
      <c r="E82" s="61" t="s">
        <v>28</v>
      </c>
      <c r="F82" s="62"/>
      <c r="G82" s="62"/>
      <c r="H82" s="62"/>
      <c r="I82" s="62"/>
      <c r="J82" s="62"/>
      <c r="K82" s="114"/>
      <c r="L82" s="115"/>
      <c r="M82" s="116"/>
      <c r="N82" s="117">
        <f t="shared" ref="N82:BY85" si="31">N164+N189</f>
        <v>406549.95098780817</v>
      </c>
      <c r="O82" s="117">
        <f t="shared" si="31"/>
        <v>406373.68386245007</v>
      </c>
      <c r="P82" s="117">
        <f t="shared" si="31"/>
        <v>406197.41673709184</v>
      </c>
      <c r="Q82" s="117">
        <f t="shared" si="31"/>
        <v>406021.14961173374</v>
      </c>
      <c r="R82" s="117">
        <f t="shared" si="31"/>
        <v>405844.88248637569</v>
      </c>
      <c r="S82" s="117">
        <f t="shared" si="31"/>
        <v>405668.61536101747</v>
      </c>
      <c r="T82" s="117">
        <f t="shared" si="31"/>
        <v>405492.34823565924</v>
      </c>
      <c r="U82" s="117">
        <f t="shared" si="31"/>
        <v>405316.08111030114</v>
      </c>
      <c r="V82" s="117">
        <f t="shared" si="31"/>
        <v>405139.81398494291</v>
      </c>
      <c r="W82" s="117">
        <f t="shared" si="31"/>
        <v>404963.54685958481</v>
      </c>
      <c r="X82" s="117">
        <f t="shared" si="31"/>
        <v>403149.72586689325</v>
      </c>
      <c r="Y82" s="117">
        <f t="shared" si="31"/>
        <v>401335.90487420186</v>
      </c>
      <c r="Z82" s="117">
        <f t="shared" si="31"/>
        <v>399522.08388151031</v>
      </c>
      <c r="AA82" s="117">
        <f t="shared" si="31"/>
        <v>403823.47006759804</v>
      </c>
      <c r="AB82" s="117">
        <f t="shared" si="31"/>
        <v>408124.85625368572</v>
      </c>
      <c r="AC82" s="117">
        <f t="shared" si="31"/>
        <v>412426.24243977346</v>
      </c>
      <c r="AD82" s="117">
        <f t="shared" si="31"/>
        <v>416727.62862586114</v>
      </c>
      <c r="AE82" s="117">
        <f t="shared" si="31"/>
        <v>421029.01481194876</v>
      </c>
      <c r="AF82" s="117">
        <f t="shared" si="31"/>
        <v>425330.40099803655</v>
      </c>
      <c r="AG82" s="117">
        <f t="shared" si="31"/>
        <v>429631.78718412423</v>
      </c>
      <c r="AH82" s="117">
        <f t="shared" si="31"/>
        <v>433933.17337021185</v>
      </c>
      <c r="AI82" s="117">
        <f t="shared" si="31"/>
        <v>438234.55955629959</v>
      </c>
      <c r="AJ82" s="117">
        <f t="shared" si="31"/>
        <v>442535.94574238727</v>
      </c>
      <c r="AK82" s="117">
        <f t="shared" si="31"/>
        <v>446837.33192847506</v>
      </c>
      <c r="AL82" s="117">
        <f t="shared" si="31"/>
        <v>451138.71811456268</v>
      </c>
      <c r="AM82" s="117">
        <f t="shared" si="31"/>
        <v>455429.22579496005</v>
      </c>
      <c r="AN82" s="117">
        <f t="shared" si="31"/>
        <v>459719.73347535741</v>
      </c>
      <c r="AO82" s="117">
        <f t="shared" si="31"/>
        <v>464010.24115575472</v>
      </c>
      <c r="AP82" s="117">
        <f t="shared" si="31"/>
        <v>468300.74883615208</v>
      </c>
      <c r="AQ82" s="117">
        <f t="shared" si="31"/>
        <v>472591.25651654939</v>
      </c>
      <c r="AR82" s="117">
        <f t="shared" si="31"/>
        <v>476881.76419694675</v>
      </c>
      <c r="AS82" s="117">
        <f t="shared" si="31"/>
        <v>481172.27187734412</v>
      </c>
      <c r="AT82" s="117">
        <f t="shared" si="31"/>
        <v>485462.77955774136</v>
      </c>
      <c r="AU82" s="117">
        <f t="shared" si="31"/>
        <v>489753.28723813867</v>
      </c>
      <c r="AV82" s="117">
        <f t="shared" si="31"/>
        <v>494043.79491853603</v>
      </c>
      <c r="AW82" s="117">
        <f t="shared" si="31"/>
        <v>498334.30259893334</v>
      </c>
      <c r="AX82" s="117">
        <f t="shared" si="31"/>
        <v>502624.8102793307</v>
      </c>
      <c r="AY82" s="117">
        <f t="shared" si="31"/>
        <v>505071.25221757201</v>
      </c>
      <c r="AZ82" s="117">
        <f t="shared" si="31"/>
        <v>507517.69415581331</v>
      </c>
      <c r="BA82" s="117">
        <f t="shared" si="31"/>
        <v>509964.13609405473</v>
      </c>
      <c r="BB82" s="117">
        <f t="shared" si="31"/>
        <v>512410.57803229603</v>
      </c>
      <c r="BC82" s="117">
        <f t="shared" si="31"/>
        <v>514857.01997053734</v>
      </c>
      <c r="BD82" s="117">
        <f t="shared" si="31"/>
        <v>517303.46190877864</v>
      </c>
      <c r="BE82" s="117">
        <f t="shared" si="31"/>
        <v>519749.90384702006</v>
      </c>
      <c r="BF82" s="117">
        <f t="shared" si="31"/>
        <v>522196.34578526136</v>
      </c>
      <c r="BG82" s="117">
        <f t="shared" si="31"/>
        <v>524642.78772350261</v>
      </c>
      <c r="BH82" s="117">
        <f t="shared" si="31"/>
        <v>527089.22966174409</v>
      </c>
      <c r="BI82" s="117">
        <f t="shared" si="31"/>
        <v>529535.67159998533</v>
      </c>
      <c r="BJ82" s="117">
        <f t="shared" si="31"/>
        <v>531982.11353822669</v>
      </c>
      <c r="BK82" s="117">
        <f t="shared" si="31"/>
        <v>535014.75179950823</v>
      </c>
      <c r="BL82" s="117">
        <f t="shared" si="31"/>
        <v>538047.39006078977</v>
      </c>
      <c r="BM82" s="117">
        <f t="shared" si="31"/>
        <v>541080.0283220713</v>
      </c>
      <c r="BN82" s="117">
        <f t="shared" si="31"/>
        <v>544112.66658335296</v>
      </c>
      <c r="BO82" s="117">
        <f t="shared" si="31"/>
        <v>547145.30484463437</v>
      </c>
      <c r="BP82" s="117">
        <f t="shared" si="31"/>
        <v>550177.94310591603</v>
      </c>
      <c r="BQ82" s="117">
        <f t="shared" si="31"/>
        <v>553210.58136719756</v>
      </c>
      <c r="BR82" s="117">
        <f t="shared" si="31"/>
        <v>556243.21962847898</v>
      </c>
      <c r="BS82" s="117">
        <f t="shared" si="31"/>
        <v>559275.85788976052</v>
      </c>
      <c r="BT82" s="117">
        <f t="shared" si="31"/>
        <v>562308.49615104194</v>
      </c>
      <c r="BU82" s="117">
        <f t="shared" si="31"/>
        <v>565341.13441232359</v>
      </c>
      <c r="BV82" s="117">
        <f t="shared" si="31"/>
        <v>568373.77267360513</v>
      </c>
      <c r="BW82" s="117">
        <f t="shared" si="31"/>
        <v>571631.90394510026</v>
      </c>
      <c r="BX82" s="117">
        <f t="shared" si="31"/>
        <v>574890.03521659551</v>
      </c>
      <c r="BY82" s="117">
        <f t="shared" si="31"/>
        <v>578148.16648809053</v>
      </c>
      <c r="BZ82" s="117">
        <f t="shared" ref="BZ82:DF91" si="32">BZ164+BZ189</f>
        <v>581406.29775958566</v>
      </c>
      <c r="CA82" s="117">
        <f t="shared" si="32"/>
        <v>584664.42903108092</v>
      </c>
      <c r="CB82" s="117">
        <f t="shared" si="32"/>
        <v>587922.56030257605</v>
      </c>
      <c r="CC82" s="117">
        <f t="shared" si="32"/>
        <v>591180.69157407118</v>
      </c>
      <c r="CD82" s="117">
        <f t="shared" si="32"/>
        <v>594438.82284556632</v>
      </c>
      <c r="CE82" s="117">
        <f t="shared" si="32"/>
        <v>597696.95411706157</v>
      </c>
      <c r="CF82" s="117">
        <f t="shared" si="32"/>
        <v>600955.08538855659</v>
      </c>
      <c r="CG82" s="117">
        <f t="shared" si="32"/>
        <v>604213.21666005184</v>
      </c>
      <c r="CH82" s="117">
        <f t="shared" si="32"/>
        <v>607471.34793154697</v>
      </c>
      <c r="CI82" s="117">
        <f t="shared" si="32"/>
        <v>610730.50818903209</v>
      </c>
      <c r="CJ82" s="117">
        <f t="shared" si="32"/>
        <v>613989.66844651708</v>
      </c>
      <c r="CK82" s="117">
        <f t="shared" si="32"/>
        <v>617248.82870400208</v>
      </c>
      <c r="CL82" s="117">
        <f t="shared" si="32"/>
        <v>620507.98896148708</v>
      </c>
      <c r="CM82" s="117">
        <f t="shared" si="32"/>
        <v>623767.14921897219</v>
      </c>
      <c r="CN82" s="117">
        <f t="shared" si="32"/>
        <v>627026.30947645719</v>
      </c>
      <c r="CO82" s="117">
        <f t="shared" si="32"/>
        <v>630285.46973394218</v>
      </c>
      <c r="CP82" s="117">
        <f t="shared" si="32"/>
        <v>633544.6299914273</v>
      </c>
      <c r="CQ82" s="117">
        <f t="shared" si="32"/>
        <v>636803.79024891229</v>
      </c>
      <c r="CR82" s="117">
        <f t="shared" si="32"/>
        <v>640062.95050639729</v>
      </c>
      <c r="CS82" s="117">
        <f t="shared" si="32"/>
        <v>643322.11076388229</v>
      </c>
      <c r="CT82" s="117">
        <f t="shared" si="32"/>
        <v>646581.27102136728</v>
      </c>
      <c r="CU82" s="117">
        <f t="shared" si="32"/>
        <v>649818.30408012331</v>
      </c>
      <c r="CV82" s="117">
        <f t="shared" si="32"/>
        <v>653055.33713887935</v>
      </c>
      <c r="CW82" s="117">
        <f t="shared" si="32"/>
        <v>656292.37019763549</v>
      </c>
      <c r="CX82" s="117">
        <f t="shared" si="32"/>
        <v>659529.40325639141</v>
      </c>
      <c r="CY82" s="117">
        <f t="shared" si="32"/>
        <v>662766.43631514744</v>
      </c>
      <c r="CZ82" s="117">
        <f t="shared" si="32"/>
        <v>666003.46937390347</v>
      </c>
      <c r="DA82" s="117">
        <f t="shared" si="32"/>
        <v>669240.5024326595</v>
      </c>
      <c r="DB82" s="117">
        <f t="shared" si="32"/>
        <v>672477.53549141553</v>
      </c>
      <c r="DC82" s="117">
        <f t="shared" si="32"/>
        <v>675714.56855017156</v>
      </c>
      <c r="DD82" s="117">
        <f t="shared" si="32"/>
        <v>678951.60160892759</v>
      </c>
      <c r="DE82" s="117">
        <f t="shared" si="32"/>
        <v>682188.63466768363</v>
      </c>
      <c r="DF82" s="117">
        <f t="shared" si="32"/>
        <v>685425.66772643966</v>
      </c>
      <c r="DG82" s="117"/>
      <c r="DH82" s="117"/>
      <c r="DI82" s="117"/>
      <c r="DJ82" s="117"/>
      <c r="DK82" s="117"/>
      <c r="DL82" s="117"/>
      <c r="DM82" s="117"/>
      <c r="DN82" s="117"/>
      <c r="DO82" s="117"/>
      <c r="DP82" s="117"/>
      <c r="DQ82" s="117"/>
      <c r="DR82" s="117"/>
      <c r="DS82" s="117"/>
      <c r="DT82" s="117"/>
      <c r="DU82" s="117"/>
      <c r="DV82" s="117"/>
      <c r="DW82" s="117"/>
      <c r="DX82" s="117"/>
      <c r="DY82" s="117"/>
      <c r="DZ82" s="117"/>
      <c r="EA82" s="117"/>
      <c r="EB82" s="117"/>
      <c r="EC82" s="117"/>
      <c r="ED82" s="117"/>
      <c r="EE82" s="117"/>
      <c r="EF82" s="117"/>
      <c r="EG82" s="117"/>
      <c r="EH82" s="117"/>
      <c r="EI82" s="117"/>
      <c r="EJ82" s="117"/>
      <c r="EK82" s="117"/>
      <c r="EL82" s="117"/>
      <c r="EM82" s="117"/>
      <c r="EN82" s="117"/>
      <c r="EO82" s="117"/>
      <c r="EP82" s="117"/>
      <c r="EQ82" s="117"/>
      <c r="ER82" s="117"/>
      <c r="ES82" s="117"/>
      <c r="ET82" s="117"/>
      <c r="EU82" s="117"/>
      <c r="EV82" s="117"/>
    </row>
    <row r="83" spans="2:152" s="53" customFormat="1" x14ac:dyDescent="0.25">
      <c r="B83" s="6"/>
      <c r="C83" s="6"/>
      <c r="D83" s="103">
        <f t="shared" si="23"/>
        <v>16</v>
      </c>
      <c r="E83" s="61"/>
      <c r="F83" s="62" t="s">
        <v>29</v>
      </c>
      <c r="G83" s="62"/>
      <c r="H83" s="62"/>
      <c r="I83" s="62"/>
      <c r="J83" s="62"/>
      <c r="K83" s="114"/>
      <c r="L83" s="115"/>
      <c r="M83" s="116"/>
      <c r="N83" s="117">
        <f t="shared" si="31"/>
        <v>56342.558403000003</v>
      </c>
      <c r="O83" s="117">
        <f t="shared" si="31"/>
        <v>56342.558403000003</v>
      </c>
      <c r="P83" s="117">
        <f t="shared" si="31"/>
        <v>56342.558403000003</v>
      </c>
      <c r="Q83" s="117">
        <f t="shared" si="31"/>
        <v>56342.558403000003</v>
      </c>
      <c r="R83" s="117">
        <f t="shared" si="31"/>
        <v>56342.558403000003</v>
      </c>
      <c r="S83" s="117">
        <f t="shared" si="31"/>
        <v>56342.558403000003</v>
      </c>
      <c r="T83" s="117">
        <f t="shared" si="31"/>
        <v>56342.558403000003</v>
      </c>
      <c r="U83" s="117">
        <f t="shared" si="31"/>
        <v>56342.558403000003</v>
      </c>
      <c r="V83" s="117">
        <f t="shared" si="31"/>
        <v>56342.558403000003</v>
      </c>
      <c r="W83" s="117">
        <f t="shared" si="31"/>
        <v>56342.558403000003</v>
      </c>
      <c r="X83" s="117">
        <f t="shared" si="31"/>
        <v>56342.558403000003</v>
      </c>
      <c r="Y83" s="117">
        <f t="shared" si="31"/>
        <v>56342.558403000003</v>
      </c>
      <c r="Z83" s="117">
        <f t="shared" si="31"/>
        <v>56342.558403000003</v>
      </c>
      <c r="AA83" s="117">
        <f t="shared" si="31"/>
        <v>56342.558403000003</v>
      </c>
      <c r="AB83" s="117">
        <f t="shared" si="31"/>
        <v>56342.558403000003</v>
      </c>
      <c r="AC83" s="117">
        <f t="shared" si="31"/>
        <v>56342.558403000003</v>
      </c>
      <c r="AD83" s="117">
        <f t="shared" si="31"/>
        <v>56342.558403000003</v>
      </c>
      <c r="AE83" s="117">
        <f t="shared" si="31"/>
        <v>56342.558403000003</v>
      </c>
      <c r="AF83" s="117">
        <f t="shared" si="31"/>
        <v>56342.558403000003</v>
      </c>
      <c r="AG83" s="117">
        <f t="shared" si="31"/>
        <v>56342.558403000003</v>
      </c>
      <c r="AH83" s="117">
        <f t="shared" si="31"/>
        <v>56342.558403000003</v>
      </c>
      <c r="AI83" s="117">
        <f t="shared" si="31"/>
        <v>56342.558403000003</v>
      </c>
      <c r="AJ83" s="117">
        <f t="shared" si="31"/>
        <v>56342.558403000003</v>
      </c>
      <c r="AK83" s="117">
        <f t="shared" si="31"/>
        <v>56342.558403000003</v>
      </c>
      <c r="AL83" s="117">
        <f t="shared" si="31"/>
        <v>56342.558403000003</v>
      </c>
      <c r="AM83" s="117">
        <f t="shared" si="31"/>
        <v>56342.558403000003</v>
      </c>
      <c r="AN83" s="117">
        <f t="shared" si="31"/>
        <v>56342.558403000003</v>
      </c>
      <c r="AO83" s="117">
        <f t="shared" si="31"/>
        <v>56342.558403000003</v>
      </c>
      <c r="AP83" s="117">
        <f t="shared" si="31"/>
        <v>56342.558403000003</v>
      </c>
      <c r="AQ83" s="117">
        <f t="shared" si="31"/>
        <v>56342.558403000003</v>
      </c>
      <c r="AR83" s="117">
        <f t="shared" si="31"/>
        <v>56342.558403000003</v>
      </c>
      <c r="AS83" s="117">
        <f t="shared" si="31"/>
        <v>56342.558403000003</v>
      </c>
      <c r="AT83" s="117">
        <f t="shared" si="31"/>
        <v>56342.558403000003</v>
      </c>
      <c r="AU83" s="117">
        <f t="shared" si="31"/>
        <v>56342.558403000003</v>
      </c>
      <c r="AV83" s="117">
        <f t="shared" si="31"/>
        <v>56342.558403000003</v>
      </c>
      <c r="AW83" s="117">
        <f t="shared" si="31"/>
        <v>56342.558403000003</v>
      </c>
      <c r="AX83" s="117">
        <f t="shared" si="31"/>
        <v>56342.558403000003</v>
      </c>
      <c r="AY83" s="117">
        <f t="shared" si="31"/>
        <v>56342.558403000003</v>
      </c>
      <c r="AZ83" s="117">
        <f t="shared" si="31"/>
        <v>56342.558403000003</v>
      </c>
      <c r="BA83" s="117">
        <f t="shared" si="31"/>
        <v>56342.558403000003</v>
      </c>
      <c r="BB83" s="117">
        <f t="shared" si="31"/>
        <v>56342.558403000003</v>
      </c>
      <c r="BC83" s="117">
        <f t="shared" si="31"/>
        <v>56342.558403000003</v>
      </c>
      <c r="BD83" s="117">
        <f t="shared" si="31"/>
        <v>56342.558403000003</v>
      </c>
      <c r="BE83" s="117">
        <f t="shared" si="31"/>
        <v>56342.558403000003</v>
      </c>
      <c r="BF83" s="117">
        <f t="shared" si="31"/>
        <v>56342.558403000003</v>
      </c>
      <c r="BG83" s="117">
        <f t="shared" si="31"/>
        <v>56342.558403000003</v>
      </c>
      <c r="BH83" s="117">
        <f t="shared" si="31"/>
        <v>56342.558403000003</v>
      </c>
      <c r="BI83" s="117">
        <f t="shared" si="31"/>
        <v>56342.558403000003</v>
      </c>
      <c r="BJ83" s="117">
        <f t="shared" si="31"/>
        <v>56342.558403000003</v>
      </c>
      <c r="BK83" s="117">
        <f t="shared" si="31"/>
        <v>56342.558403000003</v>
      </c>
      <c r="BL83" s="117">
        <f t="shared" si="31"/>
        <v>56342.558403000003</v>
      </c>
      <c r="BM83" s="117">
        <f t="shared" si="31"/>
        <v>56342.558403000003</v>
      </c>
      <c r="BN83" s="117">
        <f t="shared" si="31"/>
        <v>56342.558403000003</v>
      </c>
      <c r="BO83" s="117">
        <f t="shared" si="31"/>
        <v>56342.558403000003</v>
      </c>
      <c r="BP83" s="117">
        <f t="shared" si="31"/>
        <v>56342.558403000003</v>
      </c>
      <c r="BQ83" s="117">
        <f t="shared" si="31"/>
        <v>56342.558403000003</v>
      </c>
      <c r="BR83" s="117">
        <f t="shared" si="31"/>
        <v>56342.558403000003</v>
      </c>
      <c r="BS83" s="117">
        <f t="shared" si="31"/>
        <v>56342.558403000003</v>
      </c>
      <c r="BT83" s="117">
        <f t="shared" si="31"/>
        <v>56342.558403000003</v>
      </c>
      <c r="BU83" s="117">
        <f t="shared" si="31"/>
        <v>56342.558403000003</v>
      </c>
      <c r="BV83" s="117">
        <f t="shared" si="31"/>
        <v>56342.558403000003</v>
      </c>
      <c r="BW83" s="117">
        <f t="shared" si="31"/>
        <v>56342.558403000003</v>
      </c>
      <c r="BX83" s="117">
        <f t="shared" si="31"/>
        <v>56342.558403000003</v>
      </c>
      <c r="BY83" s="117">
        <f t="shared" si="31"/>
        <v>56342.558403000003</v>
      </c>
      <c r="BZ83" s="117">
        <f t="shared" si="32"/>
        <v>56342.558403000003</v>
      </c>
      <c r="CA83" s="117">
        <f t="shared" si="32"/>
        <v>56342.558403000003</v>
      </c>
      <c r="CB83" s="117">
        <f t="shared" si="32"/>
        <v>56342.558403000003</v>
      </c>
      <c r="CC83" s="117">
        <f t="shared" si="32"/>
        <v>56342.558403000003</v>
      </c>
      <c r="CD83" s="117">
        <f t="shared" si="32"/>
        <v>56342.558403000003</v>
      </c>
      <c r="CE83" s="117">
        <f t="shared" si="32"/>
        <v>56342.558403000003</v>
      </c>
      <c r="CF83" s="117">
        <f t="shared" si="32"/>
        <v>56342.558403000003</v>
      </c>
      <c r="CG83" s="117">
        <f t="shared" si="32"/>
        <v>56342.558403000003</v>
      </c>
      <c r="CH83" s="117">
        <f t="shared" si="32"/>
        <v>56342.558403000003</v>
      </c>
      <c r="CI83" s="117">
        <f t="shared" si="32"/>
        <v>56342.558403000003</v>
      </c>
      <c r="CJ83" s="117">
        <f t="shared" si="32"/>
        <v>56342.558403000003</v>
      </c>
      <c r="CK83" s="117">
        <f t="shared" si="32"/>
        <v>56342.558403000003</v>
      </c>
      <c r="CL83" s="117">
        <f t="shared" si="32"/>
        <v>56342.558403000003</v>
      </c>
      <c r="CM83" s="117">
        <f t="shared" si="32"/>
        <v>56342.558403000003</v>
      </c>
      <c r="CN83" s="117">
        <f t="shared" si="32"/>
        <v>56342.558403000003</v>
      </c>
      <c r="CO83" s="117">
        <f t="shared" si="32"/>
        <v>56342.558403000003</v>
      </c>
      <c r="CP83" s="117">
        <f t="shared" si="32"/>
        <v>56342.558403000003</v>
      </c>
      <c r="CQ83" s="117">
        <f t="shared" si="32"/>
        <v>56342.558403000003</v>
      </c>
      <c r="CR83" s="117">
        <f t="shared" si="32"/>
        <v>56342.558403000003</v>
      </c>
      <c r="CS83" s="117">
        <f t="shared" si="32"/>
        <v>56342.558403000003</v>
      </c>
      <c r="CT83" s="117">
        <f t="shared" si="32"/>
        <v>56342.558403000003</v>
      </c>
      <c r="CU83" s="117">
        <f t="shared" si="32"/>
        <v>56342.558403000003</v>
      </c>
      <c r="CV83" s="117">
        <f t="shared" si="32"/>
        <v>56342.558403000003</v>
      </c>
      <c r="CW83" s="117">
        <f t="shared" si="32"/>
        <v>56342.558403000003</v>
      </c>
      <c r="CX83" s="117">
        <f t="shared" si="32"/>
        <v>56342.558403000003</v>
      </c>
      <c r="CY83" s="117">
        <f t="shared" si="32"/>
        <v>56342.558403000003</v>
      </c>
      <c r="CZ83" s="117">
        <f t="shared" si="32"/>
        <v>56342.558403000003</v>
      </c>
      <c r="DA83" s="117">
        <f t="shared" si="32"/>
        <v>56342.558403000003</v>
      </c>
      <c r="DB83" s="117">
        <f t="shared" si="32"/>
        <v>56342.558403000003</v>
      </c>
      <c r="DC83" s="117">
        <f t="shared" si="32"/>
        <v>56342.558403000003</v>
      </c>
      <c r="DD83" s="117">
        <f t="shared" si="32"/>
        <v>56342.558403000003</v>
      </c>
      <c r="DE83" s="117">
        <f t="shared" si="32"/>
        <v>56342.558403000003</v>
      </c>
      <c r="DF83" s="117">
        <f t="shared" si="32"/>
        <v>56342.558403000003</v>
      </c>
      <c r="DG83" s="117"/>
      <c r="DH83" s="117"/>
      <c r="DI83" s="117"/>
      <c r="DJ83" s="117"/>
      <c r="DK83" s="117"/>
      <c r="DL83" s="117"/>
      <c r="DM83" s="117"/>
      <c r="DN83" s="117"/>
      <c r="DO83" s="117"/>
      <c r="DP83" s="117"/>
      <c r="DQ83" s="117"/>
      <c r="DR83" s="117"/>
      <c r="DS83" s="117"/>
      <c r="DT83" s="117"/>
      <c r="DU83" s="117"/>
      <c r="DV83" s="117"/>
      <c r="DW83" s="117"/>
      <c r="DX83" s="117"/>
      <c r="DY83" s="117"/>
      <c r="DZ83" s="117"/>
      <c r="EA83" s="117"/>
      <c r="EB83" s="117"/>
      <c r="EC83" s="117"/>
      <c r="ED83" s="117"/>
      <c r="EE83" s="117"/>
      <c r="EF83" s="117"/>
      <c r="EG83" s="117"/>
      <c r="EH83" s="117"/>
      <c r="EI83" s="117"/>
      <c r="EJ83" s="117"/>
      <c r="EK83" s="117"/>
      <c r="EL83" s="117"/>
      <c r="EM83" s="117"/>
      <c r="EN83" s="117"/>
      <c r="EO83" s="117"/>
      <c r="EP83" s="117"/>
      <c r="EQ83" s="117"/>
      <c r="ER83" s="117"/>
      <c r="ES83" s="117"/>
      <c r="ET83" s="117"/>
      <c r="EU83" s="117"/>
      <c r="EV83" s="117"/>
    </row>
    <row r="84" spans="2:152" s="53" customFormat="1" x14ac:dyDescent="0.25">
      <c r="B84" s="6"/>
      <c r="C84" s="6"/>
      <c r="D84" s="103">
        <f t="shared" si="23"/>
        <v>17</v>
      </c>
      <c r="E84" s="61"/>
      <c r="F84" s="62" t="s">
        <v>30</v>
      </c>
      <c r="G84" s="80"/>
      <c r="H84" s="62"/>
      <c r="I84" s="62"/>
      <c r="J84" s="62"/>
      <c r="K84" s="114"/>
      <c r="L84" s="115"/>
      <c r="M84" s="116"/>
      <c r="N84" s="115">
        <f t="shared" si="31"/>
        <v>99481.984863999998</v>
      </c>
      <c r="O84" s="115">
        <f t="shared" si="31"/>
        <v>99077.586551544722</v>
      </c>
      <c r="P84" s="115">
        <f t="shared" si="31"/>
        <v>98673.188239089432</v>
      </c>
      <c r="Q84" s="115">
        <f t="shared" si="31"/>
        <v>98268.789926634156</v>
      </c>
      <c r="R84" s="115">
        <f t="shared" si="31"/>
        <v>97864.391614178865</v>
      </c>
      <c r="S84" s="115">
        <f t="shared" si="31"/>
        <v>97459.993301723589</v>
      </c>
      <c r="T84" s="115">
        <f t="shared" si="31"/>
        <v>97055.594989268298</v>
      </c>
      <c r="U84" s="115">
        <f t="shared" si="31"/>
        <v>96651.196676813022</v>
      </c>
      <c r="V84" s="115">
        <f t="shared" si="31"/>
        <v>96246.798364357732</v>
      </c>
      <c r="W84" s="115">
        <f t="shared" si="31"/>
        <v>95842.400051902456</v>
      </c>
      <c r="X84" s="115">
        <f t="shared" si="31"/>
        <v>95438.001739447165</v>
      </c>
      <c r="Y84" s="115">
        <f t="shared" si="31"/>
        <v>95033.603426991889</v>
      </c>
      <c r="Z84" s="115">
        <f t="shared" si="31"/>
        <v>94629.205114536599</v>
      </c>
      <c r="AA84" s="115">
        <f t="shared" si="31"/>
        <v>94629.205114536613</v>
      </c>
      <c r="AB84" s="115">
        <f t="shared" si="31"/>
        <v>94629.205114536613</v>
      </c>
      <c r="AC84" s="115">
        <f t="shared" si="31"/>
        <v>94629.205114536628</v>
      </c>
      <c r="AD84" s="115">
        <f t="shared" si="31"/>
        <v>94629.205114536628</v>
      </c>
      <c r="AE84" s="115">
        <f t="shared" si="31"/>
        <v>94629.205114536642</v>
      </c>
      <c r="AF84" s="115">
        <f t="shared" si="31"/>
        <v>94629.205114536642</v>
      </c>
      <c r="AG84" s="115">
        <f t="shared" si="31"/>
        <v>94629.205114536657</v>
      </c>
      <c r="AH84" s="115">
        <f t="shared" si="31"/>
        <v>94629.205114536657</v>
      </c>
      <c r="AI84" s="115">
        <f t="shared" si="31"/>
        <v>94629.205114536657</v>
      </c>
      <c r="AJ84" s="115">
        <f t="shared" si="31"/>
        <v>94629.205114536671</v>
      </c>
      <c r="AK84" s="115">
        <f t="shared" si="31"/>
        <v>94629.205114536686</v>
      </c>
      <c r="AL84" s="115">
        <f t="shared" si="31"/>
        <v>94629.205114536686</v>
      </c>
      <c r="AM84" s="115">
        <f t="shared" si="31"/>
        <v>94629.205114536686</v>
      </c>
      <c r="AN84" s="115">
        <f t="shared" si="31"/>
        <v>94629.2051145367</v>
      </c>
      <c r="AO84" s="115">
        <f t="shared" si="31"/>
        <v>94629.205114536715</v>
      </c>
      <c r="AP84" s="115">
        <f t="shared" si="31"/>
        <v>94629.205114536715</v>
      </c>
      <c r="AQ84" s="115">
        <f t="shared" si="31"/>
        <v>94629.205114536715</v>
      </c>
      <c r="AR84" s="115">
        <f t="shared" si="31"/>
        <v>94629.205114536715</v>
      </c>
      <c r="AS84" s="115">
        <f t="shared" si="31"/>
        <v>94629.205114536715</v>
      </c>
      <c r="AT84" s="115">
        <f t="shared" si="31"/>
        <v>94629.2051145367</v>
      </c>
      <c r="AU84" s="115">
        <f t="shared" si="31"/>
        <v>94629.205114536686</v>
      </c>
      <c r="AV84" s="115">
        <f t="shared" si="31"/>
        <v>94629.205114536686</v>
      </c>
      <c r="AW84" s="115">
        <f t="shared" si="31"/>
        <v>94629.205114536686</v>
      </c>
      <c r="AX84" s="115">
        <f t="shared" si="31"/>
        <v>94629.205114536671</v>
      </c>
      <c r="AY84" s="115">
        <f t="shared" si="31"/>
        <v>94629.205114536657</v>
      </c>
      <c r="AZ84" s="115">
        <f t="shared" si="31"/>
        <v>94629.205114536657</v>
      </c>
      <c r="BA84" s="115">
        <f t="shared" si="31"/>
        <v>94629.205114536657</v>
      </c>
      <c r="BB84" s="115">
        <f t="shared" si="31"/>
        <v>94629.205114536642</v>
      </c>
      <c r="BC84" s="115">
        <f t="shared" si="31"/>
        <v>94629.205114536628</v>
      </c>
      <c r="BD84" s="115">
        <f t="shared" si="31"/>
        <v>94629.205114536628</v>
      </c>
      <c r="BE84" s="115">
        <f t="shared" si="31"/>
        <v>94629.205114536628</v>
      </c>
      <c r="BF84" s="115">
        <f t="shared" si="31"/>
        <v>94629.205114536613</v>
      </c>
      <c r="BG84" s="115">
        <f t="shared" si="31"/>
        <v>94629.205114536599</v>
      </c>
      <c r="BH84" s="115">
        <f t="shared" si="31"/>
        <v>94629.205114536599</v>
      </c>
      <c r="BI84" s="115">
        <f t="shared" si="31"/>
        <v>94629.205114536599</v>
      </c>
      <c r="BJ84" s="115">
        <f t="shared" si="31"/>
        <v>94629.205114536584</v>
      </c>
      <c r="BK84" s="115">
        <f t="shared" si="31"/>
        <v>94629.205114536569</v>
      </c>
      <c r="BL84" s="115">
        <f t="shared" si="31"/>
        <v>94629.205114536569</v>
      </c>
      <c r="BM84" s="115">
        <f t="shared" si="31"/>
        <v>94629.205114536569</v>
      </c>
      <c r="BN84" s="115">
        <f t="shared" si="31"/>
        <v>94629.205114536555</v>
      </c>
      <c r="BO84" s="115">
        <f t="shared" si="31"/>
        <v>94629.20511453654</v>
      </c>
      <c r="BP84" s="115">
        <f t="shared" si="31"/>
        <v>94629.20511453654</v>
      </c>
      <c r="BQ84" s="115">
        <f t="shared" si="31"/>
        <v>94629.20511453654</v>
      </c>
      <c r="BR84" s="115">
        <f t="shared" si="31"/>
        <v>94629.205114536526</v>
      </c>
      <c r="BS84" s="115">
        <f t="shared" si="31"/>
        <v>94629.205114536511</v>
      </c>
      <c r="BT84" s="115">
        <f t="shared" si="31"/>
        <v>94629.205114536511</v>
      </c>
      <c r="BU84" s="115">
        <f t="shared" si="31"/>
        <v>94629.205114536511</v>
      </c>
      <c r="BV84" s="115">
        <f t="shared" si="31"/>
        <v>94629.205114536497</v>
      </c>
      <c r="BW84" s="115">
        <f t="shared" si="31"/>
        <v>94629.205114536482</v>
      </c>
      <c r="BX84" s="115">
        <f t="shared" si="31"/>
        <v>94629.205114536482</v>
      </c>
      <c r="BY84" s="115">
        <f t="shared" si="31"/>
        <v>94629.205114536482</v>
      </c>
      <c r="BZ84" s="115">
        <f t="shared" si="32"/>
        <v>94629.205114536468</v>
      </c>
      <c r="CA84" s="115">
        <f t="shared" si="32"/>
        <v>94629.205114536453</v>
      </c>
      <c r="CB84" s="115">
        <f t="shared" si="32"/>
        <v>94629.205114536453</v>
      </c>
      <c r="CC84" s="115">
        <f t="shared" si="32"/>
        <v>94629.205114536453</v>
      </c>
      <c r="CD84" s="115">
        <f t="shared" si="32"/>
        <v>94629.205114536438</v>
      </c>
      <c r="CE84" s="115">
        <f t="shared" si="32"/>
        <v>94629.205114536424</v>
      </c>
      <c r="CF84" s="115">
        <f t="shared" si="32"/>
        <v>94629.205114536424</v>
      </c>
      <c r="CG84" s="115">
        <f t="shared" si="32"/>
        <v>94629.205114536424</v>
      </c>
      <c r="CH84" s="115">
        <f t="shared" si="32"/>
        <v>94629.205114536409</v>
      </c>
      <c r="CI84" s="115">
        <f t="shared" si="32"/>
        <v>94629.205114536395</v>
      </c>
      <c r="CJ84" s="115">
        <f t="shared" si="32"/>
        <v>94629.205114536395</v>
      </c>
      <c r="CK84" s="115">
        <f t="shared" si="32"/>
        <v>94629.205114536395</v>
      </c>
      <c r="CL84" s="115">
        <f t="shared" si="32"/>
        <v>94629.20511453638</v>
      </c>
      <c r="CM84" s="115">
        <f t="shared" si="32"/>
        <v>94629.205114536366</v>
      </c>
      <c r="CN84" s="115">
        <f t="shared" si="32"/>
        <v>94629.205114536366</v>
      </c>
      <c r="CO84" s="115">
        <f t="shared" si="32"/>
        <v>94629.205114536366</v>
      </c>
      <c r="CP84" s="115">
        <f t="shared" si="32"/>
        <v>94629.205114536351</v>
      </c>
      <c r="CQ84" s="115">
        <f t="shared" si="32"/>
        <v>94629.205114536337</v>
      </c>
      <c r="CR84" s="115">
        <f t="shared" si="32"/>
        <v>94629.205114536337</v>
      </c>
      <c r="CS84" s="115">
        <f t="shared" si="32"/>
        <v>94629.205114536337</v>
      </c>
      <c r="CT84" s="115">
        <f t="shared" si="32"/>
        <v>94629.205114536322</v>
      </c>
      <c r="CU84" s="115">
        <f t="shared" si="32"/>
        <v>94629.205114536308</v>
      </c>
      <c r="CV84" s="115">
        <f t="shared" si="32"/>
        <v>94629.205114536308</v>
      </c>
      <c r="CW84" s="115">
        <f t="shared" si="32"/>
        <v>94629.205114536308</v>
      </c>
      <c r="CX84" s="115">
        <f t="shared" si="32"/>
        <v>94629.205114536293</v>
      </c>
      <c r="CY84" s="115">
        <f t="shared" si="32"/>
        <v>94629.205114536278</v>
      </c>
      <c r="CZ84" s="115">
        <f t="shared" si="32"/>
        <v>94629.205114536278</v>
      </c>
      <c r="DA84" s="115">
        <f t="shared" si="32"/>
        <v>94629.205114536278</v>
      </c>
      <c r="DB84" s="115">
        <f t="shared" si="32"/>
        <v>94629.205114536264</v>
      </c>
      <c r="DC84" s="115">
        <f t="shared" si="32"/>
        <v>94629.205114536249</v>
      </c>
      <c r="DD84" s="115">
        <f t="shared" si="32"/>
        <v>94629.205114536249</v>
      </c>
      <c r="DE84" s="115">
        <f t="shared" si="32"/>
        <v>94629.205114536249</v>
      </c>
      <c r="DF84" s="115">
        <f t="shared" si="32"/>
        <v>94629.205114536235</v>
      </c>
      <c r="DG84" s="115"/>
      <c r="DH84" s="115"/>
      <c r="DI84" s="115"/>
      <c r="DJ84" s="115"/>
      <c r="DK84" s="115"/>
      <c r="DL84" s="115"/>
      <c r="DM84" s="115"/>
      <c r="DN84" s="115"/>
      <c r="DO84" s="115"/>
      <c r="DP84" s="115"/>
      <c r="DQ84" s="115"/>
      <c r="DR84" s="115"/>
      <c r="DS84" s="115"/>
      <c r="DT84" s="115"/>
      <c r="DU84" s="115"/>
      <c r="DV84" s="115"/>
      <c r="DW84" s="115"/>
      <c r="DX84" s="115"/>
      <c r="DY84" s="115"/>
      <c r="DZ84" s="115"/>
      <c r="EA84" s="115"/>
      <c r="EB84" s="115"/>
      <c r="EC84" s="115"/>
      <c r="ED84" s="115"/>
      <c r="EE84" s="115"/>
      <c r="EF84" s="115"/>
      <c r="EG84" s="115"/>
      <c r="EH84" s="115"/>
      <c r="EI84" s="115"/>
      <c r="EJ84" s="115"/>
      <c r="EK84" s="115"/>
      <c r="EL84" s="115"/>
      <c r="EM84" s="115"/>
      <c r="EN84" s="115"/>
      <c r="EO84" s="115"/>
      <c r="EP84" s="115"/>
      <c r="EQ84" s="115"/>
      <c r="ER84" s="115"/>
      <c r="ES84" s="115"/>
      <c r="ET84" s="115"/>
      <c r="EU84" s="115"/>
      <c r="EV84" s="115"/>
    </row>
    <row r="85" spans="2:152" s="53" customFormat="1" x14ac:dyDescent="0.25">
      <c r="B85" s="6"/>
      <c r="C85" s="6"/>
      <c r="D85" s="103">
        <f t="shared" si="23"/>
        <v>18</v>
      </c>
      <c r="E85" s="61"/>
      <c r="F85" s="80"/>
      <c r="G85" s="80" t="s">
        <v>17</v>
      </c>
      <c r="H85" s="62"/>
      <c r="I85" s="62"/>
      <c r="J85" s="62"/>
      <c r="K85" s="114"/>
      <c r="L85" s="115"/>
      <c r="M85" s="116"/>
      <c r="N85" s="82">
        <f t="shared" si="31"/>
        <v>124341.997858</v>
      </c>
      <c r="O85" s="82">
        <f t="shared" si="31"/>
        <v>124341.997858</v>
      </c>
      <c r="P85" s="82">
        <f t="shared" si="31"/>
        <v>124341.997858</v>
      </c>
      <c r="Q85" s="82">
        <f t="shared" si="31"/>
        <v>124341.997858</v>
      </c>
      <c r="R85" s="82">
        <f t="shared" si="31"/>
        <v>124341.997858</v>
      </c>
      <c r="S85" s="82">
        <f t="shared" si="31"/>
        <v>124341.997858</v>
      </c>
      <c r="T85" s="82">
        <f t="shared" si="31"/>
        <v>124341.997858</v>
      </c>
      <c r="U85" s="82">
        <f t="shared" si="31"/>
        <v>124341.997858</v>
      </c>
      <c r="V85" s="82">
        <f t="shared" si="31"/>
        <v>124341.997858</v>
      </c>
      <c r="W85" s="82">
        <f t="shared" si="31"/>
        <v>124341.997858</v>
      </c>
      <c r="X85" s="82">
        <f t="shared" si="31"/>
        <v>124341.997858</v>
      </c>
      <c r="Y85" s="82">
        <f t="shared" si="31"/>
        <v>124341.997858</v>
      </c>
      <c r="Z85" s="82">
        <f t="shared" si="31"/>
        <v>124341.997858</v>
      </c>
      <c r="AA85" s="82">
        <f t="shared" si="31"/>
        <v>124746.39617045529</v>
      </c>
      <c r="AB85" s="82">
        <f t="shared" si="31"/>
        <v>125150.79448291058</v>
      </c>
      <c r="AC85" s="82">
        <f t="shared" si="31"/>
        <v>125555.19279536587</v>
      </c>
      <c r="AD85" s="82">
        <f t="shared" si="31"/>
        <v>125959.59110782116</v>
      </c>
      <c r="AE85" s="82">
        <f t="shared" si="31"/>
        <v>126363.98942027646</v>
      </c>
      <c r="AF85" s="82">
        <f t="shared" si="31"/>
        <v>126768.38773273175</v>
      </c>
      <c r="AG85" s="82">
        <f t="shared" si="31"/>
        <v>127172.78604518704</v>
      </c>
      <c r="AH85" s="82">
        <f t="shared" si="31"/>
        <v>127577.18435764233</v>
      </c>
      <c r="AI85" s="82">
        <f t="shared" si="31"/>
        <v>127981.58267009762</v>
      </c>
      <c r="AJ85" s="82">
        <f t="shared" si="31"/>
        <v>128385.98098255291</v>
      </c>
      <c r="AK85" s="82">
        <f t="shared" si="31"/>
        <v>128790.3792950082</v>
      </c>
      <c r="AL85" s="82">
        <f t="shared" si="31"/>
        <v>129194.77760746349</v>
      </c>
      <c r="AM85" s="82">
        <f t="shared" si="31"/>
        <v>129599.17591991878</v>
      </c>
      <c r="AN85" s="82">
        <f t="shared" si="31"/>
        <v>130003.57423237407</v>
      </c>
      <c r="AO85" s="82">
        <f t="shared" si="31"/>
        <v>130407.97254482936</v>
      </c>
      <c r="AP85" s="82">
        <f t="shared" si="31"/>
        <v>130812.37085728465</v>
      </c>
      <c r="AQ85" s="82">
        <f t="shared" si="31"/>
        <v>131216.76916973994</v>
      </c>
      <c r="AR85" s="82">
        <f t="shared" si="31"/>
        <v>131621.16748219522</v>
      </c>
      <c r="AS85" s="82">
        <f t="shared" si="31"/>
        <v>132025.56579465049</v>
      </c>
      <c r="AT85" s="82">
        <f t="shared" si="31"/>
        <v>132429.96410710577</v>
      </c>
      <c r="AU85" s="82">
        <f t="shared" si="31"/>
        <v>132834.36241956105</v>
      </c>
      <c r="AV85" s="82">
        <f t="shared" si="31"/>
        <v>133238.76073201632</v>
      </c>
      <c r="AW85" s="82">
        <f t="shared" si="31"/>
        <v>133643.1590444716</v>
      </c>
      <c r="AX85" s="82">
        <f t="shared" si="31"/>
        <v>134047.55735692687</v>
      </c>
      <c r="AY85" s="82">
        <f t="shared" si="31"/>
        <v>134451.95566938215</v>
      </c>
      <c r="AZ85" s="82">
        <f t="shared" si="31"/>
        <v>134856.35398183743</v>
      </c>
      <c r="BA85" s="82">
        <f t="shared" si="31"/>
        <v>135260.7522942927</v>
      </c>
      <c r="BB85" s="82">
        <f t="shared" si="31"/>
        <v>135665.15060674798</v>
      </c>
      <c r="BC85" s="82">
        <f t="shared" si="31"/>
        <v>136069.54891920325</v>
      </c>
      <c r="BD85" s="82">
        <f t="shared" si="31"/>
        <v>136473.94723165853</v>
      </c>
      <c r="BE85" s="82">
        <f t="shared" si="31"/>
        <v>136878.34554411381</v>
      </c>
      <c r="BF85" s="82">
        <f t="shared" si="31"/>
        <v>137282.74385656908</v>
      </c>
      <c r="BG85" s="82">
        <f t="shared" si="31"/>
        <v>137687.14216902436</v>
      </c>
      <c r="BH85" s="82">
        <f t="shared" si="31"/>
        <v>138091.54048147963</v>
      </c>
      <c r="BI85" s="82">
        <f t="shared" si="31"/>
        <v>138495.93879393491</v>
      </c>
      <c r="BJ85" s="82">
        <f t="shared" si="31"/>
        <v>138900.33710639019</v>
      </c>
      <c r="BK85" s="82">
        <f t="shared" si="31"/>
        <v>139304.73541884546</v>
      </c>
      <c r="BL85" s="82">
        <f t="shared" si="31"/>
        <v>139709.13373130074</v>
      </c>
      <c r="BM85" s="82">
        <f t="shared" si="31"/>
        <v>140113.53204375601</v>
      </c>
      <c r="BN85" s="82">
        <f t="shared" si="31"/>
        <v>140517.93035621129</v>
      </c>
      <c r="BO85" s="82">
        <f t="shared" si="31"/>
        <v>140922.32866866657</v>
      </c>
      <c r="BP85" s="82">
        <f t="shared" si="31"/>
        <v>141326.72698112184</v>
      </c>
      <c r="BQ85" s="82">
        <f t="shared" si="31"/>
        <v>141731.12529357712</v>
      </c>
      <c r="BR85" s="82">
        <f t="shared" si="31"/>
        <v>142135.5236060324</v>
      </c>
      <c r="BS85" s="82">
        <f t="shared" si="31"/>
        <v>142539.92191848767</v>
      </c>
      <c r="BT85" s="82">
        <f t="shared" si="31"/>
        <v>142944.32023094295</v>
      </c>
      <c r="BU85" s="82">
        <f t="shared" si="31"/>
        <v>143348.71854339822</v>
      </c>
      <c r="BV85" s="82">
        <f t="shared" si="31"/>
        <v>143753.1168558535</v>
      </c>
      <c r="BW85" s="82">
        <f t="shared" si="31"/>
        <v>144157.51516830878</v>
      </c>
      <c r="BX85" s="82">
        <f t="shared" si="31"/>
        <v>144561.91348076405</v>
      </c>
      <c r="BY85" s="82">
        <f t="shared" ref="BY85:CG88" si="33">BY167+BY192</f>
        <v>144966.31179321933</v>
      </c>
      <c r="BZ85" s="82">
        <f t="shared" si="33"/>
        <v>145370.7101056746</v>
      </c>
      <c r="CA85" s="82">
        <f t="shared" si="33"/>
        <v>145775.10841812988</v>
      </c>
      <c r="CB85" s="82">
        <f t="shared" si="33"/>
        <v>146179.50673058516</v>
      </c>
      <c r="CC85" s="82">
        <f t="shared" si="33"/>
        <v>146583.90504304043</v>
      </c>
      <c r="CD85" s="82">
        <f t="shared" si="33"/>
        <v>146988.30335549571</v>
      </c>
      <c r="CE85" s="82">
        <f t="shared" si="33"/>
        <v>147392.70166795098</v>
      </c>
      <c r="CF85" s="82">
        <f t="shared" si="33"/>
        <v>147797.09998040626</v>
      </c>
      <c r="CG85" s="82">
        <f t="shared" si="33"/>
        <v>148201.49829286154</v>
      </c>
      <c r="CH85" s="82">
        <f t="shared" si="32"/>
        <v>148605.89660531681</v>
      </c>
      <c r="CI85" s="82">
        <f t="shared" si="32"/>
        <v>149010.29491777209</v>
      </c>
      <c r="CJ85" s="82">
        <f t="shared" si="32"/>
        <v>149414.69323022736</v>
      </c>
      <c r="CK85" s="82">
        <f t="shared" si="32"/>
        <v>149819.09154268264</v>
      </c>
      <c r="CL85" s="82">
        <f t="shared" si="32"/>
        <v>150223.48985513792</v>
      </c>
      <c r="CM85" s="82">
        <f t="shared" si="32"/>
        <v>150627.88816759319</v>
      </c>
      <c r="CN85" s="82">
        <f t="shared" si="32"/>
        <v>151032.28648004847</v>
      </c>
      <c r="CO85" s="82">
        <f t="shared" si="32"/>
        <v>151436.68479250374</v>
      </c>
      <c r="CP85" s="82">
        <f t="shared" si="32"/>
        <v>151841.08310495902</v>
      </c>
      <c r="CQ85" s="82">
        <f t="shared" si="32"/>
        <v>152245.4814174143</v>
      </c>
      <c r="CR85" s="82">
        <f t="shared" si="32"/>
        <v>152649.87972986957</v>
      </c>
      <c r="CS85" s="82">
        <f t="shared" si="32"/>
        <v>153054.27804232485</v>
      </c>
      <c r="CT85" s="82">
        <f t="shared" si="32"/>
        <v>153458.67635478012</v>
      </c>
      <c r="CU85" s="82">
        <f t="shared" si="32"/>
        <v>153863.0746672354</v>
      </c>
      <c r="CV85" s="82">
        <f t="shared" si="32"/>
        <v>154267.47297969068</v>
      </c>
      <c r="CW85" s="82">
        <f t="shared" si="32"/>
        <v>154671.87129214595</v>
      </c>
      <c r="CX85" s="82">
        <f t="shared" si="32"/>
        <v>155076.26960460123</v>
      </c>
      <c r="CY85" s="82">
        <f t="shared" si="32"/>
        <v>155480.6679170565</v>
      </c>
      <c r="CZ85" s="82">
        <f t="shared" si="32"/>
        <v>155885.06622951178</v>
      </c>
      <c r="DA85" s="82">
        <f t="shared" si="32"/>
        <v>156289.46454196706</v>
      </c>
      <c r="DB85" s="82">
        <f t="shared" si="32"/>
        <v>156693.86285442233</v>
      </c>
      <c r="DC85" s="82">
        <f t="shared" si="32"/>
        <v>157098.26116687761</v>
      </c>
      <c r="DD85" s="82">
        <f t="shared" si="32"/>
        <v>157502.65947933288</v>
      </c>
      <c r="DE85" s="82">
        <f t="shared" si="32"/>
        <v>157907.05779178816</v>
      </c>
      <c r="DF85" s="82">
        <f t="shared" si="32"/>
        <v>158311.45610424344</v>
      </c>
      <c r="DG85" s="82"/>
      <c r="DH85" s="82"/>
      <c r="DI85" s="82"/>
      <c r="DJ85" s="82"/>
      <c r="DK85" s="82"/>
      <c r="DL85" s="82"/>
      <c r="DM85" s="82"/>
      <c r="DN85" s="82"/>
      <c r="DO85" s="82"/>
      <c r="DP85" s="82"/>
      <c r="DQ85" s="82"/>
      <c r="DR85" s="82"/>
      <c r="DS85" s="82"/>
      <c r="DT85" s="82"/>
      <c r="DU85" s="82"/>
      <c r="DV85" s="82"/>
      <c r="DW85" s="82"/>
      <c r="DX85" s="82"/>
      <c r="DY85" s="82"/>
      <c r="DZ85" s="82"/>
      <c r="EA85" s="82"/>
      <c r="EB85" s="82"/>
      <c r="EC85" s="82"/>
      <c r="ED85" s="82"/>
      <c r="EE85" s="82"/>
      <c r="EF85" s="82"/>
      <c r="EG85" s="82"/>
      <c r="EH85" s="82"/>
      <c r="EI85" s="82"/>
      <c r="EJ85" s="82"/>
      <c r="EK85" s="82"/>
      <c r="EL85" s="82"/>
      <c r="EM85" s="82"/>
      <c r="EN85" s="82"/>
      <c r="EO85" s="82"/>
      <c r="EP85" s="82"/>
      <c r="EQ85" s="82"/>
      <c r="ER85" s="82"/>
      <c r="ES85" s="82"/>
      <c r="ET85" s="82"/>
      <c r="EU85" s="82"/>
      <c r="EV85" s="82"/>
    </row>
    <row r="86" spans="2:152" s="53" customFormat="1" x14ac:dyDescent="0.25">
      <c r="B86" s="6"/>
      <c r="C86" s="6"/>
      <c r="D86" s="103">
        <f t="shared" si="23"/>
        <v>19</v>
      </c>
      <c r="E86" s="61"/>
      <c r="F86" s="80"/>
      <c r="G86" s="80" t="s">
        <v>18</v>
      </c>
      <c r="H86" s="62"/>
      <c r="I86" s="62"/>
      <c r="J86" s="62"/>
      <c r="K86" s="114"/>
      <c r="L86" s="115"/>
      <c r="M86" s="116"/>
      <c r="N86" s="82">
        <f t="shared" ref="N86:BY89" si="34">N168+N193</f>
        <v>-24860.012994000001</v>
      </c>
      <c r="O86" s="82">
        <f t="shared" si="34"/>
        <v>-25264.411306455284</v>
      </c>
      <c r="P86" s="82">
        <f t="shared" si="34"/>
        <v>-25668.809618910567</v>
      </c>
      <c r="Q86" s="82">
        <f t="shared" si="34"/>
        <v>-26073.207931365851</v>
      </c>
      <c r="R86" s="82">
        <f t="shared" si="34"/>
        <v>-26477.606243821134</v>
      </c>
      <c r="S86" s="82">
        <f t="shared" si="34"/>
        <v>-26882.004556276417</v>
      </c>
      <c r="T86" s="82">
        <f t="shared" si="34"/>
        <v>-27286.4028687317</v>
      </c>
      <c r="U86" s="82">
        <f t="shared" si="34"/>
        <v>-27690.801181186984</v>
      </c>
      <c r="V86" s="82">
        <f t="shared" si="34"/>
        <v>-28095.199493642267</v>
      </c>
      <c r="W86" s="82">
        <f t="shared" si="34"/>
        <v>-28499.59780609755</v>
      </c>
      <c r="X86" s="82">
        <f t="shared" si="34"/>
        <v>-28903.996118552834</v>
      </c>
      <c r="Y86" s="82">
        <f t="shared" si="34"/>
        <v>-29308.394431008117</v>
      </c>
      <c r="Z86" s="82">
        <f t="shared" si="34"/>
        <v>-29712.7927434634</v>
      </c>
      <c r="AA86" s="82">
        <f t="shared" si="34"/>
        <v>-30117.191055918684</v>
      </c>
      <c r="AB86" s="82">
        <f t="shared" si="34"/>
        <v>-30521.589368373967</v>
      </c>
      <c r="AC86" s="82">
        <f t="shared" si="34"/>
        <v>-30925.98768082925</v>
      </c>
      <c r="AD86" s="82">
        <f t="shared" si="34"/>
        <v>-31330.385993284533</v>
      </c>
      <c r="AE86" s="82">
        <f t="shared" si="34"/>
        <v>-31734.784305739817</v>
      </c>
      <c r="AF86" s="82">
        <f t="shared" si="34"/>
        <v>-32139.1826181951</v>
      </c>
      <c r="AG86" s="82">
        <f t="shared" si="34"/>
        <v>-32543.580930650383</v>
      </c>
      <c r="AH86" s="82">
        <f t="shared" si="34"/>
        <v>-32947.97924310567</v>
      </c>
      <c r="AI86" s="82">
        <f t="shared" si="34"/>
        <v>-33352.377555560954</v>
      </c>
      <c r="AJ86" s="82">
        <f t="shared" si="34"/>
        <v>-33756.775868016237</v>
      </c>
      <c r="AK86" s="82">
        <f t="shared" si="34"/>
        <v>-34161.17418047152</v>
      </c>
      <c r="AL86" s="82">
        <f t="shared" si="34"/>
        <v>-34565.572492926804</v>
      </c>
      <c r="AM86" s="82">
        <f t="shared" si="34"/>
        <v>-34969.970805382087</v>
      </c>
      <c r="AN86" s="82">
        <f t="shared" si="34"/>
        <v>-35374.36911783737</v>
      </c>
      <c r="AO86" s="82">
        <f t="shared" si="34"/>
        <v>-35778.767430292653</v>
      </c>
      <c r="AP86" s="82">
        <f t="shared" si="34"/>
        <v>-36183.165742747937</v>
      </c>
      <c r="AQ86" s="82">
        <f t="shared" si="34"/>
        <v>-36587.56405520322</v>
      </c>
      <c r="AR86" s="82">
        <f t="shared" si="34"/>
        <v>-36991.962367658503</v>
      </c>
      <c r="AS86" s="82">
        <f t="shared" si="34"/>
        <v>-37396.360680113787</v>
      </c>
      <c r="AT86" s="82">
        <f t="shared" si="34"/>
        <v>-37800.75899256907</v>
      </c>
      <c r="AU86" s="82">
        <f t="shared" si="34"/>
        <v>-38205.157305024353</v>
      </c>
      <c r="AV86" s="82">
        <f t="shared" si="34"/>
        <v>-38609.555617479637</v>
      </c>
      <c r="AW86" s="82">
        <f t="shared" si="34"/>
        <v>-39013.95392993492</v>
      </c>
      <c r="AX86" s="82">
        <f t="shared" si="34"/>
        <v>-39418.352242390203</v>
      </c>
      <c r="AY86" s="82">
        <f t="shared" si="34"/>
        <v>-39822.750554845486</v>
      </c>
      <c r="AZ86" s="82">
        <f t="shared" si="34"/>
        <v>-40227.14886730077</v>
      </c>
      <c r="BA86" s="82">
        <f t="shared" si="34"/>
        <v>-40631.547179756053</v>
      </c>
      <c r="BB86" s="82">
        <f t="shared" si="34"/>
        <v>-41035.945492211336</v>
      </c>
      <c r="BC86" s="82">
        <f t="shared" si="34"/>
        <v>-41440.34380466662</v>
      </c>
      <c r="BD86" s="82">
        <f t="shared" si="34"/>
        <v>-41844.742117121903</v>
      </c>
      <c r="BE86" s="82">
        <f t="shared" si="34"/>
        <v>-42249.140429577186</v>
      </c>
      <c r="BF86" s="82">
        <f t="shared" si="34"/>
        <v>-42653.53874203247</v>
      </c>
      <c r="BG86" s="82">
        <f t="shared" si="34"/>
        <v>-43057.937054487753</v>
      </c>
      <c r="BH86" s="82">
        <f t="shared" si="34"/>
        <v>-43462.335366943036</v>
      </c>
      <c r="BI86" s="82">
        <f t="shared" si="34"/>
        <v>-43866.73367939832</v>
      </c>
      <c r="BJ86" s="82">
        <f t="shared" si="34"/>
        <v>-44271.131991853603</v>
      </c>
      <c r="BK86" s="82">
        <f t="shared" si="34"/>
        <v>-44675.530304308886</v>
      </c>
      <c r="BL86" s="82">
        <f t="shared" si="34"/>
        <v>-45079.928616764169</v>
      </c>
      <c r="BM86" s="82">
        <f t="shared" si="34"/>
        <v>-45484.326929219453</v>
      </c>
      <c r="BN86" s="82">
        <f t="shared" si="34"/>
        <v>-45888.725241674736</v>
      </c>
      <c r="BO86" s="82">
        <f t="shared" si="34"/>
        <v>-46293.123554130019</v>
      </c>
      <c r="BP86" s="82">
        <f t="shared" si="34"/>
        <v>-46697.521866585303</v>
      </c>
      <c r="BQ86" s="82">
        <f t="shared" si="34"/>
        <v>-47101.920179040586</v>
      </c>
      <c r="BR86" s="82">
        <f t="shared" si="34"/>
        <v>-47506.318491495869</v>
      </c>
      <c r="BS86" s="82">
        <f t="shared" si="34"/>
        <v>-47910.716803951153</v>
      </c>
      <c r="BT86" s="82">
        <f t="shared" si="34"/>
        <v>-48315.115116406436</v>
      </c>
      <c r="BU86" s="82">
        <f t="shared" si="34"/>
        <v>-48719.513428861719</v>
      </c>
      <c r="BV86" s="82">
        <f t="shared" si="34"/>
        <v>-49123.911741317002</v>
      </c>
      <c r="BW86" s="82">
        <f t="shared" si="34"/>
        <v>-49528.310053772286</v>
      </c>
      <c r="BX86" s="82">
        <f t="shared" si="34"/>
        <v>-49932.708366227569</v>
      </c>
      <c r="BY86" s="82">
        <f t="shared" si="34"/>
        <v>-50337.106678682852</v>
      </c>
      <c r="BZ86" s="82">
        <f t="shared" si="33"/>
        <v>-50741.504991138136</v>
      </c>
      <c r="CA86" s="82">
        <f t="shared" si="33"/>
        <v>-51145.903303593419</v>
      </c>
      <c r="CB86" s="82">
        <f t="shared" si="33"/>
        <v>-51550.301616048702</v>
      </c>
      <c r="CC86" s="82">
        <f t="shared" si="33"/>
        <v>-51954.699928503986</v>
      </c>
      <c r="CD86" s="82">
        <f t="shared" si="33"/>
        <v>-52359.098240959269</v>
      </c>
      <c r="CE86" s="82">
        <f t="shared" si="33"/>
        <v>-52763.496553414552</v>
      </c>
      <c r="CF86" s="82">
        <f t="shared" si="33"/>
        <v>-53167.894865869835</v>
      </c>
      <c r="CG86" s="82">
        <f t="shared" si="33"/>
        <v>-53572.293178325119</v>
      </c>
      <c r="CH86" s="82">
        <f t="shared" si="32"/>
        <v>-53976.691490780402</v>
      </c>
      <c r="CI86" s="82">
        <f t="shared" si="32"/>
        <v>-54381.089803235685</v>
      </c>
      <c r="CJ86" s="82">
        <f t="shared" si="32"/>
        <v>-54785.488115690969</v>
      </c>
      <c r="CK86" s="82">
        <f t="shared" si="32"/>
        <v>-55189.886428146252</v>
      </c>
      <c r="CL86" s="82">
        <f t="shared" si="32"/>
        <v>-55594.284740601535</v>
      </c>
      <c r="CM86" s="82">
        <f t="shared" si="32"/>
        <v>-55998.683053056819</v>
      </c>
      <c r="CN86" s="82">
        <f t="shared" si="32"/>
        <v>-56403.081365512102</v>
      </c>
      <c r="CO86" s="82">
        <f t="shared" si="32"/>
        <v>-56807.479677967385</v>
      </c>
      <c r="CP86" s="82">
        <f t="shared" si="32"/>
        <v>-57211.877990422669</v>
      </c>
      <c r="CQ86" s="82">
        <f t="shared" si="32"/>
        <v>-57616.276302877952</v>
      </c>
      <c r="CR86" s="82">
        <f t="shared" si="32"/>
        <v>-58020.674615333235</v>
      </c>
      <c r="CS86" s="82">
        <f t="shared" si="32"/>
        <v>-58425.072927788518</v>
      </c>
      <c r="CT86" s="82">
        <f t="shared" si="32"/>
        <v>-58829.471240243802</v>
      </c>
      <c r="CU86" s="82">
        <f t="shared" si="32"/>
        <v>-59233.869552699085</v>
      </c>
      <c r="CV86" s="82">
        <f t="shared" si="32"/>
        <v>-59638.267865154368</v>
      </c>
      <c r="CW86" s="82">
        <f t="shared" si="32"/>
        <v>-60042.666177609652</v>
      </c>
      <c r="CX86" s="82">
        <f t="shared" si="32"/>
        <v>-60447.064490064935</v>
      </c>
      <c r="CY86" s="82">
        <f t="shared" si="32"/>
        <v>-60851.462802520218</v>
      </c>
      <c r="CZ86" s="82">
        <f t="shared" si="32"/>
        <v>-61255.861114975502</v>
      </c>
      <c r="DA86" s="82">
        <f t="shared" si="32"/>
        <v>-61660.259427430785</v>
      </c>
      <c r="DB86" s="82">
        <f t="shared" si="32"/>
        <v>-62064.657739886068</v>
      </c>
      <c r="DC86" s="82">
        <f t="shared" si="32"/>
        <v>-62469.056052341351</v>
      </c>
      <c r="DD86" s="82">
        <f t="shared" si="32"/>
        <v>-62873.454364796635</v>
      </c>
      <c r="DE86" s="82">
        <f t="shared" si="32"/>
        <v>-63277.852677251918</v>
      </c>
      <c r="DF86" s="82">
        <f t="shared" si="32"/>
        <v>-63682.250989707201</v>
      </c>
      <c r="DG86" s="82"/>
      <c r="DH86" s="82"/>
      <c r="DI86" s="82"/>
      <c r="DJ86" s="82"/>
      <c r="DK86" s="82"/>
      <c r="DL86" s="82"/>
      <c r="DM86" s="82"/>
      <c r="DN86" s="82"/>
      <c r="DO86" s="82"/>
      <c r="DP86" s="82"/>
      <c r="DQ86" s="82"/>
      <c r="DR86" s="82"/>
      <c r="DS86" s="82"/>
      <c r="DT86" s="82"/>
      <c r="DU86" s="82"/>
      <c r="DV86" s="82"/>
      <c r="DW86" s="82"/>
      <c r="DX86" s="82"/>
      <c r="DY86" s="82"/>
      <c r="DZ86" s="82"/>
      <c r="EA86" s="82"/>
      <c r="EB86" s="82"/>
      <c r="EC86" s="82"/>
      <c r="ED86" s="82"/>
      <c r="EE86" s="82"/>
      <c r="EF86" s="82"/>
      <c r="EG86" s="82"/>
      <c r="EH86" s="82"/>
      <c r="EI86" s="82"/>
      <c r="EJ86" s="82"/>
      <c r="EK86" s="82"/>
      <c r="EL86" s="82"/>
      <c r="EM86" s="82"/>
      <c r="EN86" s="82"/>
      <c r="EO86" s="82"/>
      <c r="EP86" s="82"/>
      <c r="EQ86" s="82"/>
      <c r="ER86" s="82"/>
      <c r="ES86" s="82"/>
      <c r="ET86" s="82"/>
      <c r="EU86" s="82"/>
      <c r="EV86" s="82"/>
    </row>
    <row r="87" spans="2:152" s="53" customFormat="1" x14ac:dyDescent="0.25">
      <c r="B87" s="6"/>
      <c r="C87" s="6"/>
      <c r="D87" s="103">
        <f t="shared" si="23"/>
        <v>20</v>
      </c>
      <c r="E87" s="61"/>
      <c r="F87" s="62" t="s">
        <v>31</v>
      </c>
      <c r="G87" s="80"/>
      <c r="H87" s="62"/>
      <c r="I87" s="62"/>
      <c r="J87" s="62"/>
      <c r="K87" s="114"/>
      <c r="L87" s="115"/>
      <c r="M87" s="116"/>
      <c r="N87" s="115">
        <f t="shared" si="34"/>
        <v>1691.9084080000002</v>
      </c>
      <c r="O87" s="115">
        <f t="shared" si="34"/>
        <v>1678.4805634920635</v>
      </c>
      <c r="P87" s="115">
        <f t="shared" si="34"/>
        <v>1665.0527189841268</v>
      </c>
      <c r="Q87" s="115">
        <f t="shared" si="34"/>
        <v>1651.6248744761901</v>
      </c>
      <c r="R87" s="115">
        <f t="shared" si="34"/>
        <v>1638.1970299682534</v>
      </c>
      <c r="S87" s="115">
        <f t="shared" si="34"/>
        <v>1624.7691854603167</v>
      </c>
      <c r="T87" s="115">
        <f t="shared" si="34"/>
        <v>1611.3413409523801</v>
      </c>
      <c r="U87" s="115">
        <f t="shared" si="34"/>
        <v>1597.9134964444434</v>
      </c>
      <c r="V87" s="115">
        <f t="shared" si="34"/>
        <v>1584.4856519365067</v>
      </c>
      <c r="W87" s="115">
        <f t="shared" si="34"/>
        <v>1571.05780742857</v>
      </c>
      <c r="X87" s="115">
        <f t="shared" si="34"/>
        <v>1557.6299629206333</v>
      </c>
      <c r="Y87" s="115">
        <f t="shared" si="34"/>
        <v>1544.2021184126966</v>
      </c>
      <c r="Z87" s="115">
        <f t="shared" si="34"/>
        <v>1530.7742739047599</v>
      </c>
      <c r="AA87" s="115">
        <f t="shared" si="34"/>
        <v>1530.7742739047599</v>
      </c>
      <c r="AB87" s="115">
        <f t="shared" si="34"/>
        <v>1530.7742739047599</v>
      </c>
      <c r="AC87" s="115">
        <f t="shared" si="34"/>
        <v>1530.7742739047599</v>
      </c>
      <c r="AD87" s="115">
        <f t="shared" si="34"/>
        <v>1530.7742739047599</v>
      </c>
      <c r="AE87" s="115">
        <f t="shared" si="34"/>
        <v>1530.7742739047599</v>
      </c>
      <c r="AF87" s="115">
        <f t="shared" si="34"/>
        <v>1530.7742739047599</v>
      </c>
      <c r="AG87" s="115">
        <f t="shared" si="34"/>
        <v>1530.7742739047599</v>
      </c>
      <c r="AH87" s="115">
        <f t="shared" si="34"/>
        <v>1530.7742739047599</v>
      </c>
      <c r="AI87" s="115">
        <f t="shared" si="34"/>
        <v>1530.7742739047599</v>
      </c>
      <c r="AJ87" s="115">
        <f t="shared" si="34"/>
        <v>1530.7742739047599</v>
      </c>
      <c r="AK87" s="115">
        <f t="shared" si="34"/>
        <v>1530.7742739047599</v>
      </c>
      <c r="AL87" s="115">
        <f t="shared" si="34"/>
        <v>1530.7742739047599</v>
      </c>
      <c r="AM87" s="115">
        <f t="shared" si="34"/>
        <v>1530.7742739047599</v>
      </c>
      <c r="AN87" s="115">
        <f t="shared" si="34"/>
        <v>1530.7742739047599</v>
      </c>
      <c r="AO87" s="115">
        <f t="shared" si="34"/>
        <v>1530.7742739047599</v>
      </c>
      <c r="AP87" s="115">
        <f t="shared" si="34"/>
        <v>1530.7742739047599</v>
      </c>
      <c r="AQ87" s="115">
        <f t="shared" si="34"/>
        <v>1530.7742739047599</v>
      </c>
      <c r="AR87" s="115">
        <f t="shared" si="34"/>
        <v>1530.7742739047599</v>
      </c>
      <c r="AS87" s="115">
        <f t="shared" si="34"/>
        <v>1530.7742739047599</v>
      </c>
      <c r="AT87" s="115">
        <f t="shared" si="34"/>
        <v>1530.7742739047599</v>
      </c>
      <c r="AU87" s="115">
        <f t="shared" si="34"/>
        <v>1530.7742739047599</v>
      </c>
      <c r="AV87" s="115">
        <f t="shared" si="34"/>
        <v>1530.7742739047599</v>
      </c>
      <c r="AW87" s="115">
        <f t="shared" si="34"/>
        <v>1530.7742739047594</v>
      </c>
      <c r="AX87" s="115">
        <f t="shared" si="34"/>
        <v>1530.774273904759</v>
      </c>
      <c r="AY87" s="115">
        <f t="shared" si="34"/>
        <v>1530.7742739047585</v>
      </c>
      <c r="AZ87" s="115">
        <f t="shared" si="34"/>
        <v>1530.774273904758</v>
      </c>
      <c r="BA87" s="115">
        <f t="shared" si="34"/>
        <v>1530.7742739047576</v>
      </c>
      <c r="BB87" s="115">
        <f t="shared" si="34"/>
        <v>1530.7742739047571</v>
      </c>
      <c r="BC87" s="115">
        <f t="shared" si="34"/>
        <v>1530.7742739047567</v>
      </c>
      <c r="BD87" s="115">
        <f t="shared" si="34"/>
        <v>1530.7742739047562</v>
      </c>
      <c r="BE87" s="115">
        <f t="shared" si="34"/>
        <v>1530.7742739047558</v>
      </c>
      <c r="BF87" s="115">
        <f t="shared" si="34"/>
        <v>1530.7742739047553</v>
      </c>
      <c r="BG87" s="115">
        <f t="shared" si="34"/>
        <v>1530.7742739047549</v>
      </c>
      <c r="BH87" s="115">
        <f t="shared" si="34"/>
        <v>1530.7742739047544</v>
      </c>
      <c r="BI87" s="115">
        <f t="shared" si="34"/>
        <v>1530.774273904754</v>
      </c>
      <c r="BJ87" s="115">
        <f t="shared" si="34"/>
        <v>1530.7742739047535</v>
      </c>
      <c r="BK87" s="115">
        <f t="shared" si="34"/>
        <v>1530.774273904753</v>
      </c>
      <c r="BL87" s="115">
        <f t="shared" si="34"/>
        <v>1530.7742739047526</v>
      </c>
      <c r="BM87" s="115">
        <f t="shared" si="34"/>
        <v>1530.7742739047521</v>
      </c>
      <c r="BN87" s="115">
        <f t="shared" si="34"/>
        <v>1530.7742739047517</v>
      </c>
      <c r="BO87" s="115">
        <f t="shared" si="34"/>
        <v>1530.7742739047512</v>
      </c>
      <c r="BP87" s="115">
        <f t="shared" si="34"/>
        <v>1530.7742739047508</v>
      </c>
      <c r="BQ87" s="115">
        <f t="shared" si="34"/>
        <v>1530.7742739047503</v>
      </c>
      <c r="BR87" s="115">
        <f t="shared" si="34"/>
        <v>1530.7742739047499</v>
      </c>
      <c r="BS87" s="115">
        <f t="shared" si="34"/>
        <v>1530.7742739047494</v>
      </c>
      <c r="BT87" s="115">
        <f t="shared" si="34"/>
        <v>1530.774273904749</v>
      </c>
      <c r="BU87" s="115">
        <f t="shared" si="34"/>
        <v>1530.7742739047485</v>
      </c>
      <c r="BV87" s="115">
        <f t="shared" si="34"/>
        <v>1530.774273904748</v>
      </c>
      <c r="BW87" s="115">
        <f t="shared" si="34"/>
        <v>1530.7742739047476</v>
      </c>
      <c r="BX87" s="115">
        <f t="shared" si="34"/>
        <v>1530.7742739047471</v>
      </c>
      <c r="BY87" s="115">
        <f t="shared" si="34"/>
        <v>1530.7742739047467</v>
      </c>
      <c r="BZ87" s="115">
        <f t="shared" si="33"/>
        <v>1530.7742739047462</v>
      </c>
      <c r="CA87" s="115">
        <f t="shared" si="33"/>
        <v>1530.7742739047458</v>
      </c>
      <c r="CB87" s="115">
        <f t="shared" si="33"/>
        <v>1530.7742739047453</v>
      </c>
      <c r="CC87" s="115">
        <f t="shared" si="33"/>
        <v>1530.7742739047449</v>
      </c>
      <c r="CD87" s="115">
        <f t="shared" si="33"/>
        <v>1530.7742739047444</v>
      </c>
      <c r="CE87" s="115">
        <f t="shared" si="33"/>
        <v>1530.7742739047439</v>
      </c>
      <c r="CF87" s="115">
        <f t="shared" si="33"/>
        <v>1530.7742739047435</v>
      </c>
      <c r="CG87" s="115">
        <f t="shared" si="33"/>
        <v>1530.774273904743</v>
      </c>
      <c r="CH87" s="115">
        <f t="shared" si="32"/>
        <v>1530.7742739047426</v>
      </c>
      <c r="CI87" s="115">
        <f t="shared" si="32"/>
        <v>1530.7742739047421</v>
      </c>
      <c r="CJ87" s="115">
        <f t="shared" si="32"/>
        <v>1530.7742739047417</v>
      </c>
      <c r="CK87" s="115">
        <f t="shared" si="32"/>
        <v>1530.7742739047412</v>
      </c>
      <c r="CL87" s="115">
        <f t="shared" si="32"/>
        <v>1530.7742739047408</v>
      </c>
      <c r="CM87" s="115">
        <f t="shared" si="32"/>
        <v>1530.7742739047403</v>
      </c>
      <c r="CN87" s="115">
        <f t="shared" si="32"/>
        <v>1530.7742739047399</v>
      </c>
      <c r="CO87" s="115">
        <f t="shared" si="32"/>
        <v>1530.7742739047394</v>
      </c>
      <c r="CP87" s="115">
        <f t="shared" si="32"/>
        <v>1530.7742739047389</v>
      </c>
      <c r="CQ87" s="115">
        <f t="shared" si="32"/>
        <v>1530.7742739047385</v>
      </c>
      <c r="CR87" s="115">
        <f t="shared" si="32"/>
        <v>1530.774273904738</v>
      </c>
      <c r="CS87" s="115">
        <f t="shared" si="32"/>
        <v>1530.7742739047376</v>
      </c>
      <c r="CT87" s="115">
        <f t="shared" si="32"/>
        <v>1530.7742739047371</v>
      </c>
      <c r="CU87" s="115">
        <f t="shared" si="32"/>
        <v>1530.7742739047367</v>
      </c>
      <c r="CV87" s="115">
        <f t="shared" si="32"/>
        <v>1530.7742739047362</v>
      </c>
      <c r="CW87" s="115">
        <f t="shared" si="32"/>
        <v>1530.7742739047358</v>
      </c>
      <c r="CX87" s="115">
        <f t="shared" si="32"/>
        <v>1530.7742739047353</v>
      </c>
      <c r="CY87" s="115">
        <f t="shared" si="32"/>
        <v>1530.7742739047349</v>
      </c>
      <c r="CZ87" s="115">
        <f t="shared" si="32"/>
        <v>1530.7742739047344</v>
      </c>
      <c r="DA87" s="115">
        <f t="shared" si="32"/>
        <v>1530.7742739047339</v>
      </c>
      <c r="DB87" s="115">
        <f t="shared" si="32"/>
        <v>1530.7742739047335</v>
      </c>
      <c r="DC87" s="115">
        <f t="shared" si="32"/>
        <v>1530.774273904733</v>
      </c>
      <c r="DD87" s="115">
        <f t="shared" si="32"/>
        <v>1530.7742739047326</v>
      </c>
      <c r="DE87" s="115">
        <f t="shared" si="32"/>
        <v>1530.7742739047321</v>
      </c>
      <c r="DF87" s="115">
        <f t="shared" si="32"/>
        <v>1530.7742739047317</v>
      </c>
      <c r="DG87" s="115"/>
      <c r="DH87" s="115"/>
      <c r="DI87" s="115"/>
      <c r="DJ87" s="115"/>
      <c r="DK87" s="115"/>
      <c r="DL87" s="115"/>
      <c r="DM87" s="115"/>
      <c r="DN87" s="115"/>
      <c r="DO87" s="115"/>
      <c r="DP87" s="115"/>
      <c r="DQ87" s="115"/>
      <c r="DR87" s="115"/>
      <c r="DS87" s="115"/>
      <c r="DT87" s="115"/>
      <c r="DU87" s="115"/>
      <c r="DV87" s="115"/>
      <c r="DW87" s="115"/>
      <c r="DX87" s="115"/>
      <c r="DY87" s="115"/>
      <c r="DZ87" s="115"/>
      <c r="EA87" s="115"/>
      <c r="EB87" s="115"/>
      <c r="EC87" s="115"/>
      <c r="ED87" s="115"/>
      <c r="EE87" s="115"/>
      <c r="EF87" s="115"/>
      <c r="EG87" s="115"/>
      <c r="EH87" s="115"/>
      <c r="EI87" s="115"/>
      <c r="EJ87" s="115"/>
      <c r="EK87" s="115"/>
      <c r="EL87" s="115"/>
      <c r="EM87" s="115"/>
      <c r="EN87" s="115"/>
      <c r="EO87" s="115"/>
      <c r="EP87" s="115"/>
      <c r="EQ87" s="115"/>
      <c r="ER87" s="115"/>
      <c r="ES87" s="115"/>
      <c r="ET87" s="115"/>
      <c r="EU87" s="115"/>
      <c r="EV87" s="115"/>
    </row>
    <row r="88" spans="2:152" s="53" customFormat="1" x14ac:dyDescent="0.25">
      <c r="B88" s="6"/>
      <c r="C88" s="6"/>
      <c r="D88" s="103">
        <f t="shared" si="23"/>
        <v>21</v>
      </c>
      <c r="E88" s="61"/>
      <c r="F88" s="80"/>
      <c r="G88" s="80" t="s">
        <v>17</v>
      </c>
      <c r="H88" s="62"/>
      <c r="I88" s="62"/>
      <c r="J88" s="62"/>
      <c r="K88" s="114"/>
      <c r="L88" s="115"/>
      <c r="M88" s="116"/>
      <c r="N88" s="82">
        <f t="shared" si="34"/>
        <v>3795.3438040000001</v>
      </c>
      <c r="O88" s="82">
        <f t="shared" si="34"/>
        <v>3795.3438040000001</v>
      </c>
      <c r="P88" s="82">
        <f t="shared" si="34"/>
        <v>3795.3438040000001</v>
      </c>
      <c r="Q88" s="82">
        <f t="shared" si="34"/>
        <v>3795.3438040000001</v>
      </c>
      <c r="R88" s="82">
        <f t="shared" si="34"/>
        <v>3795.3438040000001</v>
      </c>
      <c r="S88" s="82">
        <f t="shared" si="34"/>
        <v>3795.3438040000001</v>
      </c>
      <c r="T88" s="82">
        <f t="shared" si="34"/>
        <v>3795.3438040000001</v>
      </c>
      <c r="U88" s="82">
        <f t="shared" si="34"/>
        <v>3795.3438040000001</v>
      </c>
      <c r="V88" s="82">
        <f t="shared" si="34"/>
        <v>3795.3438040000001</v>
      </c>
      <c r="W88" s="82">
        <f t="shared" si="34"/>
        <v>3795.3438040000001</v>
      </c>
      <c r="X88" s="82">
        <f t="shared" si="34"/>
        <v>3795.3438040000001</v>
      </c>
      <c r="Y88" s="82">
        <f t="shared" si="34"/>
        <v>3795.3438040000001</v>
      </c>
      <c r="Z88" s="82">
        <f t="shared" si="34"/>
        <v>3795.3438040000001</v>
      </c>
      <c r="AA88" s="82">
        <f t="shared" si="34"/>
        <v>3808.7716485079368</v>
      </c>
      <c r="AB88" s="82">
        <f t="shared" si="34"/>
        <v>3822.1994930158735</v>
      </c>
      <c r="AC88" s="82">
        <f t="shared" si="34"/>
        <v>3835.6273375238102</v>
      </c>
      <c r="AD88" s="82">
        <f t="shared" si="34"/>
        <v>3849.0551820317469</v>
      </c>
      <c r="AE88" s="82">
        <f t="shared" si="34"/>
        <v>3862.4830265396836</v>
      </c>
      <c r="AF88" s="82">
        <f t="shared" si="34"/>
        <v>3875.9108710476203</v>
      </c>
      <c r="AG88" s="82">
        <f t="shared" si="34"/>
        <v>3889.338715555557</v>
      </c>
      <c r="AH88" s="82">
        <f t="shared" si="34"/>
        <v>3902.7665600634937</v>
      </c>
      <c r="AI88" s="82">
        <f t="shared" si="34"/>
        <v>3916.1944045714304</v>
      </c>
      <c r="AJ88" s="82">
        <f t="shared" si="34"/>
        <v>3929.6222490793671</v>
      </c>
      <c r="AK88" s="82">
        <f t="shared" si="34"/>
        <v>3943.0500935873038</v>
      </c>
      <c r="AL88" s="82">
        <f t="shared" si="34"/>
        <v>3956.4779380952405</v>
      </c>
      <c r="AM88" s="82">
        <f t="shared" si="34"/>
        <v>3969.9057826031772</v>
      </c>
      <c r="AN88" s="82">
        <f t="shared" si="34"/>
        <v>3983.3336271111139</v>
      </c>
      <c r="AO88" s="82">
        <f t="shared" si="34"/>
        <v>3996.7614716190506</v>
      </c>
      <c r="AP88" s="82">
        <f t="shared" si="34"/>
        <v>4010.1893161269873</v>
      </c>
      <c r="AQ88" s="82">
        <f t="shared" si="34"/>
        <v>4023.6171606349239</v>
      </c>
      <c r="AR88" s="82">
        <f t="shared" si="34"/>
        <v>4037.0450051428606</v>
      </c>
      <c r="AS88" s="82">
        <f t="shared" si="34"/>
        <v>4050.4728496507973</v>
      </c>
      <c r="AT88" s="82">
        <f t="shared" si="34"/>
        <v>4063.900694158734</v>
      </c>
      <c r="AU88" s="82">
        <f t="shared" si="34"/>
        <v>4077.3285386666707</v>
      </c>
      <c r="AV88" s="82">
        <f t="shared" si="34"/>
        <v>4090.7563831746074</v>
      </c>
      <c r="AW88" s="82">
        <f t="shared" si="34"/>
        <v>4104.1842276825437</v>
      </c>
      <c r="AX88" s="82">
        <f t="shared" si="34"/>
        <v>4117.6120721904799</v>
      </c>
      <c r="AY88" s="82">
        <f t="shared" si="34"/>
        <v>4131.0399166984162</v>
      </c>
      <c r="AZ88" s="82">
        <f t="shared" si="34"/>
        <v>4144.4677612063524</v>
      </c>
      <c r="BA88" s="82">
        <f t="shared" si="34"/>
        <v>4157.8956057142886</v>
      </c>
      <c r="BB88" s="82">
        <f t="shared" si="34"/>
        <v>4171.3234502222249</v>
      </c>
      <c r="BC88" s="82">
        <f t="shared" si="34"/>
        <v>4184.7512947301611</v>
      </c>
      <c r="BD88" s="82">
        <f t="shared" si="34"/>
        <v>4198.1791392380974</v>
      </c>
      <c r="BE88" s="82">
        <f t="shared" si="34"/>
        <v>4211.6069837460336</v>
      </c>
      <c r="BF88" s="82">
        <f t="shared" si="34"/>
        <v>4225.0348282539699</v>
      </c>
      <c r="BG88" s="82">
        <f t="shared" si="34"/>
        <v>4238.4626727619061</v>
      </c>
      <c r="BH88" s="82">
        <f t="shared" si="34"/>
        <v>4251.8905172698423</v>
      </c>
      <c r="BI88" s="82">
        <f t="shared" si="34"/>
        <v>4265.3183617777786</v>
      </c>
      <c r="BJ88" s="82">
        <f t="shared" si="34"/>
        <v>4278.7462062857148</v>
      </c>
      <c r="BK88" s="82">
        <f t="shared" si="34"/>
        <v>4292.1740507936511</v>
      </c>
      <c r="BL88" s="82">
        <f t="shared" si="34"/>
        <v>4305.6018953015873</v>
      </c>
      <c r="BM88" s="82">
        <f t="shared" si="34"/>
        <v>4319.0297398095236</v>
      </c>
      <c r="BN88" s="82">
        <f t="shared" si="34"/>
        <v>4332.4575843174598</v>
      </c>
      <c r="BO88" s="82">
        <f t="shared" si="34"/>
        <v>4345.885428825396</v>
      </c>
      <c r="BP88" s="82">
        <f t="shared" si="34"/>
        <v>4359.3132733333323</v>
      </c>
      <c r="BQ88" s="82">
        <f t="shared" si="34"/>
        <v>4372.7411178412685</v>
      </c>
      <c r="BR88" s="82">
        <f t="shared" si="34"/>
        <v>4386.1689623492048</v>
      </c>
      <c r="BS88" s="82">
        <f t="shared" si="34"/>
        <v>4399.596806857141</v>
      </c>
      <c r="BT88" s="82">
        <f t="shared" si="34"/>
        <v>4413.0246513650773</v>
      </c>
      <c r="BU88" s="82">
        <f t="shared" si="34"/>
        <v>4426.4524958730135</v>
      </c>
      <c r="BV88" s="82">
        <f t="shared" si="34"/>
        <v>4439.8803403809497</v>
      </c>
      <c r="BW88" s="82">
        <f t="shared" si="34"/>
        <v>4453.308184888886</v>
      </c>
      <c r="BX88" s="82">
        <f t="shared" si="34"/>
        <v>4466.7360293968222</v>
      </c>
      <c r="BY88" s="82">
        <f t="shared" si="34"/>
        <v>4480.1638739047585</v>
      </c>
      <c r="BZ88" s="82">
        <f t="shared" si="33"/>
        <v>4493.5917184126947</v>
      </c>
      <c r="CA88" s="82">
        <f t="shared" si="33"/>
        <v>4507.019562920631</v>
      </c>
      <c r="CB88" s="82">
        <f t="shared" si="33"/>
        <v>4520.4474074285672</v>
      </c>
      <c r="CC88" s="82">
        <f t="shared" si="33"/>
        <v>4533.8752519365034</v>
      </c>
      <c r="CD88" s="82">
        <f t="shared" si="33"/>
        <v>4547.3030964444397</v>
      </c>
      <c r="CE88" s="82">
        <f t="shared" si="33"/>
        <v>4560.7309409523759</v>
      </c>
      <c r="CF88" s="82">
        <f t="shared" si="33"/>
        <v>4574.1587854603122</v>
      </c>
      <c r="CG88" s="82">
        <f t="shared" si="33"/>
        <v>4587.5866299682484</v>
      </c>
      <c r="CH88" s="82">
        <f t="shared" si="32"/>
        <v>4601.0144744761847</v>
      </c>
      <c r="CI88" s="82">
        <f t="shared" si="32"/>
        <v>4614.4423189841209</v>
      </c>
      <c r="CJ88" s="82">
        <f t="shared" si="32"/>
        <v>4627.8701634920571</v>
      </c>
      <c r="CK88" s="82">
        <f t="shared" si="32"/>
        <v>4641.2980079999934</v>
      </c>
      <c r="CL88" s="82">
        <f t="shared" si="32"/>
        <v>4654.7258525079296</v>
      </c>
      <c r="CM88" s="82">
        <f t="shared" si="32"/>
        <v>4668.1536970158659</v>
      </c>
      <c r="CN88" s="82">
        <f t="shared" si="32"/>
        <v>4681.5815415238021</v>
      </c>
      <c r="CO88" s="82">
        <f t="shared" si="32"/>
        <v>4695.0093860317384</v>
      </c>
      <c r="CP88" s="82">
        <f t="shared" si="32"/>
        <v>4708.4372305396746</v>
      </c>
      <c r="CQ88" s="82">
        <f t="shared" si="32"/>
        <v>4721.8650750476108</v>
      </c>
      <c r="CR88" s="82">
        <f t="shared" si="32"/>
        <v>4735.2929195555471</v>
      </c>
      <c r="CS88" s="82">
        <f t="shared" si="32"/>
        <v>4748.7207640634833</v>
      </c>
      <c r="CT88" s="82">
        <f t="shared" si="32"/>
        <v>4762.1486085714196</v>
      </c>
      <c r="CU88" s="82">
        <f t="shared" si="32"/>
        <v>4775.5764530793558</v>
      </c>
      <c r="CV88" s="82">
        <f t="shared" si="32"/>
        <v>4789.0042975872921</v>
      </c>
      <c r="CW88" s="82">
        <f t="shared" si="32"/>
        <v>4802.4321420952283</v>
      </c>
      <c r="CX88" s="82">
        <f t="shared" si="32"/>
        <v>4815.8599866031645</v>
      </c>
      <c r="CY88" s="82">
        <f t="shared" si="32"/>
        <v>4829.2878311111008</v>
      </c>
      <c r="CZ88" s="82">
        <f t="shared" si="32"/>
        <v>4842.715675619037</v>
      </c>
      <c r="DA88" s="82">
        <f t="shared" si="32"/>
        <v>4856.1435201269733</v>
      </c>
      <c r="DB88" s="82">
        <f t="shared" si="32"/>
        <v>4869.5713646349095</v>
      </c>
      <c r="DC88" s="82">
        <f t="shared" si="32"/>
        <v>4882.9992091428458</v>
      </c>
      <c r="DD88" s="82">
        <f t="shared" si="32"/>
        <v>4896.427053650782</v>
      </c>
      <c r="DE88" s="82">
        <f t="shared" si="32"/>
        <v>4909.8548981587182</v>
      </c>
      <c r="DF88" s="82">
        <f t="shared" si="32"/>
        <v>4923.2827426666545</v>
      </c>
      <c r="DG88" s="82"/>
      <c r="DH88" s="82"/>
      <c r="DI88" s="82"/>
      <c r="DJ88" s="82"/>
      <c r="DK88" s="82"/>
      <c r="DL88" s="82"/>
      <c r="DM88" s="82"/>
      <c r="DN88" s="82"/>
      <c r="DO88" s="82"/>
      <c r="DP88" s="82"/>
      <c r="DQ88" s="82"/>
      <c r="DR88" s="82"/>
      <c r="DS88" s="82"/>
      <c r="DT88" s="82"/>
      <c r="DU88" s="82"/>
      <c r="DV88" s="82"/>
      <c r="DW88" s="82"/>
      <c r="DX88" s="82"/>
      <c r="DY88" s="82"/>
      <c r="DZ88" s="82"/>
      <c r="EA88" s="82"/>
      <c r="EB88" s="82"/>
      <c r="EC88" s="82"/>
      <c r="ED88" s="82"/>
      <c r="EE88" s="82"/>
      <c r="EF88" s="82"/>
      <c r="EG88" s="82"/>
      <c r="EH88" s="82"/>
      <c r="EI88" s="82"/>
      <c r="EJ88" s="82"/>
      <c r="EK88" s="82"/>
      <c r="EL88" s="82"/>
      <c r="EM88" s="82"/>
      <c r="EN88" s="82"/>
      <c r="EO88" s="82"/>
      <c r="EP88" s="82"/>
      <c r="EQ88" s="82"/>
      <c r="ER88" s="82"/>
      <c r="ES88" s="82"/>
      <c r="ET88" s="82"/>
      <c r="EU88" s="82"/>
      <c r="EV88" s="82"/>
    </row>
    <row r="89" spans="2:152" s="53" customFormat="1" x14ac:dyDescent="0.25">
      <c r="B89" s="6"/>
      <c r="C89" s="6"/>
      <c r="D89" s="103">
        <f t="shared" si="23"/>
        <v>22</v>
      </c>
      <c r="E89" s="61"/>
      <c r="F89" s="80"/>
      <c r="G89" s="80" t="s">
        <v>18</v>
      </c>
      <c r="H89" s="62"/>
      <c r="I89" s="62"/>
      <c r="J89" s="62"/>
      <c r="K89" s="114"/>
      <c r="L89" s="115"/>
      <c r="M89" s="116"/>
      <c r="N89" s="82">
        <f t="shared" si="34"/>
        <v>-2103.4353959999999</v>
      </c>
      <c r="O89" s="82">
        <f t="shared" si="34"/>
        <v>-2116.8632405079366</v>
      </c>
      <c r="P89" s="82">
        <f t="shared" si="34"/>
        <v>-2130.2910850158733</v>
      </c>
      <c r="Q89" s="82">
        <f t="shared" si="34"/>
        <v>-2143.7189295238099</v>
      </c>
      <c r="R89" s="82">
        <f t="shared" si="34"/>
        <v>-2157.1467740317466</v>
      </c>
      <c r="S89" s="82">
        <f t="shared" si="34"/>
        <v>-2170.5746185396833</v>
      </c>
      <c r="T89" s="82">
        <f t="shared" si="34"/>
        <v>-2184.00246304762</v>
      </c>
      <c r="U89" s="82">
        <f t="shared" si="34"/>
        <v>-2197.4303075555567</v>
      </c>
      <c r="V89" s="82">
        <f t="shared" si="34"/>
        <v>-2210.8581520634934</v>
      </c>
      <c r="W89" s="82">
        <f t="shared" si="34"/>
        <v>-2224.2859965714301</v>
      </c>
      <c r="X89" s="82">
        <f t="shared" si="34"/>
        <v>-2237.7138410793668</v>
      </c>
      <c r="Y89" s="82">
        <f t="shared" si="34"/>
        <v>-2251.1416855873035</v>
      </c>
      <c r="Z89" s="82">
        <f t="shared" si="34"/>
        <v>-2264.5695300952402</v>
      </c>
      <c r="AA89" s="82">
        <f t="shared" si="34"/>
        <v>-2277.9973746031769</v>
      </c>
      <c r="AB89" s="82">
        <f t="shared" si="34"/>
        <v>-2291.4252191111136</v>
      </c>
      <c r="AC89" s="82">
        <f t="shared" si="34"/>
        <v>-2304.8530636190503</v>
      </c>
      <c r="AD89" s="82">
        <f t="shared" si="34"/>
        <v>-2318.280908126987</v>
      </c>
      <c r="AE89" s="82">
        <f t="shared" si="34"/>
        <v>-2331.7087526349237</v>
      </c>
      <c r="AF89" s="82">
        <f t="shared" si="34"/>
        <v>-2345.1365971428604</v>
      </c>
      <c r="AG89" s="82">
        <f t="shared" si="34"/>
        <v>-2358.5644416507971</v>
      </c>
      <c r="AH89" s="82">
        <f t="shared" si="34"/>
        <v>-2371.9922861587338</v>
      </c>
      <c r="AI89" s="82">
        <f t="shared" si="34"/>
        <v>-2385.4201306666705</v>
      </c>
      <c r="AJ89" s="82">
        <f t="shared" si="34"/>
        <v>-2398.8479751746072</v>
      </c>
      <c r="AK89" s="82">
        <f t="shared" si="34"/>
        <v>-2412.2758196825439</v>
      </c>
      <c r="AL89" s="82">
        <f t="shared" si="34"/>
        <v>-2425.7036641904806</v>
      </c>
      <c r="AM89" s="82">
        <f t="shared" si="34"/>
        <v>-2439.1315086984173</v>
      </c>
      <c r="AN89" s="82">
        <f t="shared" si="34"/>
        <v>-2452.559353206354</v>
      </c>
      <c r="AO89" s="82">
        <f t="shared" si="34"/>
        <v>-2465.9871977142907</v>
      </c>
      <c r="AP89" s="82">
        <f t="shared" si="34"/>
        <v>-2479.4150422222274</v>
      </c>
      <c r="AQ89" s="82">
        <f t="shared" si="34"/>
        <v>-2492.8428867301641</v>
      </c>
      <c r="AR89" s="82">
        <f t="shared" si="34"/>
        <v>-2506.2707312381008</v>
      </c>
      <c r="AS89" s="82">
        <f t="shared" si="34"/>
        <v>-2519.6985757460375</v>
      </c>
      <c r="AT89" s="82">
        <f t="shared" si="34"/>
        <v>-2533.1264202539742</v>
      </c>
      <c r="AU89" s="82">
        <f t="shared" si="34"/>
        <v>-2546.5542647619109</v>
      </c>
      <c r="AV89" s="82">
        <f t="shared" si="34"/>
        <v>-2559.9821092698476</v>
      </c>
      <c r="AW89" s="82">
        <f t="shared" si="34"/>
        <v>-2573.4099537777843</v>
      </c>
      <c r="AX89" s="82">
        <f t="shared" si="34"/>
        <v>-2586.837798285721</v>
      </c>
      <c r="AY89" s="82">
        <f t="shared" si="34"/>
        <v>-2600.2656427936577</v>
      </c>
      <c r="AZ89" s="82">
        <f t="shared" si="34"/>
        <v>-2613.6934873015944</v>
      </c>
      <c r="BA89" s="82">
        <f t="shared" si="34"/>
        <v>-2627.1213318095311</v>
      </c>
      <c r="BB89" s="82">
        <f t="shared" si="34"/>
        <v>-2640.5491763174678</v>
      </c>
      <c r="BC89" s="82">
        <f t="shared" si="34"/>
        <v>-2653.9770208254045</v>
      </c>
      <c r="BD89" s="82">
        <f t="shared" si="34"/>
        <v>-2667.4048653333411</v>
      </c>
      <c r="BE89" s="82">
        <f t="shared" si="34"/>
        <v>-2680.8327098412778</v>
      </c>
      <c r="BF89" s="82">
        <f t="shared" si="34"/>
        <v>-2694.2605543492145</v>
      </c>
      <c r="BG89" s="82">
        <f t="shared" si="34"/>
        <v>-2707.6883988571512</v>
      </c>
      <c r="BH89" s="82">
        <f t="shared" si="34"/>
        <v>-2721.1162433650879</v>
      </c>
      <c r="BI89" s="82">
        <f t="shared" si="34"/>
        <v>-2734.5440878730246</v>
      </c>
      <c r="BJ89" s="82">
        <f t="shared" si="34"/>
        <v>-2747.9719323809613</v>
      </c>
      <c r="BK89" s="82">
        <f t="shared" si="34"/>
        <v>-2761.399776888898</v>
      </c>
      <c r="BL89" s="82">
        <f t="shared" si="34"/>
        <v>-2774.8276213968347</v>
      </c>
      <c r="BM89" s="82">
        <f t="shared" si="34"/>
        <v>-2788.2554659047714</v>
      </c>
      <c r="BN89" s="82">
        <f t="shared" si="34"/>
        <v>-2801.6833104127081</v>
      </c>
      <c r="BO89" s="82">
        <f t="shared" si="34"/>
        <v>-2815.1111549206448</v>
      </c>
      <c r="BP89" s="82">
        <f t="shared" si="34"/>
        <v>-2828.5389994285815</v>
      </c>
      <c r="BQ89" s="82">
        <f t="shared" si="34"/>
        <v>-2841.9668439365182</v>
      </c>
      <c r="BR89" s="82">
        <f t="shared" si="34"/>
        <v>-2855.3946884444549</v>
      </c>
      <c r="BS89" s="82">
        <f t="shared" si="34"/>
        <v>-2868.8225329523916</v>
      </c>
      <c r="BT89" s="82">
        <f t="shared" si="34"/>
        <v>-2882.2503774603283</v>
      </c>
      <c r="BU89" s="82">
        <f t="shared" si="34"/>
        <v>-2895.678221968265</v>
      </c>
      <c r="BV89" s="82">
        <f t="shared" si="34"/>
        <v>-2909.1060664762017</v>
      </c>
      <c r="BW89" s="82">
        <f t="shared" si="34"/>
        <v>-2922.5339109841384</v>
      </c>
      <c r="BX89" s="82">
        <f t="shared" si="34"/>
        <v>-2935.9617554920751</v>
      </c>
      <c r="BY89" s="82">
        <f t="shared" ref="BY89:DD101" si="35">BY171+BY196</f>
        <v>-2949.3896000000118</v>
      </c>
      <c r="BZ89" s="82">
        <f t="shared" si="35"/>
        <v>-2962.8174445079485</v>
      </c>
      <c r="CA89" s="82">
        <f t="shared" si="35"/>
        <v>-2976.2452890158852</v>
      </c>
      <c r="CB89" s="82">
        <f t="shared" si="35"/>
        <v>-2989.6731335238219</v>
      </c>
      <c r="CC89" s="82">
        <f t="shared" si="35"/>
        <v>-3003.1009780317586</v>
      </c>
      <c r="CD89" s="82">
        <f t="shared" si="35"/>
        <v>-3016.5288225396953</v>
      </c>
      <c r="CE89" s="82">
        <f t="shared" si="35"/>
        <v>-3029.956667047632</v>
      </c>
      <c r="CF89" s="82">
        <f t="shared" si="35"/>
        <v>-3043.3845115555687</v>
      </c>
      <c r="CG89" s="82">
        <f t="shared" si="35"/>
        <v>-3056.8123560635054</v>
      </c>
      <c r="CH89" s="82">
        <f t="shared" si="32"/>
        <v>-3070.2402005714421</v>
      </c>
      <c r="CI89" s="82">
        <f t="shared" si="32"/>
        <v>-3083.6680450793788</v>
      </c>
      <c r="CJ89" s="82">
        <f t="shared" si="32"/>
        <v>-3097.0958895873155</v>
      </c>
      <c r="CK89" s="82">
        <f t="shared" si="32"/>
        <v>-3110.5237340952522</v>
      </c>
      <c r="CL89" s="82">
        <f t="shared" si="32"/>
        <v>-3123.9515786031889</v>
      </c>
      <c r="CM89" s="82">
        <f t="shared" si="32"/>
        <v>-3137.3794231111256</v>
      </c>
      <c r="CN89" s="82">
        <f t="shared" si="32"/>
        <v>-3150.8072676190623</v>
      </c>
      <c r="CO89" s="82">
        <f t="shared" si="32"/>
        <v>-3164.235112126999</v>
      </c>
      <c r="CP89" s="82">
        <f t="shared" si="32"/>
        <v>-3177.6629566349357</v>
      </c>
      <c r="CQ89" s="82">
        <f t="shared" si="32"/>
        <v>-3191.0908011428724</v>
      </c>
      <c r="CR89" s="82">
        <f t="shared" si="32"/>
        <v>-3204.518645650809</v>
      </c>
      <c r="CS89" s="82">
        <f t="shared" si="32"/>
        <v>-3217.9464901587457</v>
      </c>
      <c r="CT89" s="82">
        <f t="shared" si="32"/>
        <v>-3231.3743346666824</v>
      </c>
      <c r="CU89" s="82">
        <f t="shared" si="32"/>
        <v>-3244.8021791746191</v>
      </c>
      <c r="CV89" s="82">
        <f t="shared" si="32"/>
        <v>-3258.2300236825558</v>
      </c>
      <c r="CW89" s="82">
        <f t="shared" si="32"/>
        <v>-3271.6578681904925</v>
      </c>
      <c r="CX89" s="82">
        <f t="shared" si="32"/>
        <v>-3285.0857126984292</v>
      </c>
      <c r="CY89" s="82">
        <f t="shared" si="32"/>
        <v>-3298.5135572063659</v>
      </c>
      <c r="CZ89" s="82">
        <f t="shared" si="32"/>
        <v>-3311.9414017143026</v>
      </c>
      <c r="DA89" s="82">
        <f t="shared" si="32"/>
        <v>-3325.3692462222393</v>
      </c>
      <c r="DB89" s="82">
        <f t="shared" si="32"/>
        <v>-3338.797090730176</v>
      </c>
      <c r="DC89" s="82">
        <f t="shared" si="32"/>
        <v>-3352.2249352381127</v>
      </c>
      <c r="DD89" s="82">
        <f t="shared" si="32"/>
        <v>-3365.6527797460494</v>
      </c>
      <c r="DE89" s="82">
        <f t="shared" si="32"/>
        <v>-3379.0806242539861</v>
      </c>
      <c r="DF89" s="82">
        <f t="shared" si="32"/>
        <v>-3392.5084687619228</v>
      </c>
      <c r="DG89" s="82"/>
      <c r="DH89" s="82"/>
      <c r="DI89" s="82"/>
      <c r="DJ89" s="82"/>
      <c r="DK89" s="82"/>
      <c r="DL89" s="82"/>
      <c r="DM89" s="82"/>
      <c r="DN89" s="82"/>
      <c r="DO89" s="82"/>
      <c r="DP89" s="82"/>
      <c r="DQ89" s="82"/>
      <c r="DR89" s="82"/>
      <c r="DS89" s="82"/>
      <c r="DT89" s="82"/>
      <c r="DU89" s="82"/>
      <c r="DV89" s="82"/>
      <c r="DW89" s="82"/>
      <c r="DX89" s="82"/>
      <c r="DY89" s="82"/>
      <c r="DZ89" s="82"/>
      <c r="EA89" s="82"/>
      <c r="EB89" s="82"/>
      <c r="EC89" s="82"/>
      <c r="ED89" s="82"/>
      <c r="EE89" s="82"/>
      <c r="EF89" s="82"/>
      <c r="EG89" s="82"/>
      <c r="EH89" s="82"/>
      <c r="EI89" s="82"/>
      <c r="EJ89" s="82"/>
      <c r="EK89" s="82"/>
      <c r="EL89" s="82"/>
      <c r="EM89" s="82"/>
      <c r="EN89" s="82"/>
      <c r="EO89" s="82"/>
      <c r="EP89" s="82"/>
      <c r="EQ89" s="82"/>
      <c r="ER89" s="82"/>
      <c r="ES89" s="82"/>
      <c r="ET89" s="82"/>
      <c r="EU89" s="82"/>
      <c r="EV89" s="82"/>
    </row>
    <row r="90" spans="2:152" s="53" customFormat="1" x14ac:dyDescent="0.25">
      <c r="B90" s="6"/>
      <c r="C90" s="6"/>
      <c r="D90" s="103">
        <f t="shared" si="23"/>
        <v>23</v>
      </c>
      <c r="E90" s="61"/>
      <c r="F90" s="62" t="s">
        <v>32</v>
      </c>
      <c r="G90" s="80"/>
      <c r="H90" s="62"/>
      <c r="I90" s="62"/>
      <c r="J90" s="62"/>
      <c r="K90" s="114"/>
      <c r="L90" s="115"/>
      <c r="M90" s="116"/>
      <c r="N90" s="115">
        <f t="shared" ref="N90:BY93" si="36">N172+N197</f>
        <v>127464.62162480818</v>
      </c>
      <c r="O90" s="115">
        <f t="shared" si="36"/>
        <v>129460.87993907991</v>
      </c>
      <c r="P90" s="115">
        <f t="shared" si="36"/>
        <v>131457.13825335164</v>
      </c>
      <c r="Q90" s="115">
        <f t="shared" si="36"/>
        <v>133453.39656762336</v>
      </c>
      <c r="R90" s="115">
        <f t="shared" si="36"/>
        <v>135449.65488189508</v>
      </c>
      <c r="S90" s="115">
        <f t="shared" si="36"/>
        <v>137445.9131961668</v>
      </c>
      <c r="T90" s="115">
        <f t="shared" si="36"/>
        <v>139442.17151043855</v>
      </c>
      <c r="U90" s="115">
        <f t="shared" si="36"/>
        <v>141438.42982471027</v>
      </c>
      <c r="V90" s="115">
        <f t="shared" si="36"/>
        <v>143434.68813898199</v>
      </c>
      <c r="W90" s="115">
        <f t="shared" si="36"/>
        <v>145430.94645325371</v>
      </c>
      <c r="X90" s="115">
        <f t="shared" si="36"/>
        <v>145789.65090019212</v>
      </c>
      <c r="Y90" s="115">
        <f t="shared" si="36"/>
        <v>146148.35534713051</v>
      </c>
      <c r="Z90" s="115">
        <f t="shared" si="36"/>
        <v>146507.05979406892</v>
      </c>
      <c r="AA90" s="115">
        <f t="shared" si="36"/>
        <v>150785.11829777266</v>
      </c>
      <c r="AB90" s="115">
        <f t="shared" si="36"/>
        <v>155063.17680147637</v>
      </c>
      <c r="AC90" s="115">
        <f t="shared" si="36"/>
        <v>159341.23530518013</v>
      </c>
      <c r="AD90" s="115">
        <f t="shared" si="36"/>
        <v>163619.29380888387</v>
      </c>
      <c r="AE90" s="115">
        <f t="shared" si="36"/>
        <v>167897.35231258761</v>
      </c>
      <c r="AF90" s="115">
        <f t="shared" si="36"/>
        <v>172175.41081629135</v>
      </c>
      <c r="AG90" s="115">
        <f t="shared" si="36"/>
        <v>176453.46931999509</v>
      </c>
      <c r="AH90" s="115">
        <f t="shared" si="36"/>
        <v>180731.52782369882</v>
      </c>
      <c r="AI90" s="115">
        <f t="shared" si="36"/>
        <v>185009.58632740256</v>
      </c>
      <c r="AJ90" s="115">
        <f t="shared" si="36"/>
        <v>189287.6448311063</v>
      </c>
      <c r="AK90" s="115">
        <f t="shared" si="36"/>
        <v>193565.70333481004</v>
      </c>
      <c r="AL90" s="115">
        <f t="shared" si="36"/>
        <v>197843.76183851378</v>
      </c>
      <c r="AM90" s="115">
        <f t="shared" si="36"/>
        <v>202130.38157184716</v>
      </c>
      <c r="AN90" s="115">
        <f t="shared" si="36"/>
        <v>206417.00130518051</v>
      </c>
      <c r="AO90" s="115">
        <f t="shared" si="36"/>
        <v>210703.62103851384</v>
      </c>
      <c r="AP90" s="115">
        <f t="shared" si="36"/>
        <v>214990.24077184719</v>
      </c>
      <c r="AQ90" s="115">
        <f t="shared" si="36"/>
        <v>219276.86050518052</v>
      </c>
      <c r="AR90" s="115">
        <f t="shared" si="36"/>
        <v>223563.48023851385</v>
      </c>
      <c r="AS90" s="115">
        <f t="shared" si="36"/>
        <v>227850.0999718472</v>
      </c>
      <c r="AT90" s="115">
        <f t="shared" si="36"/>
        <v>232136.71970518053</v>
      </c>
      <c r="AU90" s="115">
        <f t="shared" si="36"/>
        <v>236423.33943851385</v>
      </c>
      <c r="AV90" s="115">
        <f t="shared" si="36"/>
        <v>240709.95917184721</v>
      </c>
      <c r="AW90" s="115">
        <f t="shared" si="36"/>
        <v>244996.57890518053</v>
      </c>
      <c r="AX90" s="115">
        <f t="shared" si="36"/>
        <v>249283.19863851386</v>
      </c>
      <c r="AY90" s="115">
        <f t="shared" si="36"/>
        <v>251725.10463851388</v>
      </c>
      <c r="AZ90" s="115">
        <f t="shared" si="36"/>
        <v>254167.01063851389</v>
      </c>
      <c r="BA90" s="115">
        <f t="shared" si="36"/>
        <v>256608.91663851391</v>
      </c>
      <c r="BB90" s="115">
        <f t="shared" si="36"/>
        <v>259050.82263851393</v>
      </c>
      <c r="BC90" s="115">
        <f t="shared" si="36"/>
        <v>261492.72863851395</v>
      </c>
      <c r="BD90" s="115">
        <f t="shared" si="36"/>
        <v>263934.63463851396</v>
      </c>
      <c r="BE90" s="115">
        <f t="shared" si="36"/>
        <v>266376.54063851398</v>
      </c>
      <c r="BF90" s="115">
        <f t="shared" si="36"/>
        <v>268818.446638514</v>
      </c>
      <c r="BG90" s="115">
        <f t="shared" si="36"/>
        <v>271260.35263851401</v>
      </c>
      <c r="BH90" s="115">
        <f t="shared" si="36"/>
        <v>273702.25863851403</v>
      </c>
      <c r="BI90" s="115">
        <f t="shared" si="36"/>
        <v>276144.16463851405</v>
      </c>
      <c r="BJ90" s="115">
        <f t="shared" si="36"/>
        <v>278586.07063851407</v>
      </c>
      <c r="BK90" s="115">
        <f t="shared" si="36"/>
        <v>281613.41697184741</v>
      </c>
      <c r="BL90" s="115">
        <f t="shared" si="36"/>
        <v>284640.76330518076</v>
      </c>
      <c r="BM90" s="115">
        <f t="shared" si="36"/>
        <v>287668.10963851411</v>
      </c>
      <c r="BN90" s="115">
        <f t="shared" si="36"/>
        <v>290695.4559718474</v>
      </c>
      <c r="BO90" s="115">
        <f t="shared" si="36"/>
        <v>293722.80230518081</v>
      </c>
      <c r="BP90" s="115">
        <f t="shared" si="36"/>
        <v>296750.1486385141</v>
      </c>
      <c r="BQ90" s="115">
        <f t="shared" si="36"/>
        <v>299777.49497184739</v>
      </c>
      <c r="BR90" s="115">
        <f t="shared" si="36"/>
        <v>302804.84130518074</v>
      </c>
      <c r="BS90" s="115">
        <f t="shared" si="36"/>
        <v>305832.18763851409</v>
      </c>
      <c r="BT90" s="115">
        <f t="shared" si="36"/>
        <v>308859.53397184738</v>
      </c>
      <c r="BU90" s="115">
        <f t="shared" si="36"/>
        <v>311886.88030518068</v>
      </c>
      <c r="BV90" s="115">
        <f t="shared" si="36"/>
        <v>314914.22663851402</v>
      </c>
      <c r="BW90" s="115">
        <f t="shared" si="36"/>
        <v>318166.18399406958</v>
      </c>
      <c r="BX90" s="115">
        <f t="shared" si="36"/>
        <v>321418.14134962519</v>
      </c>
      <c r="BY90" s="115">
        <f t="shared" si="36"/>
        <v>324670.0987051808</v>
      </c>
      <c r="BZ90" s="115">
        <f t="shared" si="35"/>
        <v>327922.05606073636</v>
      </c>
      <c r="CA90" s="115">
        <f t="shared" si="35"/>
        <v>331174.01341629191</v>
      </c>
      <c r="CB90" s="115">
        <f t="shared" si="35"/>
        <v>334425.97077184753</v>
      </c>
      <c r="CC90" s="115">
        <f t="shared" si="35"/>
        <v>337677.92812740314</v>
      </c>
      <c r="CD90" s="115">
        <f t="shared" si="35"/>
        <v>340929.88548295869</v>
      </c>
      <c r="CE90" s="115">
        <f t="shared" si="35"/>
        <v>344181.84283851425</v>
      </c>
      <c r="CF90" s="115">
        <f t="shared" si="35"/>
        <v>347433.80019406986</v>
      </c>
      <c r="CG90" s="115">
        <f t="shared" si="35"/>
        <v>350685.75754962547</v>
      </c>
      <c r="CH90" s="115">
        <f t="shared" si="32"/>
        <v>353937.71490518103</v>
      </c>
      <c r="CI90" s="115">
        <f t="shared" si="32"/>
        <v>357189.67226073658</v>
      </c>
      <c r="CJ90" s="115">
        <f t="shared" si="32"/>
        <v>360441.62961629208</v>
      </c>
      <c r="CK90" s="115">
        <f t="shared" si="32"/>
        <v>363693.58697184763</v>
      </c>
      <c r="CL90" s="115">
        <f t="shared" si="32"/>
        <v>366945.54432740319</v>
      </c>
      <c r="CM90" s="115">
        <f t="shared" si="32"/>
        <v>370197.50168295874</v>
      </c>
      <c r="CN90" s="115">
        <f t="shared" si="32"/>
        <v>373449.45903851424</v>
      </c>
      <c r="CO90" s="115">
        <f t="shared" si="32"/>
        <v>376701.41639406973</v>
      </c>
      <c r="CP90" s="115">
        <f t="shared" si="32"/>
        <v>379953.37374962529</v>
      </c>
      <c r="CQ90" s="115">
        <f t="shared" si="32"/>
        <v>383205.33110518084</v>
      </c>
      <c r="CR90" s="115">
        <f t="shared" si="32"/>
        <v>386457.28846073634</v>
      </c>
      <c r="CS90" s="115">
        <f t="shared" si="32"/>
        <v>389709.24581629183</v>
      </c>
      <c r="CT90" s="115">
        <f t="shared" si="32"/>
        <v>392961.20317184739</v>
      </c>
      <c r="CU90" s="115">
        <f t="shared" si="32"/>
        <v>396213.16052740294</v>
      </c>
      <c r="CV90" s="115">
        <f t="shared" si="32"/>
        <v>399465.1178829585</v>
      </c>
      <c r="CW90" s="115">
        <f t="shared" si="32"/>
        <v>402717.07523851405</v>
      </c>
      <c r="CX90" s="115">
        <f t="shared" si="32"/>
        <v>405969.03259406961</v>
      </c>
      <c r="CY90" s="115">
        <f t="shared" si="32"/>
        <v>409220.98994962516</v>
      </c>
      <c r="CZ90" s="115">
        <f t="shared" si="32"/>
        <v>412472.94730518071</v>
      </c>
      <c r="DA90" s="115">
        <f t="shared" si="32"/>
        <v>415724.90466073627</v>
      </c>
      <c r="DB90" s="115">
        <f t="shared" si="32"/>
        <v>418976.86201629182</v>
      </c>
      <c r="DC90" s="115">
        <f t="shared" si="32"/>
        <v>422228.81937184738</v>
      </c>
      <c r="DD90" s="115">
        <f t="shared" si="32"/>
        <v>425480.77672740293</v>
      </c>
      <c r="DE90" s="115">
        <f t="shared" si="32"/>
        <v>428732.73408295849</v>
      </c>
      <c r="DF90" s="115">
        <f t="shared" si="32"/>
        <v>431984.69143851404</v>
      </c>
      <c r="DG90" s="115"/>
      <c r="DH90" s="115"/>
      <c r="DI90" s="115"/>
      <c r="DJ90" s="115"/>
      <c r="DK90" s="115"/>
      <c r="DL90" s="115"/>
      <c r="DM90" s="115"/>
      <c r="DN90" s="115"/>
      <c r="DO90" s="115"/>
      <c r="DP90" s="115"/>
      <c r="DQ90" s="115"/>
      <c r="DR90" s="115"/>
      <c r="DS90" s="115"/>
      <c r="DT90" s="115"/>
      <c r="DU90" s="115"/>
      <c r="DV90" s="115"/>
      <c r="DW90" s="115"/>
      <c r="DX90" s="115"/>
      <c r="DY90" s="115"/>
      <c r="DZ90" s="115"/>
      <c r="EA90" s="115"/>
      <c r="EB90" s="115"/>
      <c r="EC90" s="115"/>
      <c r="ED90" s="115"/>
      <c r="EE90" s="115"/>
      <c r="EF90" s="115"/>
      <c r="EG90" s="115"/>
      <c r="EH90" s="115"/>
      <c r="EI90" s="115"/>
      <c r="EJ90" s="115"/>
      <c r="EK90" s="115"/>
      <c r="EL90" s="115"/>
      <c r="EM90" s="115"/>
      <c r="EN90" s="115"/>
      <c r="EO90" s="115"/>
      <c r="EP90" s="115"/>
      <c r="EQ90" s="115"/>
      <c r="ER90" s="115"/>
      <c r="ES90" s="115"/>
      <c r="ET90" s="115"/>
      <c r="EU90" s="115"/>
      <c r="EV90" s="115"/>
    </row>
    <row r="91" spans="2:152" s="53" customFormat="1" x14ac:dyDescent="0.25">
      <c r="B91" s="6"/>
      <c r="C91" s="6"/>
      <c r="D91" s="103">
        <f t="shared" si="23"/>
        <v>24</v>
      </c>
      <c r="E91" s="61"/>
      <c r="F91" s="80"/>
      <c r="G91" s="80" t="s">
        <v>17</v>
      </c>
      <c r="H91" s="62"/>
      <c r="I91" s="62"/>
      <c r="J91" s="62"/>
      <c r="K91" s="114"/>
      <c r="L91" s="115"/>
      <c r="M91" s="116"/>
      <c r="N91" s="82">
        <f t="shared" si="36"/>
        <v>332759.44622400001</v>
      </c>
      <c r="O91" s="82">
        <f t="shared" si="36"/>
        <v>337344.02492466668</v>
      </c>
      <c r="P91" s="82">
        <f t="shared" si="36"/>
        <v>341928.60362533334</v>
      </c>
      <c r="Q91" s="82">
        <f t="shared" si="36"/>
        <v>346513.18232600001</v>
      </c>
      <c r="R91" s="82">
        <f t="shared" si="36"/>
        <v>351097.76102666667</v>
      </c>
      <c r="S91" s="82">
        <f t="shared" si="36"/>
        <v>355682.33972733334</v>
      </c>
      <c r="T91" s="82">
        <f t="shared" si="36"/>
        <v>360266.918428</v>
      </c>
      <c r="U91" s="82">
        <f t="shared" si="36"/>
        <v>364851.49712866667</v>
      </c>
      <c r="V91" s="82">
        <f t="shared" si="36"/>
        <v>369436.07582933333</v>
      </c>
      <c r="W91" s="82">
        <f t="shared" si="36"/>
        <v>374020.65453</v>
      </c>
      <c r="X91" s="82">
        <f t="shared" si="36"/>
        <v>376967.67936333333</v>
      </c>
      <c r="Y91" s="82">
        <f t="shared" si="36"/>
        <v>379914.70419666666</v>
      </c>
      <c r="Z91" s="82">
        <f t="shared" si="36"/>
        <v>382861.72903000005</v>
      </c>
      <c r="AA91" s="82">
        <f t="shared" si="36"/>
        <v>390262.86523306166</v>
      </c>
      <c r="AB91" s="82">
        <f t="shared" si="36"/>
        <v>397664.00143612328</v>
      </c>
      <c r="AC91" s="82">
        <f t="shared" si="36"/>
        <v>405065.13763918495</v>
      </c>
      <c r="AD91" s="82">
        <f t="shared" si="36"/>
        <v>412466.27384224656</v>
      </c>
      <c r="AE91" s="82">
        <f t="shared" si="36"/>
        <v>419867.41004530824</v>
      </c>
      <c r="AF91" s="82">
        <f t="shared" si="36"/>
        <v>427268.54624836985</v>
      </c>
      <c r="AG91" s="82">
        <f t="shared" si="36"/>
        <v>434669.68245143152</v>
      </c>
      <c r="AH91" s="82">
        <f t="shared" si="36"/>
        <v>442070.81865449314</v>
      </c>
      <c r="AI91" s="82">
        <f t="shared" si="36"/>
        <v>449471.95485755481</v>
      </c>
      <c r="AJ91" s="82">
        <f t="shared" si="36"/>
        <v>456873.09106061643</v>
      </c>
      <c r="AK91" s="82">
        <f t="shared" si="36"/>
        <v>464274.2272636781</v>
      </c>
      <c r="AL91" s="82">
        <f t="shared" si="36"/>
        <v>471675.36346673971</v>
      </c>
      <c r="AM91" s="82">
        <f t="shared" si="36"/>
        <v>479620.88836609764</v>
      </c>
      <c r="AN91" s="82">
        <f t="shared" si="36"/>
        <v>487566.41326545557</v>
      </c>
      <c r="AO91" s="82">
        <f t="shared" si="36"/>
        <v>495511.9381648135</v>
      </c>
      <c r="AP91" s="82">
        <f t="shared" si="36"/>
        <v>503457.46306417149</v>
      </c>
      <c r="AQ91" s="82">
        <f t="shared" si="36"/>
        <v>511402.98796352942</v>
      </c>
      <c r="AR91" s="82">
        <f t="shared" si="36"/>
        <v>519348.51286288735</v>
      </c>
      <c r="AS91" s="82">
        <f t="shared" si="36"/>
        <v>527294.03776224528</v>
      </c>
      <c r="AT91" s="82">
        <f t="shared" si="36"/>
        <v>535239.56266160321</v>
      </c>
      <c r="AU91" s="82">
        <f t="shared" si="36"/>
        <v>543185.08756096114</v>
      </c>
      <c r="AV91" s="82">
        <f t="shared" si="36"/>
        <v>551130.61246031907</v>
      </c>
      <c r="AW91" s="82">
        <f t="shared" si="36"/>
        <v>559076.137359677</v>
      </c>
      <c r="AX91" s="82">
        <f t="shared" si="36"/>
        <v>567021.66225903493</v>
      </c>
      <c r="AY91" s="82">
        <f t="shared" si="36"/>
        <v>573427.71167505952</v>
      </c>
      <c r="AZ91" s="82">
        <f t="shared" si="36"/>
        <v>579833.7610910841</v>
      </c>
      <c r="BA91" s="82">
        <f t="shared" si="36"/>
        <v>586239.81050710869</v>
      </c>
      <c r="BB91" s="82">
        <f t="shared" si="36"/>
        <v>592645.85992313339</v>
      </c>
      <c r="BC91" s="82">
        <f t="shared" si="36"/>
        <v>599051.90933915798</v>
      </c>
      <c r="BD91" s="82">
        <f t="shared" si="36"/>
        <v>605457.95875518257</v>
      </c>
      <c r="BE91" s="82">
        <f t="shared" si="36"/>
        <v>611864.00817120727</v>
      </c>
      <c r="BF91" s="82">
        <f t="shared" si="36"/>
        <v>618270.05758723186</v>
      </c>
      <c r="BG91" s="82">
        <f t="shared" si="36"/>
        <v>624676.10700325645</v>
      </c>
      <c r="BH91" s="82">
        <f t="shared" si="36"/>
        <v>631082.15641928103</v>
      </c>
      <c r="BI91" s="82">
        <f t="shared" si="36"/>
        <v>637488.20583530562</v>
      </c>
      <c r="BJ91" s="82">
        <f t="shared" si="36"/>
        <v>643894.25525133032</v>
      </c>
      <c r="BK91" s="82">
        <f t="shared" si="36"/>
        <v>651264.1632923549</v>
      </c>
      <c r="BL91" s="82">
        <f t="shared" si="36"/>
        <v>658634.07133337948</v>
      </c>
      <c r="BM91" s="82">
        <f t="shared" si="36"/>
        <v>666003.97937440407</v>
      </c>
      <c r="BN91" s="82">
        <f t="shared" si="36"/>
        <v>673373.88741542876</v>
      </c>
      <c r="BO91" s="82">
        <f t="shared" si="36"/>
        <v>680743.79545645334</v>
      </c>
      <c r="BP91" s="82">
        <f t="shared" si="36"/>
        <v>688113.70349747792</v>
      </c>
      <c r="BQ91" s="82">
        <f t="shared" si="36"/>
        <v>695483.6115385025</v>
      </c>
      <c r="BR91" s="82">
        <f t="shared" si="36"/>
        <v>702853.51957952708</v>
      </c>
      <c r="BS91" s="82">
        <f t="shared" si="36"/>
        <v>710223.42762055167</v>
      </c>
      <c r="BT91" s="82">
        <f t="shared" si="36"/>
        <v>717593.33566157625</v>
      </c>
      <c r="BU91" s="82">
        <f t="shared" si="36"/>
        <v>724963.24370260083</v>
      </c>
      <c r="BV91" s="82">
        <f t="shared" si="36"/>
        <v>732333.15174362541</v>
      </c>
      <c r="BW91" s="82">
        <f t="shared" si="36"/>
        <v>740334.1654763167</v>
      </c>
      <c r="BX91" s="82">
        <f t="shared" si="36"/>
        <v>748335.179209008</v>
      </c>
      <c r="BY91" s="82">
        <f t="shared" si="36"/>
        <v>756336.19294169929</v>
      </c>
      <c r="BZ91" s="82">
        <f t="shared" si="35"/>
        <v>764337.20667439059</v>
      </c>
      <c r="CA91" s="82">
        <f t="shared" si="35"/>
        <v>772338.22040708188</v>
      </c>
      <c r="CB91" s="82">
        <f t="shared" si="35"/>
        <v>780339.23413977318</v>
      </c>
      <c r="CC91" s="82">
        <f t="shared" si="35"/>
        <v>788340.24787246448</v>
      </c>
      <c r="CD91" s="82">
        <f t="shared" si="35"/>
        <v>796341.26160515577</v>
      </c>
      <c r="CE91" s="82">
        <f t="shared" si="35"/>
        <v>804342.27533784707</v>
      </c>
      <c r="CF91" s="82">
        <f t="shared" si="35"/>
        <v>812343.28907053836</v>
      </c>
      <c r="CG91" s="82">
        <f t="shared" si="35"/>
        <v>820344.30280322966</v>
      </c>
      <c r="CH91" s="82">
        <f t="shared" si="32"/>
        <v>828345.31653592095</v>
      </c>
      <c r="CI91" s="82">
        <f t="shared" si="32"/>
        <v>836752.82493805664</v>
      </c>
      <c r="CJ91" s="82">
        <f t="shared" si="32"/>
        <v>845160.33334019233</v>
      </c>
      <c r="CK91" s="82">
        <f t="shared" si="32"/>
        <v>853567.84174232802</v>
      </c>
      <c r="CL91" s="82">
        <f t="shared" si="32"/>
        <v>861975.35014446371</v>
      </c>
      <c r="CM91" s="82">
        <f t="shared" si="32"/>
        <v>870382.8585465994</v>
      </c>
      <c r="CN91" s="82">
        <f t="shared" ref="CN91:DF100" si="37">CN173+CN198</f>
        <v>878790.36694873509</v>
      </c>
      <c r="CO91" s="82">
        <f t="shared" si="37"/>
        <v>887197.87535087077</v>
      </c>
      <c r="CP91" s="82">
        <f t="shared" si="37"/>
        <v>895605.38375300646</v>
      </c>
      <c r="CQ91" s="82">
        <f t="shared" si="37"/>
        <v>904012.89215514215</v>
      </c>
      <c r="CR91" s="82">
        <f t="shared" si="37"/>
        <v>912420.40055727784</v>
      </c>
      <c r="CS91" s="82">
        <f t="shared" si="37"/>
        <v>920827.90895941353</v>
      </c>
      <c r="CT91" s="82">
        <f t="shared" si="37"/>
        <v>929235.41736154922</v>
      </c>
      <c r="CU91" s="82">
        <f t="shared" si="37"/>
        <v>938049.42043312942</v>
      </c>
      <c r="CV91" s="82">
        <f t="shared" si="37"/>
        <v>946863.4235047095</v>
      </c>
      <c r="CW91" s="82">
        <f t="shared" si="37"/>
        <v>955677.42657628958</v>
      </c>
      <c r="CX91" s="82">
        <f t="shared" si="37"/>
        <v>964491.42964786978</v>
      </c>
      <c r="CY91" s="82">
        <f t="shared" si="37"/>
        <v>973305.43271944998</v>
      </c>
      <c r="CZ91" s="82">
        <f t="shared" si="37"/>
        <v>982119.43579103006</v>
      </c>
      <c r="DA91" s="82">
        <f t="shared" si="37"/>
        <v>990933.43886261014</v>
      </c>
      <c r="DB91" s="82">
        <f t="shared" si="37"/>
        <v>999747.44193419034</v>
      </c>
      <c r="DC91" s="82">
        <f t="shared" si="37"/>
        <v>1008561.4450057705</v>
      </c>
      <c r="DD91" s="82">
        <f t="shared" si="37"/>
        <v>1017375.4480773506</v>
      </c>
      <c r="DE91" s="82">
        <f t="shared" si="37"/>
        <v>1026189.4511489307</v>
      </c>
      <c r="DF91" s="82">
        <f t="shared" si="37"/>
        <v>1035003.4542205109</v>
      </c>
      <c r="DG91" s="82"/>
      <c r="DH91" s="82"/>
      <c r="DI91" s="82"/>
      <c r="DJ91" s="82"/>
      <c r="DK91" s="82"/>
      <c r="DL91" s="82"/>
      <c r="DM91" s="82"/>
      <c r="DN91" s="82"/>
      <c r="DO91" s="82"/>
      <c r="DP91" s="82"/>
      <c r="DQ91" s="82"/>
      <c r="DR91" s="82"/>
      <c r="DS91" s="82"/>
      <c r="DT91" s="82"/>
      <c r="DU91" s="82"/>
      <c r="DV91" s="82"/>
      <c r="DW91" s="82"/>
      <c r="DX91" s="82"/>
      <c r="DY91" s="82"/>
      <c r="DZ91" s="82"/>
      <c r="EA91" s="82"/>
      <c r="EB91" s="82"/>
      <c r="EC91" s="82"/>
      <c r="ED91" s="82"/>
      <c r="EE91" s="82"/>
      <c r="EF91" s="82"/>
      <c r="EG91" s="82"/>
      <c r="EH91" s="82"/>
      <c r="EI91" s="82"/>
      <c r="EJ91" s="82"/>
      <c r="EK91" s="82"/>
      <c r="EL91" s="82"/>
      <c r="EM91" s="82"/>
      <c r="EN91" s="82"/>
      <c r="EO91" s="82"/>
      <c r="EP91" s="82"/>
      <c r="EQ91" s="82"/>
      <c r="ER91" s="82"/>
      <c r="ES91" s="82"/>
      <c r="ET91" s="82"/>
      <c r="EU91" s="82"/>
      <c r="EV91" s="82"/>
    </row>
    <row r="92" spans="2:152" s="53" customFormat="1" x14ac:dyDescent="0.25">
      <c r="B92" s="6"/>
      <c r="C92" s="6"/>
      <c r="D92" s="103">
        <f t="shared" si="23"/>
        <v>25</v>
      </c>
      <c r="E92" s="61"/>
      <c r="F92" s="80"/>
      <c r="G92" s="80" t="s">
        <v>18</v>
      </c>
      <c r="H92" s="62"/>
      <c r="I92" s="62"/>
      <c r="J92" s="62"/>
      <c r="K92" s="114"/>
      <c r="L92" s="115"/>
      <c r="M92" s="116"/>
      <c r="N92" s="82">
        <f t="shared" si="36"/>
        <v>-205294.82459919184</v>
      </c>
      <c r="O92" s="82">
        <f t="shared" si="36"/>
        <v>-207883.14498558678</v>
      </c>
      <c r="P92" s="82">
        <f t="shared" si="36"/>
        <v>-210471.46537198173</v>
      </c>
      <c r="Q92" s="82">
        <f t="shared" si="36"/>
        <v>-213059.78575837665</v>
      </c>
      <c r="R92" s="82">
        <f t="shared" si="36"/>
        <v>-215648.10614477159</v>
      </c>
      <c r="S92" s="82">
        <f t="shared" si="36"/>
        <v>-218236.42653116654</v>
      </c>
      <c r="T92" s="82">
        <f t="shared" si="36"/>
        <v>-220824.74691756148</v>
      </c>
      <c r="U92" s="82">
        <f t="shared" si="36"/>
        <v>-223413.06730395643</v>
      </c>
      <c r="V92" s="82">
        <f t="shared" si="36"/>
        <v>-226001.38769035134</v>
      </c>
      <c r="W92" s="82">
        <f t="shared" si="36"/>
        <v>-228589.70807674629</v>
      </c>
      <c r="X92" s="82">
        <f t="shared" si="36"/>
        <v>-231178.02846314124</v>
      </c>
      <c r="Y92" s="82">
        <f t="shared" si="36"/>
        <v>-233766.34884953618</v>
      </c>
      <c r="Z92" s="82">
        <f t="shared" si="36"/>
        <v>-236354.6692359311</v>
      </c>
      <c r="AA92" s="82">
        <f t="shared" si="36"/>
        <v>-239477.746935289</v>
      </c>
      <c r="AB92" s="82">
        <f t="shared" si="36"/>
        <v>-242600.82463464691</v>
      </c>
      <c r="AC92" s="82">
        <f t="shared" si="36"/>
        <v>-245723.90233400482</v>
      </c>
      <c r="AD92" s="82">
        <f t="shared" si="36"/>
        <v>-248846.98003336272</v>
      </c>
      <c r="AE92" s="82">
        <f t="shared" si="36"/>
        <v>-251970.05773272063</v>
      </c>
      <c r="AF92" s="82">
        <f t="shared" si="36"/>
        <v>-255093.13543207853</v>
      </c>
      <c r="AG92" s="82">
        <f t="shared" si="36"/>
        <v>-258216.21313143644</v>
      </c>
      <c r="AH92" s="82">
        <f t="shared" si="36"/>
        <v>-261339.29083079431</v>
      </c>
      <c r="AI92" s="82">
        <f t="shared" si="36"/>
        <v>-264462.36853015225</v>
      </c>
      <c r="AJ92" s="82">
        <f t="shared" si="36"/>
        <v>-267585.44622951013</v>
      </c>
      <c r="AK92" s="82">
        <f t="shared" si="36"/>
        <v>-270708.52392886806</v>
      </c>
      <c r="AL92" s="82">
        <f t="shared" si="36"/>
        <v>-273831.60162822594</v>
      </c>
      <c r="AM92" s="82">
        <f t="shared" si="36"/>
        <v>-277490.50679425051</v>
      </c>
      <c r="AN92" s="82">
        <f t="shared" si="36"/>
        <v>-281149.41196027509</v>
      </c>
      <c r="AO92" s="82">
        <f t="shared" si="36"/>
        <v>-284808.31712629966</v>
      </c>
      <c r="AP92" s="82">
        <f t="shared" si="36"/>
        <v>-288467.2222923243</v>
      </c>
      <c r="AQ92" s="82">
        <f t="shared" si="36"/>
        <v>-292126.12745834887</v>
      </c>
      <c r="AR92" s="82">
        <f t="shared" si="36"/>
        <v>-295785.03262437345</v>
      </c>
      <c r="AS92" s="82">
        <f t="shared" si="36"/>
        <v>-299443.93779039808</v>
      </c>
      <c r="AT92" s="82">
        <f t="shared" si="36"/>
        <v>-303102.84295642265</v>
      </c>
      <c r="AU92" s="82">
        <f t="shared" si="36"/>
        <v>-306761.74812244723</v>
      </c>
      <c r="AV92" s="82">
        <f t="shared" si="36"/>
        <v>-310420.65328847186</v>
      </c>
      <c r="AW92" s="82">
        <f t="shared" si="36"/>
        <v>-314079.55845449644</v>
      </c>
      <c r="AX92" s="82">
        <f t="shared" si="36"/>
        <v>-317738.46362052101</v>
      </c>
      <c r="AY92" s="82">
        <f t="shared" si="36"/>
        <v>-321702.60703654564</v>
      </c>
      <c r="AZ92" s="82">
        <f t="shared" si="36"/>
        <v>-325666.75045257027</v>
      </c>
      <c r="BA92" s="82">
        <f t="shared" si="36"/>
        <v>-329630.89386859484</v>
      </c>
      <c r="BB92" s="82">
        <f t="shared" si="36"/>
        <v>-333595.03728461941</v>
      </c>
      <c r="BC92" s="82">
        <f t="shared" si="36"/>
        <v>-337559.18070064404</v>
      </c>
      <c r="BD92" s="82">
        <f t="shared" si="36"/>
        <v>-341523.32411666866</v>
      </c>
      <c r="BE92" s="82">
        <f t="shared" si="36"/>
        <v>-345487.46753269323</v>
      </c>
      <c r="BF92" s="82">
        <f t="shared" si="36"/>
        <v>-349451.6109487178</v>
      </c>
      <c r="BG92" s="82">
        <f t="shared" si="36"/>
        <v>-353415.75436474243</v>
      </c>
      <c r="BH92" s="82">
        <f t="shared" si="36"/>
        <v>-357379.89778076706</v>
      </c>
      <c r="BI92" s="82">
        <f t="shared" si="36"/>
        <v>-361344.04119679163</v>
      </c>
      <c r="BJ92" s="82">
        <f t="shared" si="36"/>
        <v>-365308.1846128162</v>
      </c>
      <c r="BK92" s="82">
        <f t="shared" si="36"/>
        <v>-369650.74632050749</v>
      </c>
      <c r="BL92" s="82">
        <f t="shared" si="36"/>
        <v>-373993.30802819878</v>
      </c>
      <c r="BM92" s="82">
        <f t="shared" si="36"/>
        <v>-378335.86973589001</v>
      </c>
      <c r="BN92" s="82">
        <f t="shared" si="36"/>
        <v>-382678.4314435813</v>
      </c>
      <c r="BO92" s="82">
        <f t="shared" si="36"/>
        <v>-387020.99315127253</v>
      </c>
      <c r="BP92" s="82">
        <f t="shared" si="36"/>
        <v>-391363.55485896382</v>
      </c>
      <c r="BQ92" s="82">
        <f t="shared" si="36"/>
        <v>-395706.11656665511</v>
      </c>
      <c r="BR92" s="82">
        <f t="shared" si="36"/>
        <v>-400048.67827434634</v>
      </c>
      <c r="BS92" s="82">
        <f t="shared" si="36"/>
        <v>-404391.23998203757</v>
      </c>
      <c r="BT92" s="82">
        <f t="shared" si="36"/>
        <v>-408733.80168972886</v>
      </c>
      <c r="BU92" s="82">
        <f t="shared" si="36"/>
        <v>-413076.36339742015</v>
      </c>
      <c r="BV92" s="82">
        <f t="shared" si="36"/>
        <v>-417418.92510511138</v>
      </c>
      <c r="BW92" s="82">
        <f t="shared" si="36"/>
        <v>-422167.98148224712</v>
      </c>
      <c r="BX92" s="82">
        <f t="shared" si="36"/>
        <v>-426917.03785938281</v>
      </c>
      <c r="BY92" s="82">
        <f t="shared" si="36"/>
        <v>-431666.09423651849</v>
      </c>
      <c r="BZ92" s="82">
        <f t="shared" si="35"/>
        <v>-436415.15061365423</v>
      </c>
      <c r="CA92" s="82">
        <f t="shared" si="35"/>
        <v>-441164.20699078997</v>
      </c>
      <c r="CB92" s="82">
        <f t="shared" si="35"/>
        <v>-445913.26336792565</v>
      </c>
      <c r="CC92" s="82">
        <f t="shared" si="35"/>
        <v>-450662.31974506134</v>
      </c>
      <c r="CD92" s="82">
        <f t="shared" si="35"/>
        <v>-455411.37612219708</v>
      </c>
      <c r="CE92" s="82">
        <f t="shared" si="35"/>
        <v>-460160.43249933282</v>
      </c>
      <c r="CF92" s="82">
        <f t="shared" si="35"/>
        <v>-464909.4888764685</v>
      </c>
      <c r="CG92" s="82">
        <f t="shared" si="35"/>
        <v>-469658.54525360418</v>
      </c>
      <c r="CH92" s="82">
        <f t="shared" si="35"/>
        <v>-474407.60163073993</v>
      </c>
      <c r="CI92" s="82">
        <f t="shared" si="35"/>
        <v>-479563.15267732006</v>
      </c>
      <c r="CJ92" s="82">
        <f t="shared" si="35"/>
        <v>-484718.70372390025</v>
      </c>
      <c r="CK92" s="82">
        <f t="shared" si="35"/>
        <v>-489874.25477048039</v>
      </c>
      <c r="CL92" s="82">
        <f t="shared" si="35"/>
        <v>-495029.80581706052</v>
      </c>
      <c r="CM92" s="82">
        <f t="shared" si="35"/>
        <v>-500185.35686364071</v>
      </c>
      <c r="CN92" s="82">
        <f t="shared" si="35"/>
        <v>-505340.90791022085</v>
      </c>
      <c r="CO92" s="82">
        <f t="shared" si="35"/>
        <v>-510496.45895680098</v>
      </c>
      <c r="CP92" s="82">
        <f t="shared" si="35"/>
        <v>-515652.01000338118</v>
      </c>
      <c r="CQ92" s="82">
        <f t="shared" si="35"/>
        <v>-520807.56104996137</v>
      </c>
      <c r="CR92" s="82">
        <f t="shared" si="35"/>
        <v>-525963.11209654156</v>
      </c>
      <c r="CS92" s="82">
        <f t="shared" si="35"/>
        <v>-531118.66314312164</v>
      </c>
      <c r="CT92" s="82">
        <f t="shared" si="35"/>
        <v>-536274.21418970183</v>
      </c>
      <c r="CU92" s="82">
        <f t="shared" si="35"/>
        <v>-541836.25990572642</v>
      </c>
      <c r="CV92" s="82">
        <f t="shared" si="35"/>
        <v>-547398.305621751</v>
      </c>
      <c r="CW92" s="82">
        <f t="shared" si="35"/>
        <v>-552960.35133777559</v>
      </c>
      <c r="CX92" s="82">
        <f t="shared" si="35"/>
        <v>-558522.39705380017</v>
      </c>
      <c r="CY92" s="82">
        <f t="shared" si="35"/>
        <v>-564084.44276982476</v>
      </c>
      <c r="CZ92" s="82">
        <f t="shared" si="35"/>
        <v>-569646.48848584935</v>
      </c>
      <c r="DA92" s="82">
        <f t="shared" si="35"/>
        <v>-575208.53420187393</v>
      </c>
      <c r="DB92" s="82">
        <f t="shared" si="35"/>
        <v>-580770.57991789852</v>
      </c>
      <c r="DC92" s="82">
        <f t="shared" si="35"/>
        <v>-586332.6256339231</v>
      </c>
      <c r="DD92" s="82">
        <f t="shared" si="35"/>
        <v>-591894.67134994769</v>
      </c>
      <c r="DE92" s="82">
        <f t="shared" si="37"/>
        <v>-597456.71706597228</v>
      </c>
      <c r="DF92" s="82">
        <f t="shared" si="37"/>
        <v>-603018.76278199686</v>
      </c>
      <c r="DG92" s="82"/>
      <c r="DH92" s="82"/>
      <c r="DI92" s="82"/>
      <c r="DJ92" s="82"/>
      <c r="DK92" s="82"/>
      <c r="DL92" s="82"/>
      <c r="DM92" s="82"/>
      <c r="DN92" s="82"/>
      <c r="DO92" s="82"/>
      <c r="DP92" s="82"/>
      <c r="DQ92" s="82"/>
      <c r="DR92" s="82"/>
      <c r="DS92" s="82"/>
      <c r="DT92" s="82"/>
      <c r="DU92" s="82"/>
      <c r="DV92" s="82"/>
      <c r="DW92" s="82"/>
      <c r="DX92" s="82"/>
      <c r="DY92" s="82"/>
      <c r="DZ92" s="82"/>
      <c r="EA92" s="82"/>
      <c r="EB92" s="82"/>
      <c r="EC92" s="82"/>
      <c r="ED92" s="82"/>
      <c r="EE92" s="82"/>
      <c r="EF92" s="82"/>
      <c r="EG92" s="82"/>
      <c r="EH92" s="82"/>
      <c r="EI92" s="82"/>
      <c r="EJ92" s="82"/>
      <c r="EK92" s="82"/>
      <c r="EL92" s="82"/>
      <c r="EM92" s="82"/>
      <c r="EN92" s="82"/>
      <c r="EO92" s="82"/>
      <c r="EP92" s="82"/>
      <c r="EQ92" s="82"/>
      <c r="ER92" s="82"/>
      <c r="ES92" s="82"/>
      <c r="ET92" s="82"/>
      <c r="EU92" s="82"/>
      <c r="EV92" s="82"/>
    </row>
    <row r="93" spans="2:152" s="53" customFormat="1" x14ac:dyDescent="0.25">
      <c r="B93" s="6"/>
      <c r="C93" s="6"/>
      <c r="D93" s="103">
        <f t="shared" si="23"/>
        <v>26</v>
      </c>
      <c r="E93" s="61"/>
      <c r="F93" s="62" t="s">
        <v>33</v>
      </c>
      <c r="G93" s="80"/>
      <c r="H93" s="62"/>
      <c r="I93" s="62"/>
      <c r="J93" s="62"/>
      <c r="K93" s="114"/>
      <c r="L93" s="115"/>
      <c r="M93" s="116"/>
      <c r="N93" s="115">
        <f t="shared" si="36"/>
        <v>1.5739959999918938</v>
      </c>
      <c r="O93" s="115">
        <f t="shared" si="36"/>
        <v>1.5365199047519127</v>
      </c>
      <c r="P93" s="115">
        <f t="shared" si="36"/>
        <v>1.4990438095119316</v>
      </c>
      <c r="Q93" s="115">
        <f t="shared" si="36"/>
        <v>1.4615677142719505</v>
      </c>
      <c r="R93" s="115">
        <f t="shared" si="36"/>
        <v>1.4240916190319695</v>
      </c>
      <c r="S93" s="115">
        <f t="shared" si="36"/>
        <v>1.3866155237919884</v>
      </c>
      <c r="T93" s="115">
        <f t="shared" si="36"/>
        <v>1.3491394285520073</v>
      </c>
      <c r="U93" s="115">
        <f t="shared" si="36"/>
        <v>1.3116633333120262</v>
      </c>
      <c r="V93" s="115">
        <f t="shared" si="36"/>
        <v>1.2741872380720451</v>
      </c>
      <c r="W93" s="115">
        <f t="shared" si="36"/>
        <v>1.2367111428320641</v>
      </c>
      <c r="X93" s="115">
        <f t="shared" si="36"/>
        <v>1.199235047592083</v>
      </c>
      <c r="Y93" s="115">
        <f t="shared" si="36"/>
        <v>1.1617589523521019</v>
      </c>
      <c r="Z93" s="115">
        <f t="shared" si="36"/>
        <v>1.1242828571121208</v>
      </c>
      <c r="AA93" s="115">
        <f t="shared" si="36"/>
        <v>1.1242828571121208</v>
      </c>
      <c r="AB93" s="115">
        <f t="shared" si="36"/>
        <v>1.1242828571121208</v>
      </c>
      <c r="AC93" s="115">
        <f t="shared" si="36"/>
        <v>1.1242828571121208</v>
      </c>
      <c r="AD93" s="115">
        <f t="shared" si="36"/>
        <v>1.1242828571121208</v>
      </c>
      <c r="AE93" s="115">
        <f t="shared" si="36"/>
        <v>1.1242828571121208</v>
      </c>
      <c r="AF93" s="115">
        <f t="shared" si="36"/>
        <v>1.1242828571121208</v>
      </c>
      <c r="AG93" s="115">
        <f t="shared" si="36"/>
        <v>1.1242828571121208</v>
      </c>
      <c r="AH93" s="115">
        <f t="shared" si="36"/>
        <v>1.1242828571121208</v>
      </c>
      <c r="AI93" s="115">
        <f t="shared" si="36"/>
        <v>1.1242828571121208</v>
      </c>
      <c r="AJ93" s="115">
        <f t="shared" si="36"/>
        <v>1.1242828571121208</v>
      </c>
      <c r="AK93" s="115">
        <f t="shared" si="36"/>
        <v>1.1242828571121208</v>
      </c>
      <c r="AL93" s="115">
        <f t="shared" si="36"/>
        <v>1.1242828571121208</v>
      </c>
      <c r="AM93" s="115">
        <f t="shared" si="36"/>
        <v>1.1242828571121208</v>
      </c>
      <c r="AN93" s="115">
        <f t="shared" si="36"/>
        <v>1.1242828571121208</v>
      </c>
      <c r="AO93" s="115">
        <f t="shared" si="36"/>
        <v>1.1242828571121208</v>
      </c>
      <c r="AP93" s="115">
        <f t="shared" si="36"/>
        <v>1.1242828571121208</v>
      </c>
      <c r="AQ93" s="115">
        <f t="shared" si="36"/>
        <v>1.1242828571121208</v>
      </c>
      <c r="AR93" s="115">
        <f t="shared" si="36"/>
        <v>1.1242828571121208</v>
      </c>
      <c r="AS93" s="115">
        <f t="shared" si="36"/>
        <v>1.1242828571121208</v>
      </c>
      <c r="AT93" s="115">
        <f t="shared" si="36"/>
        <v>1.1242828571121208</v>
      </c>
      <c r="AU93" s="115">
        <f t="shared" si="36"/>
        <v>1.1242828571121208</v>
      </c>
      <c r="AV93" s="115">
        <f t="shared" si="36"/>
        <v>1.1242828571121208</v>
      </c>
      <c r="AW93" s="115">
        <f t="shared" si="36"/>
        <v>1.1242828571121208</v>
      </c>
      <c r="AX93" s="115">
        <f t="shared" si="36"/>
        <v>1.1242828571121208</v>
      </c>
      <c r="AY93" s="115">
        <f t="shared" si="36"/>
        <v>1.1242828571121208</v>
      </c>
      <c r="AZ93" s="115">
        <f t="shared" si="36"/>
        <v>1.1242828571121208</v>
      </c>
      <c r="BA93" s="115">
        <f t="shared" si="36"/>
        <v>1.1242828571121208</v>
      </c>
      <c r="BB93" s="115">
        <f t="shared" si="36"/>
        <v>1.1242828571121208</v>
      </c>
      <c r="BC93" s="115">
        <f t="shared" si="36"/>
        <v>1.1242828571121208</v>
      </c>
      <c r="BD93" s="115">
        <f t="shared" si="36"/>
        <v>1.1242828571121208</v>
      </c>
      <c r="BE93" s="115">
        <f t="shared" si="36"/>
        <v>1.1242828571121208</v>
      </c>
      <c r="BF93" s="115">
        <f t="shared" si="36"/>
        <v>1.1242828571121208</v>
      </c>
      <c r="BG93" s="115">
        <f t="shared" si="36"/>
        <v>1.1242828571121208</v>
      </c>
      <c r="BH93" s="115">
        <f t="shared" si="36"/>
        <v>1.1242828571121208</v>
      </c>
      <c r="BI93" s="115">
        <f t="shared" si="36"/>
        <v>1.1242828571121208</v>
      </c>
      <c r="BJ93" s="115">
        <f t="shared" si="36"/>
        <v>1.1242828571121208</v>
      </c>
      <c r="BK93" s="115">
        <f t="shared" si="36"/>
        <v>1.1242828571121208</v>
      </c>
      <c r="BL93" s="115">
        <f t="shared" si="36"/>
        <v>1.1242828571121208</v>
      </c>
      <c r="BM93" s="115">
        <f t="shared" si="36"/>
        <v>1.1242828571121208</v>
      </c>
      <c r="BN93" s="115">
        <f t="shared" si="36"/>
        <v>1.1242828571121208</v>
      </c>
      <c r="BO93" s="115">
        <f t="shared" si="36"/>
        <v>1.1242828571121208</v>
      </c>
      <c r="BP93" s="115">
        <f t="shared" si="36"/>
        <v>1.1242828571121208</v>
      </c>
      <c r="BQ93" s="115">
        <f t="shared" si="36"/>
        <v>1.1242828571121208</v>
      </c>
      <c r="BR93" s="115">
        <f t="shared" si="36"/>
        <v>1.1242828571121208</v>
      </c>
      <c r="BS93" s="115">
        <f t="shared" si="36"/>
        <v>1.1242828571121208</v>
      </c>
      <c r="BT93" s="115">
        <f t="shared" si="36"/>
        <v>1.1242828571121208</v>
      </c>
      <c r="BU93" s="115">
        <f t="shared" si="36"/>
        <v>1.1242828571121208</v>
      </c>
      <c r="BV93" s="115">
        <f t="shared" si="36"/>
        <v>1.1242828571121208</v>
      </c>
      <c r="BW93" s="115">
        <f t="shared" si="36"/>
        <v>1.1242828571121208</v>
      </c>
      <c r="BX93" s="115">
        <f t="shared" si="36"/>
        <v>1.1242828571121208</v>
      </c>
      <c r="BY93" s="115">
        <f t="shared" ref="BY93:CG96" si="38">BY175+BY200</f>
        <v>1.1242828571121208</v>
      </c>
      <c r="BZ93" s="115">
        <f t="shared" si="38"/>
        <v>1.1242828571121208</v>
      </c>
      <c r="CA93" s="115">
        <f t="shared" si="38"/>
        <v>1.1242828571121208</v>
      </c>
      <c r="CB93" s="115">
        <f t="shared" si="38"/>
        <v>1.1242828571121208</v>
      </c>
      <c r="CC93" s="115">
        <f t="shared" si="38"/>
        <v>1.1242828571121208</v>
      </c>
      <c r="CD93" s="115">
        <f t="shared" si="38"/>
        <v>1.1242828571121208</v>
      </c>
      <c r="CE93" s="115">
        <f t="shared" si="38"/>
        <v>1.1242828571121208</v>
      </c>
      <c r="CF93" s="115">
        <f t="shared" si="38"/>
        <v>1.1242828571121208</v>
      </c>
      <c r="CG93" s="115">
        <f t="shared" si="38"/>
        <v>1.1242828571121208</v>
      </c>
      <c r="CH93" s="115">
        <f t="shared" si="35"/>
        <v>1.1242828571121208</v>
      </c>
      <c r="CI93" s="115">
        <f t="shared" si="35"/>
        <v>1.1242828571121208</v>
      </c>
      <c r="CJ93" s="115">
        <f t="shared" si="35"/>
        <v>1.1242828571121208</v>
      </c>
      <c r="CK93" s="115">
        <f t="shared" si="35"/>
        <v>1.1242828571121208</v>
      </c>
      <c r="CL93" s="115">
        <f t="shared" si="35"/>
        <v>1.1242828571121208</v>
      </c>
      <c r="CM93" s="115">
        <f t="shared" si="35"/>
        <v>1.1242828571121208</v>
      </c>
      <c r="CN93" s="115">
        <f t="shared" si="35"/>
        <v>1.1242828571121208</v>
      </c>
      <c r="CO93" s="115">
        <f t="shared" si="35"/>
        <v>1.1242828571121208</v>
      </c>
      <c r="CP93" s="115">
        <f t="shared" si="35"/>
        <v>1.1242828571121208</v>
      </c>
      <c r="CQ93" s="115">
        <f t="shared" si="35"/>
        <v>1.1242828571121208</v>
      </c>
      <c r="CR93" s="115">
        <f t="shared" si="35"/>
        <v>1.1242828571121208</v>
      </c>
      <c r="CS93" s="115">
        <f t="shared" si="35"/>
        <v>1.1242828571121208</v>
      </c>
      <c r="CT93" s="115">
        <f t="shared" si="35"/>
        <v>1.1242828571121208</v>
      </c>
      <c r="CU93" s="115">
        <f t="shared" si="35"/>
        <v>1.1242828571121208</v>
      </c>
      <c r="CV93" s="115">
        <f t="shared" si="35"/>
        <v>1.1242828571121208</v>
      </c>
      <c r="CW93" s="115">
        <f t="shared" si="35"/>
        <v>1.1242828571121208</v>
      </c>
      <c r="CX93" s="115">
        <f t="shared" si="35"/>
        <v>1.1242828571121208</v>
      </c>
      <c r="CY93" s="115">
        <f t="shared" si="35"/>
        <v>1.1242828571121208</v>
      </c>
      <c r="CZ93" s="115">
        <f t="shared" si="35"/>
        <v>1.1242828571121208</v>
      </c>
      <c r="DA93" s="115">
        <f t="shared" si="35"/>
        <v>1.1242828571121208</v>
      </c>
      <c r="DB93" s="115">
        <f t="shared" si="35"/>
        <v>1.1242828571121208</v>
      </c>
      <c r="DC93" s="115">
        <f t="shared" si="35"/>
        <v>1.1242828571121208</v>
      </c>
      <c r="DD93" s="115">
        <f t="shared" si="35"/>
        <v>1.1242828571121208</v>
      </c>
      <c r="DE93" s="115">
        <f t="shared" si="37"/>
        <v>1.1242828571121208</v>
      </c>
      <c r="DF93" s="115">
        <f t="shared" si="37"/>
        <v>1.1242828571121208</v>
      </c>
      <c r="DG93" s="115"/>
      <c r="DH93" s="115"/>
      <c r="DI93" s="115"/>
      <c r="DJ93" s="115"/>
      <c r="DK93" s="115"/>
      <c r="DL93" s="115"/>
      <c r="DM93" s="115"/>
      <c r="DN93" s="115"/>
      <c r="DO93" s="115"/>
      <c r="DP93" s="115"/>
      <c r="DQ93" s="115"/>
      <c r="DR93" s="115"/>
      <c r="DS93" s="115"/>
      <c r="DT93" s="115"/>
      <c r="DU93" s="115"/>
      <c r="DV93" s="115"/>
      <c r="DW93" s="115"/>
      <c r="DX93" s="115"/>
      <c r="DY93" s="115"/>
      <c r="DZ93" s="115"/>
      <c r="EA93" s="115"/>
      <c r="EB93" s="115"/>
      <c r="EC93" s="115"/>
      <c r="ED93" s="115"/>
      <c r="EE93" s="115"/>
      <c r="EF93" s="115"/>
      <c r="EG93" s="115"/>
      <c r="EH93" s="115"/>
      <c r="EI93" s="115"/>
      <c r="EJ93" s="115"/>
      <c r="EK93" s="115"/>
      <c r="EL93" s="115"/>
      <c r="EM93" s="115"/>
      <c r="EN93" s="115"/>
      <c r="EO93" s="115"/>
      <c r="EP93" s="115"/>
      <c r="EQ93" s="115"/>
      <c r="ER93" s="115"/>
      <c r="ES93" s="115"/>
      <c r="ET93" s="115"/>
      <c r="EU93" s="115"/>
      <c r="EV93" s="115"/>
    </row>
    <row r="94" spans="2:152" s="53" customFormat="1" x14ac:dyDescent="0.25">
      <c r="B94" s="6"/>
      <c r="C94" s="6"/>
      <c r="D94" s="103">
        <f t="shared" si="23"/>
        <v>27</v>
      </c>
      <c r="E94" s="61"/>
      <c r="F94" s="80"/>
      <c r="G94" s="80" t="s">
        <v>17</v>
      </c>
      <c r="H94" s="62"/>
      <c r="I94" s="62"/>
      <c r="J94" s="62"/>
      <c r="K94" s="114"/>
      <c r="L94" s="115"/>
      <c r="M94" s="116"/>
      <c r="N94" s="82">
        <f t="shared" ref="N94:BY97" si="39">N176+N201</f>
        <v>117788.850366</v>
      </c>
      <c r="O94" s="82">
        <f t="shared" si="39"/>
        <v>117788.850366</v>
      </c>
      <c r="P94" s="82">
        <f t="shared" si="39"/>
        <v>117788.850366</v>
      </c>
      <c r="Q94" s="82">
        <f t="shared" si="39"/>
        <v>117788.850366</v>
      </c>
      <c r="R94" s="82">
        <f t="shared" si="39"/>
        <v>117788.850366</v>
      </c>
      <c r="S94" s="82">
        <f t="shared" si="39"/>
        <v>117788.850366</v>
      </c>
      <c r="T94" s="82">
        <f t="shared" si="39"/>
        <v>117788.850366</v>
      </c>
      <c r="U94" s="82">
        <f t="shared" si="39"/>
        <v>117788.850366</v>
      </c>
      <c r="V94" s="82">
        <f t="shared" si="39"/>
        <v>117788.850366</v>
      </c>
      <c r="W94" s="82">
        <f t="shared" si="39"/>
        <v>117788.850366</v>
      </c>
      <c r="X94" s="82">
        <f t="shared" si="39"/>
        <v>117788.850366</v>
      </c>
      <c r="Y94" s="82">
        <f t="shared" si="39"/>
        <v>117788.850366</v>
      </c>
      <c r="Z94" s="82">
        <f t="shared" si="39"/>
        <v>117788.850366</v>
      </c>
      <c r="AA94" s="82">
        <f t="shared" si="39"/>
        <v>117788.88784209524</v>
      </c>
      <c r="AB94" s="82">
        <f t="shared" si="39"/>
        <v>117788.92531819048</v>
      </c>
      <c r="AC94" s="82">
        <f t="shared" si="39"/>
        <v>117788.96279428572</v>
      </c>
      <c r="AD94" s="82">
        <f t="shared" si="39"/>
        <v>117789.00027038096</v>
      </c>
      <c r="AE94" s="82">
        <f t="shared" si="39"/>
        <v>117789.0377464762</v>
      </c>
      <c r="AF94" s="82">
        <f t="shared" si="39"/>
        <v>117789.07522257144</v>
      </c>
      <c r="AG94" s="82">
        <f t="shared" si="39"/>
        <v>117789.11269866668</v>
      </c>
      <c r="AH94" s="82">
        <f t="shared" si="39"/>
        <v>117789.15017476192</v>
      </c>
      <c r="AI94" s="82">
        <f t="shared" si="39"/>
        <v>117789.18765085716</v>
      </c>
      <c r="AJ94" s="82">
        <f t="shared" si="39"/>
        <v>117789.2251269524</v>
      </c>
      <c r="AK94" s="82">
        <f t="shared" si="39"/>
        <v>117789.26260304764</v>
      </c>
      <c r="AL94" s="82">
        <f t="shared" si="39"/>
        <v>117789.30007914288</v>
      </c>
      <c r="AM94" s="82">
        <f t="shared" si="39"/>
        <v>117789.33755523812</v>
      </c>
      <c r="AN94" s="82">
        <f t="shared" si="39"/>
        <v>117789.37503133336</v>
      </c>
      <c r="AO94" s="82">
        <f t="shared" si="39"/>
        <v>117789.4125074286</v>
      </c>
      <c r="AP94" s="82">
        <f t="shared" si="39"/>
        <v>117789.44998352384</v>
      </c>
      <c r="AQ94" s="82">
        <f t="shared" si="39"/>
        <v>117789.48745961908</v>
      </c>
      <c r="AR94" s="82">
        <f t="shared" si="39"/>
        <v>117789.52493571432</v>
      </c>
      <c r="AS94" s="82">
        <f t="shared" si="39"/>
        <v>117789.56241180956</v>
      </c>
      <c r="AT94" s="82">
        <f t="shared" si="39"/>
        <v>117789.5998879048</v>
      </c>
      <c r="AU94" s="82">
        <f t="shared" si="39"/>
        <v>117789.63736400004</v>
      </c>
      <c r="AV94" s="82">
        <f t="shared" si="39"/>
        <v>117789.67484009528</v>
      </c>
      <c r="AW94" s="82">
        <f t="shared" si="39"/>
        <v>117789.71231619052</v>
      </c>
      <c r="AX94" s="82">
        <f t="shared" si="39"/>
        <v>117789.74979228576</v>
      </c>
      <c r="AY94" s="82">
        <f t="shared" si="39"/>
        <v>117789.787268381</v>
      </c>
      <c r="AZ94" s="82">
        <f t="shared" si="39"/>
        <v>117789.82474447624</v>
      </c>
      <c r="BA94" s="82">
        <f t="shared" si="39"/>
        <v>117789.86222057148</v>
      </c>
      <c r="BB94" s="82">
        <f t="shared" si="39"/>
        <v>117789.89969666672</v>
      </c>
      <c r="BC94" s="82">
        <f t="shared" si="39"/>
        <v>117789.93717276196</v>
      </c>
      <c r="BD94" s="82">
        <f t="shared" si="39"/>
        <v>117789.9746488572</v>
      </c>
      <c r="BE94" s="82">
        <f t="shared" si="39"/>
        <v>117790.01212495244</v>
      </c>
      <c r="BF94" s="82">
        <f t="shared" si="39"/>
        <v>117790.04960104768</v>
      </c>
      <c r="BG94" s="82">
        <f t="shared" si="39"/>
        <v>117790.08707714292</v>
      </c>
      <c r="BH94" s="82">
        <f t="shared" si="39"/>
        <v>117790.12455323816</v>
      </c>
      <c r="BI94" s="82">
        <f t="shared" si="39"/>
        <v>117790.1620293334</v>
      </c>
      <c r="BJ94" s="82">
        <f t="shared" si="39"/>
        <v>117790.19950542864</v>
      </c>
      <c r="BK94" s="82">
        <f t="shared" si="39"/>
        <v>117790.23698152388</v>
      </c>
      <c r="BL94" s="82">
        <f t="shared" si="39"/>
        <v>117790.27445761912</v>
      </c>
      <c r="BM94" s="82">
        <f t="shared" si="39"/>
        <v>117790.31193371436</v>
      </c>
      <c r="BN94" s="82">
        <f t="shared" si="39"/>
        <v>117790.3494098096</v>
      </c>
      <c r="BO94" s="82">
        <f t="shared" si="39"/>
        <v>117790.38688590484</v>
      </c>
      <c r="BP94" s="82">
        <f t="shared" si="39"/>
        <v>117790.42436200008</v>
      </c>
      <c r="BQ94" s="82">
        <f t="shared" si="39"/>
        <v>117790.46183809532</v>
      </c>
      <c r="BR94" s="82">
        <f t="shared" si="39"/>
        <v>117790.49931419056</v>
      </c>
      <c r="BS94" s="82">
        <f t="shared" si="39"/>
        <v>117790.5367902858</v>
      </c>
      <c r="BT94" s="82">
        <f t="shared" si="39"/>
        <v>117790.57426638104</v>
      </c>
      <c r="BU94" s="82">
        <f t="shared" si="39"/>
        <v>117790.61174247628</v>
      </c>
      <c r="BV94" s="82">
        <f t="shared" si="39"/>
        <v>117790.64921857152</v>
      </c>
      <c r="BW94" s="82">
        <f t="shared" si="39"/>
        <v>117790.68669466676</v>
      </c>
      <c r="BX94" s="82">
        <f t="shared" si="39"/>
        <v>117790.724170762</v>
      </c>
      <c r="BY94" s="82">
        <f t="shared" si="39"/>
        <v>117790.76164685724</v>
      </c>
      <c r="BZ94" s="82">
        <f t="shared" si="38"/>
        <v>117790.79912295248</v>
      </c>
      <c r="CA94" s="82">
        <f t="shared" si="38"/>
        <v>117790.83659904772</v>
      </c>
      <c r="CB94" s="82">
        <f t="shared" si="38"/>
        <v>117790.87407514296</v>
      </c>
      <c r="CC94" s="82">
        <f t="shared" si="38"/>
        <v>117790.9115512382</v>
      </c>
      <c r="CD94" s="82">
        <f t="shared" si="38"/>
        <v>117790.94902733344</v>
      </c>
      <c r="CE94" s="82">
        <f t="shared" si="38"/>
        <v>117790.98650342868</v>
      </c>
      <c r="CF94" s="82">
        <f t="shared" si="38"/>
        <v>117791.02397952392</v>
      </c>
      <c r="CG94" s="82">
        <f t="shared" si="38"/>
        <v>117791.06145561916</v>
      </c>
      <c r="CH94" s="82">
        <f t="shared" si="35"/>
        <v>117791.0989317144</v>
      </c>
      <c r="CI94" s="82">
        <f t="shared" si="35"/>
        <v>117791.13640780964</v>
      </c>
      <c r="CJ94" s="82">
        <f t="shared" si="35"/>
        <v>117791.17388390488</v>
      </c>
      <c r="CK94" s="82">
        <f t="shared" si="35"/>
        <v>117791.21136000012</v>
      </c>
      <c r="CL94" s="82">
        <f t="shared" si="35"/>
        <v>117791.24883609536</v>
      </c>
      <c r="CM94" s="82">
        <f t="shared" si="35"/>
        <v>117791.2863121906</v>
      </c>
      <c r="CN94" s="82">
        <f t="shared" si="35"/>
        <v>117791.32378828584</v>
      </c>
      <c r="CO94" s="82">
        <f t="shared" si="35"/>
        <v>117791.36126438108</v>
      </c>
      <c r="CP94" s="82">
        <f t="shared" si="35"/>
        <v>117791.39874047632</v>
      </c>
      <c r="CQ94" s="82">
        <f t="shared" si="35"/>
        <v>117791.43621657156</v>
      </c>
      <c r="CR94" s="82">
        <f t="shared" si="35"/>
        <v>117791.4736926668</v>
      </c>
      <c r="CS94" s="82">
        <f t="shared" si="35"/>
        <v>117791.51116876204</v>
      </c>
      <c r="CT94" s="82">
        <f t="shared" si="35"/>
        <v>117791.54864485728</v>
      </c>
      <c r="CU94" s="82">
        <f t="shared" si="35"/>
        <v>117791.58612095252</v>
      </c>
      <c r="CV94" s="82">
        <f t="shared" si="35"/>
        <v>117791.62359704776</v>
      </c>
      <c r="CW94" s="82">
        <f t="shared" si="35"/>
        <v>117791.661073143</v>
      </c>
      <c r="CX94" s="82">
        <f t="shared" si="35"/>
        <v>117791.69854923824</v>
      </c>
      <c r="CY94" s="82">
        <f t="shared" si="35"/>
        <v>117791.73602533348</v>
      </c>
      <c r="CZ94" s="82">
        <f t="shared" si="35"/>
        <v>117791.77350142872</v>
      </c>
      <c r="DA94" s="82">
        <f t="shared" si="35"/>
        <v>117791.81097752396</v>
      </c>
      <c r="DB94" s="82">
        <f t="shared" si="35"/>
        <v>117791.8484536192</v>
      </c>
      <c r="DC94" s="82">
        <f t="shared" si="35"/>
        <v>117791.88592971444</v>
      </c>
      <c r="DD94" s="82">
        <f t="shared" si="35"/>
        <v>117791.92340580968</v>
      </c>
      <c r="DE94" s="82">
        <f t="shared" si="37"/>
        <v>117791.96088190492</v>
      </c>
      <c r="DF94" s="82">
        <f t="shared" si="37"/>
        <v>117791.99835800016</v>
      </c>
      <c r="DG94" s="82"/>
      <c r="DH94" s="82"/>
      <c r="DI94" s="82"/>
      <c r="DJ94" s="82"/>
      <c r="DK94" s="82"/>
      <c r="DL94" s="82"/>
      <c r="DM94" s="82"/>
      <c r="DN94" s="82"/>
      <c r="DO94" s="82"/>
      <c r="DP94" s="82"/>
      <c r="DQ94" s="82"/>
      <c r="DR94" s="82"/>
      <c r="DS94" s="82"/>
      <c r="DT94" s="82"/>
      <c r="DU94" s="82"/>
      <c r="DV94" s="82"/>
      <c r="DW94" s="82"/>
      <c r="DX94" s="82"/>
      <c r="DY94" s="82"/>
      <c r="DZ94" s="82"/>
      <c r="EA94" s="82"/>
      <c r="EB94" s="82"/>
      <c r="EC94" s="82"/>
      <c r="ED94" s="82"/>
      <c r="EE94" s="82"/>
      <c r="EF94" s="82"/>
      <c r="EG94" s="82"/>
      <c r="EH94" s="82"/>
      <c r="EI94" s="82"/>
      <c r="EJ94" s="82"/>
      <c r="EK94" s="82"/>
      <c r="EL94" s="82"/>
      <c r="EM94" s="82"/>
      <c r="EN94" s="82"/>
      <c r="EO94" s="82"/>
      <c r="EP94" s="82"/>
      <c r="EQ94" s="82"/>
      <c r="ER94" s="82"/>
      <c r="ES94" s="82"/>
      <c r="ET94" s="82"/>
      <c r="EU94" s="82"/>
      <c r="EV94" s="82"/>
    </row>
    <row r="95" spans="2:152" s="53" customFormat="1" x14ac:dyDescent="0.25">
      <c r="B95" s="6"/>
      <c r="C95" s="6"/>
      <c r="D95" s="103">
        <f t="shared" si="23"/>
        <v>28</v>
      </c>
      <c r="E95" s="61"/>
      <c r="F95" s="80"/>
      <c r="G95" s="80" t="s">
        <v>18</v>
      </c>
      <c r="H95" s="62"/>
      <c r="I95" s="62"/>
      <c r="J95" s="62"/>
      <c r="K95" s="114"/>
      <c r="L95" s="115"/>
      <c r="M95" s="116"/>
      <c r="N95" s="82">
        <f t="shared" si="39"/>
        <v>-117787.27637000001</v>
      </c>
      <c r="O95" s="82">
        <f t="shared" si="39"/>
        <v>-117787.31384609525</v>
      </c>
      <c r="P95" s="82">
        <f t="shared" si="39"/>
        <v>-117787.35132219049</v>
      </c>
      <c r="Q95" s="82">
        <f t="shared" si="39"/>
        <v>-117787.38879828573</v>
      </c>
      <c r="R95" s="82">
        <f t="shared" si="39"/>
        <v>-117787.42627438097</v>
      </c>
      <c r="S95" s="82">
        <f t="shared" si="39"/>
        <v>-117787.46375047621</v>
      </c>
      <c r="T95" s="82">
        <f t="shared" si="39"/>
        <v>-117787.50122657145</v>
      </c>
      <c r="U95" s="82">
        <f t="shared" si="39"/>
        <v>-117787.53870266669</v>
      </c>
      <c r="V95" s="82">
        <f t="shared" si="39"/>
        <v>-117787.57617876193</v>
      </c>
      <c r="W95" s="82">
        <f t="shared" si="39"/>
        <v>-117787.61365485717</v>
      </c>
      <c r="X95" s="82">
        <f t="shared" si="39"/>
        <v>-117787.65113095241</v>
      </c>
      <c r="Y95" s="82">
        <f t="shared" si="39"/>
        <v>-117787.68860704765</v>
      </c>
      <c r="Z95" s="82">
        <f t="shared" si="39"/>
        <v>-117787.72608314289</v>
      </c>
      <c r="AA95" s="82">
        <f t="shared" si="39"/>
        <v>-117787.76355923813</v>
      </c>
      <c r="AB95" s="82">
        <f t="shared" si="39"/>
        <v>-117787.80103533337</v>
      </c>
      <c r="AC95" s="82">
        <f t="shared" si="39"/>
        <v>-117787.83851142861</v>
      </c>
      <c r="AD95" s="82">
        <f t="shared" si="39"/>
        <v>-117787.87598752385</v>
      </c>
      <c r="AE95" s="82">
        <f t="shared" si="39"/>
        <v>-117787.91346361909</v>
      </c>
      <c r="AF95" s="82">
        <f t="shared" si="39"/>
        <v>-117787.95093971433</v>
      </c>
      <c r="AG95" s="82">
        <f t="shared" si="39"/>
        <v>-117787.98841580957</v>
      </c>
      <c r="AH95" s="82">
        <f t="shared" si="39"/>
        <v>-117788.02589190481</v>
      </c>
      <c r="AI95" s="82">
        <f t="shared" si="39"/>
        <v>-117788.06336800005</v>
      </c>
      <c r="AJ95" s="82">
        <f t="shared" si="39"/>
        <v>-117788.10084409529</v>
      </c>
      <c r="AK95" s="82">
        <f t="shared" si="39"/>
        <v>-117788.13832019053</v>
      </c>
      <c r="AL95" s="82">
        <f t="shared" si="39"/>
        <v>-117788.17579628577</v>
      </c>
      <c r="AM95" s="82">
        <f t="shared" si="39"/>
        <v>-117788.21327238101</v>
      </c>
      <c r="AN95" s="82">
        <f t="shared" si="39"/>
        <v>-117788.25074847625</v>
      </c>
      <c r="AO95" s="82">
        <f t="shared" si="39"/>
        <v>-117788.28822457149</v>
      </c>
      <c r="AP95" s="82">
        <f t="shared" si="39"/>
        <v>-117788.32570066673</v>
      </c>
      <c r="AQ95" s="82">
        <f t="shared" si="39"/>
        <v>-117788.36317676197</v>
      </c>
      <c r="AR95" s="82">
        <f t="shared" si="39"/>
        <v>-117788.40065285721</v>
      </c>
      <c r="AS95" s="82">
        <f t="shared" si="39"/>
        <v>-117788.43812895245</v>
      </c>
      <c r="AT95" s="82">
        <f t="shared" si="39"/>
        <v>-117788.47560504769</v>
      </c>
      <c r="AU95" s="82">
        <f t="shared" si="39"/>
        <v>-117788.51308114293</v>
      </c>
      <c r="AV95" s="82">
        <f t="shared" si="39"/>
        <v>-117788.55055723817</v>
      </c>
      <c r="AW95" s="82">
        <f t="shared" si="39"/>
        <v>-117788.58803333341</v>
      </c>
      <c r="AX95" s="82">
        <f t="shared" si="39"/>
        <v>-117788.62550942865</v>
      </c>
      <c r="AY95" s="82">
        <f t="shared" si="39"/>
        <v>-117788.66298552389</v>
      </c>
      <c r="AZ95" s="82">
        <f t="shared" si="39"/>
        <v>-117788.70046161913</v>
      </c>
      <c r="BA95" s="82">
        <f t="shared" si="39"/>
        <v>-117788.73793771437</v>
      </c>
      <c r="BB95" s="82">
        <f t="shared" si="39"/>
        <v>-117788.77541380961</v>
      </c>
      <c r="BC95" s="82">
        <f t="shared" si="39"/>
        <v>-117788.81288990485</v>
      </c>
      <c r="BD95" s="82">
        <f t="shared" si="39"/>
        <v>-117788.85036600009</v>
      </c>
      <c r="BE95" s="82">
        <f t="shared" si="39"/>
        <v>-117788.88784209533</v>
      </c>
      <c r="BF95" s="82">
        <f t="shared" si="39"/>
        <v>-117788.92531819057</v>
      </c>
      <c r="BG95" s="82">
        <f t="shared" si="39"/>
        <v>-117788.96279428581</v>
      </c>
      <c r="BH95" s="82">
        <f t="shared" si="39"/>
        <v>-117789.00027038105</v>
      </c>
      <c r="BI95" s="82">
        <f t="shared" si="39"/>
        <v>-117789.03774647629</v>
      </c>
      <c r="BJ95" s="82">
        <f t="shared" si="39"/>
        <v>-117789.07522257153</v>
      </c>
      <c r="BK95" s="82">
        <f t="shared" si="39"/>
        <v>-117789.11269866677</v>
      </c>
      <c r="BL95" s="82">
        <f t="shared" si="39"/>
        <v>-117789.15017476201</v>
      </c>
      <c r="BM95" s="82">
        <f t="shared" si="39"/>
        <v>-117789.18765085725</v>
      </c>
      <c r="BN95" s="82">
        <f t="shared" si="39"/>
        <v>-117789.22512695249</v>
      </c>
      <c r="BO95" s="82">
        <f t="shared" si="39"/>
        <v>-117789.26260304773</v>
      </c>
      <c r="BP95" s="82">
        <f t="shared" si="39"/>
        <v>-117789.30007914297</v>
      </c>
      <c r="BQ95" s="82">
        <f t="shared" si="39"/>
        <v>-117789.33755523821</v>
      </c>
      <c r="BR95" s="82">
        <f t="shared" si="39"/>
        <v>-117789.37503133345</v>
      </c>
      <c r="BS95" s="82">
        <f t="shared" si="39"/>
        <v>-117789.41250742869</v>
      </c>
      <c r="BT95" s="82">
        <f t="shared" si="39"/>
        <v>-117789.44998352393</v>
      </c>
      <c r="BU95" s="82">
        <f t="shared" si="39"/>
        <v>-117789.48745961917</v>
      </c>
      <c r="BV95" s="82">
        <f t="shared" si="39"/>
        <v>-117789.52493571441</v>
      </c>
      <c r="BW95" s="82">
        <f t="shared" si="39"/>
        <v>-117789.56241180965</v>
      </c>
      <c r="BX95" s="82">
        <f t="shared" si="39"/>
        <v>-117789.59988790489</v>
      </c>
      <c r="BY95" s="82">
        <f t="shared" si="39"/>
        <v>-117789.63736400013</v>
      </c>
      <c r="BZ95" s="82">
        <f t="shared" si="38"/>
        <v>-117789.67484009537</v>
      </c>
      <c r="CA95" s="82">
        <f t="shared" si="38"/>
        <v>-117789.71231619061</v>
      </c>
      <c r="CB95" s="82">
        <f t="shared" si="38"/>
        <v>-117789.74979228585</v>
      </c>
      <c r="CC95" s="82">
        <f t="shared" si="38"/>
        <v>-117789.78726838109</v>
      </c>
      <c r="CD95" s="82">
        <f t="shared" si="38"/>
        <v>-117789.82474447633</v>
      </c>
      <c r="CE95" s="82">
        <f t="shared" si="38"/>
        <v>-117789.86222057157</v>
      </c>
      <c r="CF95" s="82">
        <f t="shared" si="38"/>
        <v>-117789.89969666681</v>
      </c>
      <c r="CG95" s="82">
        <f t="shared" si="38"/>
        <v>-117789.93717276205</v>
      </c>
      <c r="CH95" s="82">
        <f t="shared" si="35"/>
        <v>-117789.97464885729</v>
      </c>
      <c r="CI95" s="82">
        <f t="shared" si="35"/>
        <v>-117790.01212495253</v>
      </c>
      <c r="CJ95" s="82">
        <f t="shared" si="35"/>
        <v>-117790.04960104777</v>
      </c>
      <c r="CK95" s="82">
        <f t="shared" si="35"/>
        <v>-117790.08707714301</v>
      </c>
      <c r="CL95" s="82">
        <f t="shared" si="35"/>
        <v>-117790.12455323825</v>
      </c>
      <c r="CM95" s="82">
        <f t="shared" si="35"/>
        <v>-117790.16202933349</v>
      </c>
      <c r="CN95" s="82">
        <f t="shared" si="35"/>
        <v>-117790.19950542873</v>
      </c>
      <c r="CO95" s="82">
        <f t="shared" si="35"/>
        <v>-117790.23698152397</v>
      </c>
      <c r="CP95" s="82">
        <f t="shared" si="35"/>
        <v>-117790.27445761921</v>
      </c>
      <c r="CQ95" s="82">
        <f t="shared" si="35"/>
        <v>-117790.31193371445</v>
      </c>
      <c r="CR95" s="82">
        <f t="shared" si="35"/>
        <v>-117790.34940980969</v>
      </c>
      <c r="CS95" s="82">
        <f t="shared" si="35"/>
        <v>-117790.38688590493</v>
      </c>
      <c r="CT95" s="82">
        <f t="shared" si="35"/>
        <v>-117790.42436200017</v>
      </c>
      <c r="CU95" s="82">
        <f t="shared" si="35"/>
        <v>-117790.46183809541</v>
      </c>
      <c r="CV95" s="82">
        <f t="shared" si="35"/>
        <v>-117790.49931419065</v>
      </c>
      <c r="CW95" s="82">
        <f t="shared" si="35"/>
        <v>-117790.53679028589</v>
      </c>
      <c r="CX95" s="82">
        <f t="shared" si="35"/>
        <v>-117790.57426638113</v>
      </c>
      <c r="CY95" s="82">
        <f t="shared" si="35"/>
        <v>-117790.61174247637</v>
      </c>
      <c r="CZ95" s="82">
        <f t="shared" si="35"/>
        <v>-117790.64921857161</v>
      </c>
      <c r="DA95" s="82">
        <f t="shared" si="35"/>
        <v>-117790.68669466685</v>
      </c>
      <c r="DB95" s="82">
        <f t="shared" si="35"/>
        <v>-117790.72417076209</v>
      </c>
      <c r="DC95" s="82">
        <f t="shared" si="35"/>
        <v>-117790.76164685733</v>
      </c>
      <c r="DD95" s="82">
        <f t="shared" si="35"/>
        <v>-117790.79912295257</v>
      </c>
      <c r="DE95" s="82">
        <f t="shared" si="37"/>
        <v>-117790.83659904781</v>
      </c>
      <c r="DF95" s="82">
        <f t="shared" si="37"/>
        <v>-117790.87407514305</v>
      </c>
      <c r="DG95" s="82"/>
      <c r="DH95" s="82"/>
      <c r="DI95" s="82"/>
      <c r="DJ95" s="82"/>
      <c r="DK95" s="82"/>
      <c r="DL95" s="82"/>
      <c r="DM95" s="82"/>
      <c r="DN95" s="82"/>
      <c r="DO95" s="82"/>
      <c r="DP95" s="82"/>
      <c r="DQ95" s="82"/>
      <c r="DR95" s="82"/>
      <c r="DS95" s="82"/>
      <c r="DT95" s="82"/>
      <c r="DU95" s="82"/>
      <c r="DV95" s="82"/>
      <c r="DW95" s="82"/>
      <c r="DX95" s="82"/>
      <c r="DY95" s="82"/>
      <c r="DZ95" s="82"/>
      <c r="EA95" s="82"/>
      <c r="EB95" s="82"/>
      <c r="EC95" s="82"/>
      <c r="ED95" s="82"/>
      <c r="EE95" s="82"/>
      <c r="EF95" s="82"/>
      <c r="EG95" s="82"/>
      <c r="EH95" s="82"/>
      <c r="EI95" s="82"/>
      <c r="EJ95" s="82"/>
      <c r="EK95" s="82"/>
      <c r="EL95" s="82"/>
      <c r="EM95" s="82"/>
      <c r="EN95" s="82"/>
      <c r="EO95" s="82"/>
      <c r="EP95" s="82"/>
      <c r="EQ95" s="82"/>
      <c r="ER95" s="82"/>
      <c r="ES95" s="82"/>
      <c r="ET95" s="82"/>
      <c r="EU95" s="82"/>
      <c r="EV95" s="82"/>
    </row>
    <row r="96" spans="2:152" s="53" customFormat="1" x14ac:dyDescent="0.25">
      <c r="B96" s="6"/>
      <c r="C96" s="6"/>
      <c r="D96" s="103">
        <f t="shared" si="23"/>
        <v>29</v>
      </c>
      <c r="E96" s="61"/>
      <c r="F96" s="62" t="s">
        <v>34</v>
      </c>
      <c r="G96" s="80"/>
      <c r="H96" s="62"/>
      <c r="I96" s="62"/>
      <c r="J96" s="62"/>
      <c r="K96" s="114"/>
      <c r="L96" s="115"/>
      <c r="M96" s="116"/>
      <c r="N96" s="115">
        <f t="shared" si="39"/>
        <v>5898.8503509999991</v>
      </c>
      <c r="O96" s="115">
        <f t="shared" si="39"/>
        <v>5758.4015331190476</v>
      </c>
      <c r="P96" s="115">
        <f t="shared" si="39"/>
        <v>5617.9527152380961</v>
      </c>
      <c r="Q96" s="115">
        <f t="shared" si="39"/>
        <v>5477.5038973571445</v>
      </c>
      <c r="R96" s="115">
        <f t="shared" si="39"/>
        <v>5337.055079476193</v>
      </c>
      <c r="S96" s="115">
        <f t="shared" si="39"/>
        <v>5196.6062615952414</v>
      </c>
      <c r="T96" s="115">
        <f t="shared" si="39"/>
        <v>5056.1574437142899</v>
      </c>
      <c r="U96" s="115">
        <f t="shared" si="39"/>
        <v>4915.7086258333384</v>
      </c>
      <c r="V96" s="115">
        <f t="shared" si="39"/>
        <v>4775.2598079523868</v>
      </c>
      <c r="W96" s="115">
        <f t="shared" si="39"/>
        <v>4634.8109900714353</v>
      </c>
      <c r="X96" s="115">
        <f t="shared" si="39"/>
        <v>4494.3621721904838</v>
      </c>
      <c r="Y96" s="115">
        <f t="shared" si="39"/>
        <v>4353.9133543095322</v>
      </c>
      <c r="Z96" s="115">
        <f t="shared" si="39"/>
        <v>4213.4645364285807</v>
      </c>
      <c r="AA96" s="115">
        <f t="shared" si="39"/>
        <v>4236.7922188125322</v>
      </c>
      <c r="AB96" s="115">
        <f t="shared" si="39"/>
        <v>4260.1199011964836</v>
      </c>
      <c r="AC96" s="115">
        <f t="shared" si="39"/>
        <v>4283.4475835804351</v>
      </c>
      <c r="AD96" s="115">
        <f t="shared" si="39"/>
        <v>4306.7752659643866</v>
      </c>
      <c r="AE96" s="115">
        <f t="shared" si="39"/>
        <v>4330.102948348338</v>
      </c>
      <c r="AF96" s="115">
        <f t="shared" si="39"/>
        <v>4353.4306307322895</v>
      </c>
      <c r="AG96" s="115">
        <f t="shared" si="39"/>
        <v>4376.758313116241</v>
      </c>
      <c r="AH96" s="115">
        <f t="shared" si="39"/>
        <v>4400.0859955001924</v>
      </c>
      <c r="AI96" s="115">
        <f t="shared" si="39"/>
        <v>4423.4136778841439</v>
      </c>
      <c r="AJ96" s="115">
        <f t="shared" si="39"/>
        <v>4446.7413602680954</v>
      </c>
      <c r="AK96" s="115">
        <f t="shared" si="39"/>
        <v>4470.0690426520468</v>
      </c>
      <c r="AL96" s="115">
        <f t="shared" si="39"/>
        <v>4493.3967250359983</v>
      </c>
      <c r="AM96" s="115">
        <f t="shared" si="39"/>
        <v>4497.2846720999914</v>
      </c>
      <c r="AN96" s="115">
        <f t="shared" si="39"/>
        <v>4501.1726191639846</v>
      </c>
      <c r="AO96" s="115">
        <f t="shared" si="39"/>
        <v>4505.0605662279777</v>
      </c>
      <c r="AP96" s="115">
        <f t="shared" si="39"/>
        <v>4508.9485132919708</v>
      </c>
      <c r="AQ96" s="115">
        <f t="shared" si="39"/>
        <v>4512.8364603559639</v>
      </c>
      <c r="AR96" s="115">
        <f t="shared" si="39"/>
        <v>4516.7244074199571</v>
      </c>
      <c r="AS96" s="115">
        <f t="shared" si="39"/>
        <v>4520.6123544839502</v>
      </c>
      <c r="AT96" s="115">
        <f t="shared" si="39"/>
        <v>4524.5003015479433</v>
      </c>
      <c r="AU96" s="115">
        <f t="shared" si="39"/>
        <v>4528.3882486119364</v>
      </c>
      <c r="AV96" s="115">
        <f t="shared" si="39"/>
        <v>4532.2761956759296</v>
      </c>
      <c r="AW96" s="115">
        <f t="shared" si="39"/>
        <v>4536.1641427399227</v>
      </c>
      <c r="AX96" s="115">
        <f t="shared" si="39"/>
        <v>4540.0520898039158</v>
      </c>
      <c r="AY96" s="115">
        <f t="shared" si="39"/>
        <v>4544.588028045242</v>
      </c>
      <c r="AZ96" s="115">
        <f t="shared" si="39"/>
        <v>4549.1239662865682</v>
      </c>
      <c r="BA96" s="115">
        <f t="shared" si="39"/>
        <v>4553.6599045278945</v>
      </c>
      <c r="BB96" s="115">
        <f t="shared" si="39"/>
        <v>4558.1958427692207</v>
      </c>
      <c r="BC96" s="115">
        <f t="shared" si="39"/>
        <v>4562.7317810105469</v>
      </c>
      <c r="BD96" s="115">
        <f t="shared" si="39"/>
        <v>4567.2677192518731</v>
      </c>
      <c r="BE96" s="115">
        <f t="shared" si="39"/>
        <v>4571.8036574931975</v>
      </c>
      <c r="BF96" s="115">
        <f t="shared" si="39"/>
        <v>4576.3395957345238</v>
      </c>
      <c r="BG96" s="115">
        <f t="shared" si="39"/>
        <v>4580.87553397585</v>
      </c>
      <c r="BH96" s="115">
        <f t="shared" si="39"/>
        <v>4585.4114722171762</v>
      </c>
      <c r="BI96" s="115">
        <f t="shared" si="39"/>
        <v>4589.9474104585024</v>
      </c>
      <c r="BJ96" s="115">
        <f t="shared" si="39"/>
        <v>4594.4833486998286</v>
      </c>
      <c r="BK96" s="115">
        <f t="shared" si="39"/>
        <v>4599.7752766480407</v>
      </c>
      <c r="BL96" s="115">
        <f t="shared" si="39"/>
        <v>4605.0672045962529</v>
      </c>
      <c r="BM96" s="115">
        <f t="shared" si="39"/>
        <v>4610.359132544465</v>
      </c>
      <c r="BN96" s="115">
        <f t="shared" si="39"/>
        <v>4615.6510604926771</v>
      </c>
      <c r="BO96" s="115">
        <f t="shared" si="39"/>
        <v>4620.9429884408892</v>
      </c>
      <c r="BP96" s="115">
        <f t="shared" si="39"/>
        <v>4626.2349163891013</v>
      </c>
      <c r="BQ96" s="115">
        <f t="shared" si="39"/>
        <v>4631.5268443373134</v>
      </c>
      <c r="BR96" s="115">
        <f t="shared" si="39"/>
        <v>4636.8187722855255</v>
      </c>
      <c r="BS96" s="115">
        <f t="shared" si="39"/>
        <v>4642.1107002337376</v>
      </c>
      <c r="BT96" s="115">
        <f t="shared" si="39"/>
        <v>4647.4026281819497</v>
      </c>
      <c r="BU96" s="115">
        <f t="shared" si="39"/>
        <v>4652.6945561301618</v>
      </c>
      <c r="BV96" s="115">
        <f t="shared" si="39"/>
        <v>4657.9864840783739</v>
      </c>
      <c r="BW96" s="115">
        <f t="shared" si="39"/>
        <v>4664.1604000179541</v>
      </c>
      <c r="BX96" s="115">
        <f t="shared" si="39"/>
        <v>4670.3343159575343</v>
      </c>
      <c r="BY96" s="115">
        <f t="shared" si="39"/>
        <v>4676.5082318971145</v>
      </c>
      <c r="BZ96" s="115">
        <f t="shared" si="38"/>
        <v>4682.6821478366946</v>
      </c>
      <c r="CA96" s="115">
        <f t="shared" si="38"/>
        <v>4688.8560637762748</v>
      </c>
      <c r="CB96" s="115">
        <f t="shared" si="38"/>
        <v>4695.029979715855</v>
      </c>
      <c r="CC96" s="115">
        <f t="shared" si="38"/>
        <v>4701.2038956554352</v>
      </c>
      <c r="CD96" s="115">
        <f t="shared" si="38"/>
        <v>4707.3778115950154</v>
      </c>
      <c r="CE96" s="115">
        <f t="shared" si="38"/>
        <v>4713.5517275345956</v>
      </c>
      <c r="CF96" s="115">
        <f t="shared" si="38"/>
        <v>4719.7256434741757</v>
      </c>
      <c r="CG96" s="115">
        <f t="shared" si="38"/>
        <v>4725.8995594137559</v>
      </c>
      <c r="CH96" s="115">
        <f t="shared" si="35"/>
        <v>4732.0734753533361</v>
      </c>
      <c r="CI96" s="115">
        <f t="shared" si="35"/>
        <v>4739.2763772828439</v>
      </c>
      <c r="CJ96" s="115">
        <f t="shared" si="35"/>
        <v>4746.4792792123517</v>
      </c>
      <c r="CK96" s="115">
        <f t="shared" si="35"/>
        <v>4753.6821811418595</v>
      </c>
      <c r="CL96" s="115">
        <f t="shared" si="35"/>
        <v>4760.8850830713673</v>
      </c>
      <c r="CM96" s="115">
        <f t="shared" si="35"/>
        <v>4768.0879850008751</v>
      </c>
      <c r="CN96" s="115">
        <f t="shared" si="35"/>
        <v>4775.2908869303828</v>
      </c>
      <c r="CO96" s="115">
        <f t="shared" si="35"/>
        <v>4782.4937888598906</v>
      </c>
      <c r="CP96" s="115">
        <f t="shared" si="35"/>
        <v>4789.6966907893984</v>
      </c>
      <c r="CQ96" s="115">
        <f t="shared" si="35"/>
        <v>4796.8995927189062</v>
      </c>
      <c r="CR96" s="115">
        <f t="shared" si="35"/>
        <v>4804.102494648414</v>
      </c>
      <c r="CS96" s="115">
        <f t="shared" si="35"/>
        <v>4811.3053965779218</v>
      </c>
      <c r="CT96" s="115">
        <f t="shared" si="35"/>
        <v>4818.5082985074296</v>
      </c>
      <c r="CU96" s="115">
        <f t="shared" si="35"/>
        <v>4803.5840017079063</v>
      </c>
      <c r="CV96" s="115">
        <f t="shared" si="35"/>
        <v>4788.659704908383</v>
      </c>
      <c r="CW96" s="115">
        <f t="shared" si="35"/>
        <v>4773.7354081088597</v>
      </c>
      <c r="CX96" s="115">
        <f t="shared" si="35"/>
        <v>4758.8111113093364</v>
      </c>
      <c r="CY96" s="115">
        <f t="shared" si="35"/>
        <v>4743.8868145098131</v>
      </c>
      <c r="CZ96" s="115">
        <f t="shared" si="35"/>
        <v>4728.9625177102898</v>
      </c>
      <c r="DA96" s="115">
        <f t="shared" si="35"/>
        <v>4714.0382209107665</v>
      </c>
      <c r="DB96" s="115">
        <f t="shared" si="35"/>
        <v>4699.1139241112433</v>
      </c>
      <c r="DC96" s="115">
        <f t="shared" si="35"/>
        <v>4684.18962731172</v>
      </c>
      <c r="DD96" s="115">
        <f t="shared" si="35"/>
        <v>4669.2653305121967</v>
      </c>
      <c r="DE96" s="115">
        <f t="shared" si="37"/>
        <v>4654.3410337126734</v>
      </c>
      <c r="DF96" s="115">
        <f t="shared" si="37"/>
        <v>4639.4167369131501</v>
      </c>
      <c r="DG96" s="115"/>
      <c r="DH96" s="115"/>
      <c r="DI96" s="115"/>
      <c r="DJ96" s="115"/>
      <c r="DK96" s="115"/>
      <c r="DL96" s="115"/>
      <c r="DM96" s="115"/>
      <c r="DN96" s="115"/>
      <c r="DO96" s="115"/>
      <c r="DP96" s="115"/>
      <c r="DQ96" s="115"/>
      <c r="DR96" s="115"/>
      <c r="DS96" s="115"/>
      <c r="DT96" s="115"/>
      <c r="DU96" s="115"/>
      <c r="DV96" s="115"/>
      <c r="DW96" s="115"/>
      <c r="DX96" s="115"/>
      <c r="DY96" s="115"/>
      <c r="DZ96" s="115"/>
      <c r="EA96" s="115"/>
      <c r="EB96" s="115"/>
      <c r="EC96" s="115"/>
      <c r="ED96" s="115"/>
      <c r="EE96" s="115"/>
      <c r="EF96" s="115"/>
      <c r="EG96" s="115"/>
      <c r="EH96" s="115"/>
      <c r="EI96" s="115"/>
      <c r="EJ96" s="115"/>
      <c r="EK96" s="115"/>
      <c r="EL96" s="115"/>
      <c r="EM96" s="115"/>
      <c r="EN96" s="115"/>
      <c r="EO96" s="115"/>
      <c r="EP96" s="115"/>
      <c r="EQ96" s="115"/>
      <c r="ER96" s="115"/>
      <c r="ES96" s="115"/>
      <c r="ET96" s="115"/>
      <c r="EU96" s="115"/>
      <c r="EV96" s="115"/>
    </row>
    <row r="97" spans="2:152" s="53" customFormat="1" x14ac:dyDescent="0.25">
      <c r="B97" s="6"/>
      <c r="C97" s="6"/>
      <c r="D97" s="103">
        <f t="shared" si="23"/>
        <v>30</v>
      </c>
      <c r="E97" s="61"/>
      <c r="F97" s="80"/>
      <c r="G97" s="80" t="s">
        <v>17</v>
      </c>
      <c r="H97" s="62"/>
      <c r="I97" s="62"/>
      <c r="J97" s="62"/>
      <c r="K97" s="114"/>
      <c r="L97" s="115"/>
      <c r="M97" s="116"/>
      <c r="N97" s="82">
        <f t="shared" si="39"/>
        <v>17112.121442</v>
      </c>
      <c r="O97" s="82">
        <f t="shared" si="39"/>
        <v>17112.121442</v>
      </c>
      <c r="P97" s="82">
        <f t="shared" si="39"/>
        <v>17112.121442</v>
      </c>
      <c r="Q97" s="82">
        <f t="shared" si="39"/>
        <v>17112.121442</v>
      </c>
      <c r="R97" s="82">
        <f t="shared" si="39"/>
        <v>17112.121442</v>
      </c>
      <c r="S97" s="82">
        <f t="shared" si="39"/>
        <v>17112.121442</v>
      </c>
      <c r="T97" s="82">
        <f t="shared" si="39"/>
        <v>17112.121442</v>
      </c>
      <c r="U97" s="82">
        <f t="shared" si="39"/>
        <v>17112.121442</v>
      </c>
      <c r="V97" s="82">
        <f t="shared" si="39"/>
        <v>17112.121442</v>
      </c>
      <c r="W97" s="82">
        <f t="shared" si="39"/>
        <v>17112.121442</v>
      </c>
      <c r="X97" s="82">
        <f t="shared" si="39"/>
        <v>17112.121442</v>
      </c>
      <c r="Y97" s="82">
        <f t="shared" si="39"/>
        <v>17112.121442</v>
      </c>
      <c r="Z97" s="82">
        <f t="shared" si="39"/>
        <v>17112.121442</v>
      </c>
      <c r="AA97" s="82">
        <f t="shared" si="39"/>
        <v>17252.570259880951</v>
      </c>
      <c r="AB97" s="82">
        <f t="shared" si="39"/>
        <v>17393.019077761903</v>
      </c>
      <c r="AC97" s="82">
        <f t="shared" si="39"/>
        <v>17533.467895642854</v>
      </c>
      <c r="AD97" s="82">
        <f t="shared" si="39"/>
        <v>17673.916713523806</v>
      </c>
      <c r="AE97" s="82">
        <f t="shared" si="39"/>
        <v>17814.365531404757</v>
      </c>
      <c r="AF97" s="82">
        <f t="shared" si="39"/>
        <v>17954.814349285709</v>
      </c>
      <c r="AG97" s="82">
        <f t="shared" si="39"/>
        <v>18095.26316716666</v>
      </c>
      <c r="AH97" s="82">
        <f t="shared" si="39"/>
        <v>18235.711985047612</v>
      </c>
      <c r="AI97" s="82">
        <f t="shared" si="39"/>
        <v>18376.160802928563</v>
      </c>
      <c r="AJ97" s="82">
        <f t="shared" si="39"/>
        <v>18516.609620809515</v>
      </c>
      <c r="AK97" s="82">
        <f t="shared" si="39"/>
        <v>18657.058438690467</v>
      </c>
      <c r="AL97" s="82">
        <f t="shared" si="39"/>
        <v>18797.507256571418</v>
      </c>
      <c r="AM97" s="82">
        <f t="shared" si="39"/>
        <v>18914.628392068418</v>
      </c>
      <c r="AN97" s="82">
        <f t="shared" si="39"/>
        <v>19031.749527565418</v>
      </c>
      <c r="AO97" s="82">
        <f t="shared" si="39"/>
        <v>19148.870663062418</v>
      </c>
      <c r="AP97" s="82">
        <f t="shared" si="39"/>
        <v>19265.991798559418</v>
      </c>
      <c r="AQ97" s="82">
        <f t="shared" si="39"/>
        <v>19383.112934056418</v>
      </c>
      <c r="AR97" s="82">
        <f t="shared" si="39"/>
        <v>19500.234069553419</v>
      </c>
      <c r="AS97" s="82">
        <f t="shared" si="39"/>
        <v>19617.355205050419</v>
      </c>
      <c r="AT97" s="82">
        <f t="shared" si="39"/>
        <v>19734.476340547419</v>
      </c>
      <c r="AU97" s="82">
        <f t="shared" si="39"/>
        <v>19851.597476044419</v>
      </c>
      <c r="AV97" s="82">
        <f t="shared" si="39"/>
        <v>19968.718611541419</v>
      </c>
      <c r="AW97" s="82">
        <f t="shared" si="39"/>
        <v>20085.839747038419</v>
      </c>
      <c r="AX97" s="82">
        <f t="shared" si="39"/>
        <v>20202.960882535419</v>
      </c>
      <c r="AY97" s="82">
        <f t="shared" si="39"/>
        <v>20316.194070968428</v>
      </c>
      <c r="AZ97" s="82">
        <f t="shared" si="39"/>
        <v>20429.427259401436</v>
      </c>
      <c r="BA97" s="82">
        <f t="shared" si="39"/>
        <v>20542.660447834445</v>
      </c>
      <c r="BB97" s="82">
        <f t="shared" si="39"/>
        <v>20655.893636267454</v>
      </c>
      <c r="BC97" s="82">
        <f t="shared" si="39"/>
        <v>20769.126824700463</v>
      </c>
      <c r="BD97" s="82">
        <f t="shared" si="39"/>
        <v>20882.360013133472</v>
      </c>
      <c r="BE97" s="82">
        <f t="shared" si="39"/>
        <v>20995.59320156648</v>
      </c>
      <c r="BF97" s="82">
        <f t="shared" si="39"/>
        <v>21108.826389999489</v>
      </c>
      <c r="BG97" s="82">
        <f t="shared" si="39"/>
        <v>21222.059578432498</v>
      </c>
      <c r="BH97" s="82">
        <f t="shared" si="39"/>
        <v>21335.292766865507</v>
      </c>
      <c r="BI97" s="82">
        <f t="shared" si="39"/>
        <v>21448.525955298515</v>
      </c>
      <c r="BJ97" s="82">
        <f t="shared" si="39"/>
        <v>21561.759143731524</v>
      </c>
      <c r="BK97" s="82">
        <f t="shared" si="39"/>
        <v>21670.456393923207</v>
      </c>
      <c r="BL97" s="82">
        <f t="shared" si="39"/>
        <v>21779.153644114889</v>
      </c>
      <c r="BM97" s="82">
        <f t="shared" si="39"/>
        <v>21887.850894306572</v>
      </c>
      <c r="BN97" s="82">
        <f t="shared" si="39"/>
        <v>21996.548144498254</v>
      </c>
      <c r="BO97" s="82">
        <f t="shared" si="39"/>
        <v>22105.245394689937</v>
      </c>
      <c r="BP97" s="82">
        <f t="shared" si="39"/>
        <v>22213.942644881619</v>
      </c>
      <c r="BQ97" s="82">
        <f t="shared" si="39"/>
        <v>22322.639895073302</v>
      </c>
      <c r="BR97" s="82">
        <f t="shared" si="39"/>
        <v>22431.337145264984</v>
      </c>
      <c r="BS97" s="82">
        <f t="shared" si="39"/>
        <v>22540.034395456667</v>
      </c>
      <c r="BT97" s="82">
        <f t="shared" si="39"/>
        <v>22648.73164564835</v>
      </c>
      <c r="BU97" s="82">
        <f t="shared" si="39"/>
        <v>22757.428895840032</v>
      </c>
      <c r="BV97" s="82">
        <f t="shared" si="39"/>
        <v>22866.126146031715</v>
      </c>
      <c r="BW97" s="82">
        <f t="shared" si="39"/>
        <v>22969.531468275185</v>
      </c>
      <c r="BX97" s="82">
        <f t="shared" si="39"/>
        <v>23072.936790518655</v>
      </c>
      <c r="BY97" s="82">
        <f t="shared" ref="BY97:CG100" si="40">BY179+BY204</f>
        <v>23176.342112762126</v>
      </c>
      <c r="BZ97" s="82">
        <f t="shared" si="40"/>
        <v>23279.747435005596</v>
      </c>
      <c r="CA97" s="82">
        <f t="shared" si="40"/>
        <v>23383.152757249067</v>
      </c>
      <c r="CB97" s="82">
        <f t="shared" si="40"/>
        <v>23486.558079492537</v>
      </c>
      <c r="CC97" s="82">
        <f t="shared" si="40"/>
        <v>23589.963401736008</v>
      </c>
      <c r="CD97" s="82">
        <f t="shared" si="40"/>
        <v>23693.368723979478</v>
      </c>
      <c r="CE97" s="82">
        <f t="shared" si="40"/>
        <v>23796.774046222949</v>
      </c>
      <c r="CF97" s="82">
        <f t="shared" si="40"/>
        <v>23900.179368466419</v>
      </c>
      <c r="CG97" s="82">
        <f t="shared" si="40"/>
        <v>24003.584690709889</v>
      </c>
      <c r="CH97" s="82">
        <f t="shared" si="35"/>
        <v>24106.99001295336</v>
      </c>
      <c r="CI97" s="82">
        <f t="shared" si="35"/>
        <v>24204.22141925725</v>
      </c>
      <c r="CJ97" s="82">
        <f t="shared" si="35"/>
        <v>24301.45282556114</v>
      </c>
      <c r="CK97" s="82">
        <f t="shared" si="35"/>
        <v>24398.684231865031</v>
      </c>
      <c r="CL97" s="82">
        <f t="shared" si="35"/>
        <v>24495.915638168921</v>
      </c>
      <c r="CM97" s="82">
        <f t="shared" si="35"/>
        <v>24593.147044472811</v>
      </c>
      <c r="CN97" s="82">
        <f t="shared" si="35"/>
        <v>24690.378450776701</v>
      </c>
      <c r="CO97" s="82">
        <f t="shared" si="35"/>
        <v>24787.609857080592</v>
      </c>
      <c r="CP97" s="82">
        <f t="shared" si="35"/>
        <v>24884.841263384482</v>
      </c>
      <c r="CQ97" s="82">
        <f t="shared" si="35"/>
        <v>24982.072669688372</v>
      </c>
      <c r="CR97" s="82">
        <f t="shared" si="35"/>
        <v>25079.304075992262</v>
      </c>
      <c r="CS97" s="82">
        <f t="shared" si="35"/>
        <v>25176.535482296153</v>
      </c>
      <c r="CT97" s="82">
        <f t="shared" si="35"/>
        <v>25273.766888600043</v>
      </c>
      <c r="CU97" s="82">
        <f t="shared" si="35"/>
        <v>25363.795392974425</v>
      </c>
      <c r="CV97" s="82">
        <f t="shared" si="35"/>
        <v>25453.823897348808</v>
      </c>
      <c r="CW97" s="82">
        <f t="shared" si="35"/>
        <v>25543.85240172319</v>
      </c>
      <c r="CX97" s="82">
        <f t="shared" si="35"/>
        <v>25633.880906097573</v>
      </c>
      <c r="CY97" s="82">
        <f t="shared" si="35"/>
        <v>25723.909410471955</v>
      </c>
      <c r="CZ97" s="82">
        <f t="shared" si="35"/>
        <v>25813.937914846338</v>
      </c>
      <c r="DA97" s="82">
        <f t="shared" si="35"/>
        <v>25903.96641922072</v>
      </c>
      <c r="DB97" s="82">
        <f t="shared" si="35"/>
        <v>25993.994923595103</v>
      </c>
      <c r="DC97" s="82">
        <f t="shared" si="35"/>
        <v>26084.023427969485</v>
      </c>
      <c r="DD97" s="82">
        <f t="shared" si="35"/>
        <v>26174.051932343868</v>
      </c>
      <c r="DE97" s="82">
        <f t="shared" si="37"/>
        <v>26264.08043671825</v>
      </c>
      <c r="DF97" s="82">
        <f t="shared" si="37"/>
        <v>26354.108941092632</v>
      </c>
      <c r="DG97" s="82"/>
      <c r="DH97" s="82"/>
      <c r="DI97" s="82"/>
      <c r="DJ97" s="82"/>
      <c r="DK97" s="82"/>
      <c r="DL97" s="82"/>
      <c r="DM97" s="82"/>
      <c r="DN97" s="82"/>
      <c r="DO97" s="82"/>
      <c r="DP97" s="82"/>
      <c r="DQ97" s="82"/>
      <c r="DR97" s="82"/>
      <c r="DS97" s="82"/>
      <c r="DT97" s="82"/>
      <c r="DU97" s="82"/>
      <c r="DV97" s="82"/>
      <c r="DW97" s="82"/>
      <c r="DX97" s="82"/>
      <c r="DY97" s="82"/>
      <c r="DZ97" s="82"/>
      <c r="EA97" s="82"/>
      <c r="EB97" s="82"/>
      <c r="EC97" s="82"/>
      <c r="ED97" s="82"/>
      <c r="EE97" s="82"/>
      <c r="EF97" s="82"/>
      <c r="EG97" s="82"/>
      <c r="EH97" s="82"/>
      <c r="EI97" s="82"/>
      <c r="EJ97" s="82"/>
      <c r="EK97" s="82"/>
      <c r="EL97" s="82"/>
      <c r="EM97" s="82"/>
      <c r="EN97" s="82"/>
      <c r="EO97" s="82"/>
      <c r="EP97" s="82"/>
      <c r="EQ97" s="82"/>
      <c r="ER97" s="82"/>
      <c r="ES97" s="82"/>
      <c r="ET97" s="82"/>
      <c r="EU97" s="82"/>
      <c r="EV97" s="82"/>
    </row>
    <row r="98" spans="2:152" s="53" customFormat="1" x14ac:dyDescent="0.25">
      <c r="B98" s="6"/>
      <c r="C98" s="6"/>
      <c r="D98" s="103">
        <f t="shared" si="23"/>
        <v>31</v>
      </c>
      <c r="E98" s="61"/>
      <c r="F98" s="80"/>
      <c r="G98" s="80" t="s">
        <v>18</v>
      </c>
      <c r="H98" s="62"/>
      <c r="I98" s="62"/>
      <c r="J98" s="62"/>
      <c r="K98" s="114"/>
      <c r="L98" s="115"/>
      <c r="M98" s="116"/>
      <c r="N98" s="82">
        <f t="shared" ref="N98:BY101" si="41">N180+N205</f>
        <v>-11213.271091000001</v>
      </c>
      <c r="O98" s="82">
        <f t="shared" si="41"/>
        <v>-11353.719908880952</v>
      </c>
      <c r="P98" s="82">
        <f t="shared" si="41"/>
        <v>-11494.168726761904</v>
      </c>
      <c r="Q98" s="82">
        <f t="shared" si="41"/>
        <v>-11634.617544642855</v>
      </c>
      <c r="R98" s="82">
        <f t="shared" si="41"/>
        <v>-11775.066362523807</v>
      </c>
      <c r="S98" s="82">
        <f t="shared" si="41"/>
        <v>-11915.515180404758</v>
      </c>
      <c r="T98" s="82">
        <f t="shared" si="41"/>
        <v>-12055.96399828571</v>
      </c>
      <c r="U98" s="82">
        <f t="shared" si="41"/>
        <v>-12196.412816166661</v>
      </c>
      <c r="V98" s="82">
        <f t="shared" si="41"/>
        <v>-12336.861634047613</v>
      </c>
      <c r="W98" s="82">
        <f t="shared" si="41"/>
        <v>-12477.310451928564</v>
      </c>
      <c r="X98" s="82">
        <f t="shared" si="41"/>
        <v>-12617.759269809516</v>
      </c>
      <c r="Y98" s="82">
        <f t="shared" si="41"/>
        <v>-12758.208087690467</v>
      </c>
      <c r="Z98" s="82">
        <f t="shared" si="41"/>
        <v>-12898.656905571419</v>
      </c>
      <c r="AA98" s="82">
        <f t="shared" si="41"/>
        <v>-13015.778041068419</v>
      </c>
      <c r="AB98" s="82">
        <f t="shared" si="41"/>
        <v>-13132.899176565419</v>
      </c>
      <c r="AC98" s="82">
        <f t="shared" si="41"/>
        <v>-13250.020312062419</v>
      </c>
      <c r="AD98" s="82">
        <f t="shared" si="41"/>
        <v>-13367.141447559419</v>
      </c>
      <c r="AE98" s="82">
        <f t="shared" si="41"/>
        <v>-13484.262583056419</v>
      </c>
      <c r="AF98" s="82">
        <f t="shared" si="41"/>
        <v>-13601.383718553419</v>
      </c>
      <c r="AG98" s="82">
        <f t="shared" si="41"/>
        <v>-13718.504854050419</v>
      </c>
      <c r="AH98" s="82">
        <f t="shared" si="41"/>
        <v>-13835.62598954742</v>
      </c>
      <c r="AI98" s="82">
        <f t="shared" si="41"/>
        <v>-13952.74712504442</v>
      </c>
      <c r="AJ98" s="82">
        <f t="shared" si="41"/>
        <v>-14069.86826054142</v>
      </c>
      <c r="AK98" s="82">
        <f t="shared" si="41"/>
        <v>-14186.98939603842</v>
      </c>
      <c r="AL98" s="82">
        <f t="shared" si="41"/>
        <v>-14304.11053153542</v>
      </c>
      <c r="AM98" s="82">
        <f t="shared" si="41"/>
        <v>-14417.343719968427</v>
      </c>
      <c r="AN98" s="82">
        <f t="shared" si="41"/>
        <v>-14530.576908401434</v>
      </c>
      <c r="AO98" s="82">
        <f t="shared" si="41"/>
        <v>-14643.810096834441</v>
      </c>
      <c r="AP98" s="82">
        <f t="shared" si="41"/>
        <v>-14757.043285267448</v>
      </c>
      <c r="AQ98" s="82">
        <f t="shared" si="41"/>
        <v>-14870.276473700455</v>
      </c>
      <c r="AR98" s="82">
        <f t="shared" si="41"/>
        <v>-14983.509662133461</v>
      </c>
      <c r="AS98" s="82">
        <f t="shared" si="41"/>
        <v>-15096.742850566468</v>
      </c>
      <c r="AT98" s="82">
        <f t="shared" si="41"/>
        <v>-15209.976038999475</v>
      </c>
      <c r="AU98" s="82">
        <f t="shared" si="41"/>
        <v>-15323.209227432482</v>
      </c>
      <c r="AV98" s="82">
        <f t="shared" si="41"/>
        <v>-15436.442415865489</v>
      </c>
      <c r="AW98" s="82">
        <f t="shared" si="41"/>
        <v>-15549.675604298496</v>
      </c>
      <c r="AX98" s="82">
        <f t="shared" si="41"/>
        <v>-15662.908792731503</v>
      </c>
      <c r="AY98" s="82">
        <f t="shared" si="41"/>
        <v>-15771.606042923186</v>
      </c>
      <c r="AZ98" s="82">
        <f t="shared" si="41"/>
        <v>-15880.303293114868</v>
      </c>
      <c r="BA98" s="82">
        <f t="shared" si="41"/>
        <v>-15989.000543306551</v>
      </c>
      <c r="BB98" s="82">
        <f t="shared" si="41"/>
        <v>-16097.697793498233</v>
      </c>
      <c r="BC98" s="82">
        <f t="shared" si="41"/>
        <v>-16206.395043689916</v>
      </c>
      <c r="BD98" s="82">
        <f t="shared" si="41"/>
        <v>-16315.092293881598</v>
      </c>
      <c r="BE98" s="82">
        <f t="shared" si="41"/>
        <v>-16423.789544073283</v>
      </c>
      <c r="BF98" s="82">
        <f t="shared" si="41"/>
        <v>-16532.486794264965</v>
      </c>
      <c r="BG98" s="82">
        <f t="shared" si="41"/>
        <v>-16641.184044456648</v>
      </c>
      <c r="BH98" s="82">
        <f t="shared" si="41"/>
        <v>-16749.88129464833</v>
      </c>
      <c r="BI98" s="82">
        <f t="shared" si="41"/>
        <v>-16858.578544840013</v>
      </c>
      <c r="BJ98" s="82">
        <f t="shared" si="41"/>
        <v>-16967.275795031695</v>
      </c>
      <c r="BK98" s="82">
        <f t="shared" si="41"/>
        <v>-17070.681117275166</v>
      </c>
      <c r="BL98" s="82">
        <f t="shared" si="41"/>
        <v>-17174.086439518636</v>
      </c>
      <c r="BM98" s="82">
        <f t="shared" si="41"/>
        <v>-17277.491761762107</v>
      </c>
      <c r="BN98" s="82">
        <f t="shared" si="41"/>
        <v>-17380.897084005577</v>
      </c>
      <c r="BO98" s="82">
        <f t="shared" si="41"/>
        <v>-17484.302406249048</v>
      </c>
      <c r="BP98" s="82">
        <f t="shared" si="41"/>
        <v>-17587.707728492518</v>
      </c>
      <c r="BQ98" s="82">
        <f t="shared" si="41"/>
        <v>-17691.113050735989</v>
      </c>
      <c r="BR98" s="82">
        <f t="shared" si="41"/>
        <v>-17794.518372979459</v>
      </c>
      <c r="BS98" s="82">
        <f t="shared" si="41"/>
        <v>-17897.923695222929</v>
      </c>
      <c r="BT98" s="82">
        <f t="shared" si="41"/>
        <v>-18001.3290174664</v>
      </c>
      <c r="BU98" s="82">
        <f t="shared" si="41"/>
        <v>-18104.73433970987</v>
      </c>
      <c r="BV98" s="82">
        <f t="shared" si="41"/>
        <v>-18208.139661953341</v>
      </c>
      <c r="BW98" s="82">
        <f t="shared" si="41"/>
        <v>-18305.371068257231</v>
      </c>
      <c r="BX98" s="82">
        <f t="shared" si="41"/>
        <v>-18402.602474561121</v>
      </c>
      <c r="BY98" s="82">
        <f t="shared" si="41"/>
        <v>-18499.833880865011</v>
      </c>
      <c r="BZ98" s="82">
        <f t="shared" si="40"/>
        <v>-18597.065287168902</v>
      </c>
      <c r="CA98" s="82">
        <f t="shared" si="40"/>
        <v>-18694.296693472792</v>
      </c>
      <c r="CB98" s="82">
        <f t="shared" si="40"/>
        <v>-18791.528099776682</v>
      </c>
      <c r="CC98" s="82">
        <f t="shared" si="40"/>
        <v>-18888.759506080572</v>
      </c>
      <c r="CD98" s="82">
        <f t="shared" si="40"/>
        <v>-18985.990912384463</v>
      </c>
      <c r="CE98" s="82">
        <f t="shared" si="40"/>
        <v>-19083.222318688353</v>
      </c>
      <c r="CF98" s="82">
        <f t="shared" si="40"/>
        <v>-19180.453724992243</v>
      </c>
      <c r="CG98" s="82">
        <f t="shared" si="40"/>
        <v>-19277.685131296133</v>
      </c>
      <c r="CH98" s="82">
        <f t="shared" si="35"/>
        <v>-19374.916537600024</v>
      </c>
      <c r="CI98" s="82">
        <f t="shared" si="35"/>
        <v>-19464.945041974406</v>
      </c>
      <c r="CJ98" s="82">
        <f t="shared" si="35"/>
        <v>-19554.973546348789</v>
      </c>
      <c r="CK98" s="82">
        <f t="shared" si="35"/>
        <v>-19645.002050723171</v>
      </c>
      <c r="CL98" s="82">
        <f t="shared" si="35"/>
        <v>-19735.030555097554</v>
      </c>
      <c r="CM98" s="82">
        <f t="shared" si="35"/>
        <v>-19825.059059471936</v>
      </c>
      <c r="CN98" s="82">
        <f t="shared" si="35"/>
        <v>-19915.087563846319</v>
      </c>
      <c r="CO98" s="82">
        <f t="shared" si="35"/>
        <v>-20005.116068220701</v>
      </c>
      <c r="CP98" s="82">
        <f t="shared" si="35"/>
        <v>-20095.144572595083</v>
      </c>
      <c r="CQ98" s="82">
        <f t="shared" si="35"/>
        <v>-20185.173076969466</v>
      </c>
      <c r="CR98" s="82">
        <f t="shared" si="35"/>
        <v>-20275.201581343848</v>
      </c>
      <c r="CS98" s="82">
        <f t="shared" si="35"/>
        <v>-20365.230085718231</v>
      </c>
      <c r="CT98" s="82">
        <f t="shared" si="35"/>
        <v>-20455.258590092613</v>
      </c>
      <c r="CU98" s="82">
        <f t="shared" si="35"/>
        <v>-20560.211391266519</v>
      </c>
      <c r="CV98" s="82">
        <f t="shared" si="35"/>
        <v>-20665.164192440425</v>
      </c>
      <c r="CW98" s="82">
        <f t="shared" si="35"/>
        <v>-20770.116993614331</v>
      </c>
      <c r="CX98" s="82">
        <f t="shared" si="35"/>
        <v>-20875.069794788236</v>
      </c>
      <c r="CY98" s="82">
        <f t="shared" si="35"/>
        <v>-20980.022595962142</v>
      </c>
      <c r="CZ98" s="82">
        <f t="shared" si="35"/>
        <v>-21084.975397136048</v>
      </c>
      <c r="DA98" s="82">
        <f t="shared" si="35"/>
        <v>-21189.928198309954</v>
      </c>
      <c r="DB98" s="82">
        <f t="shared" si="35"/>
        <v>-21294.880999483859</v>
      </c>
      <c r="DC98" s="82">
        <f t="shared" si="35"/>
        <v>-21399.833800657765</v>
      </c>
      <c r="DD98" s="82">
        <f t="shared" si="35"/>
        <v>-21504.786601831671</v>
      </c>
      <c r="DE98" s="82">
        <f t="shared" si="37"/>
        <v>-21609.739403005577</v>
      </c>
      <c r="DF98" s="82">
        <f t="shared" si="37"/>
        <v>-21714.692204179482</v>
      </c>
      <c r="DG98" s="82"/>
      <c r="DH98" s="82"/>
      <c r="DI98" s="82"/>
      <c r="DJ98" s="82"/>
      <c r="DK98" s="82"/>
      <c r="DL98" s="82"/>
      <c r="DM98" s="82"/>
      <c r="DN98" s="82"/>
      <c r="DO98" s="82"/>
      <c r="DP98" s="82"/>
      <c r="DQ98" s="82"/>
      <c r="DR98" s="82"/>
      <c r="DS98" s="82"/>
      <c r="DT98" s="82"/>
      <c r="DU98" s="82"/>
      <c r="DV98" s="82"/>
      <c r="DW98" s="82"/>
      <c r="DX98" s="82"/>
      <c r="DY98" s="82"/>
      <c r="DZ98" s="82"/>
      <c r="EA98" s="82"/>
      <c r="EB98" s="82"/>
      <c r="EC98" s="82"/>
      <c r="ED98" s="82"/>
      <c r="EE98" s="82"/>
      <c r="EF98" s="82"/>
      <c r="EG98" s="82"/>
      <c r="EH98" s="82"/>
      <c r="EI98" s="82"/>
      <c r="EJ98" s="82"/>
      <c r="EK98" s="82"/>
      <c r="EL98" s="82"/>
      <c r="EM98" s="82"/>
      <c r="EN98" s="82"/>
      <c r="EO98" s="82"/>
      <c r="EP98" s="82"/>
      <c r="EQ98" s="82"/>
      <c r="ER98" s="82"/>
      <c r="ES98" s="82"/>
      <c r="ET98" s="82"/>
      <c r="EU98" s="82"/>
      <c r="EV98" s="82"/>
    </row>
    <row r="99" spans="2:152" s="53" customFormat="1" x14ac:dyDescent="0.25">
      <c r="B99" s="6"/>
      <c r="C99" s="6"/>
      <c r="D99" s="103">
        <f t="shared" si="23"/>
        <v>32</v>
      </c>
      <c r="E99" s="61"/>
      <c r="F99" s="62" t="s">
        <v>35</v>
      </c>
      <c r="G99" s="80"/>
      <c r="H99" s="62"/>
      <c r="I99" s="62"/>
      <c r="J99" s="62"/>
      <c r="K99" s="114"/>
      <c r="L99" s="115"/>
      <c r="M99" s="116"/>
      <c r="N99" s="115">
        <f t="shared" si="41"/>
        <v>67796.945525000017</v>
      </c>
      <c r="O99" s="115">
        <f t="shared" si="41"/>
        <v>66182.732536309544</v>
      </c>
      <c r="P99" s="115">
        <f t="shared" si="41"/>
        <v>64568.519547619071</v>
      </c>
      <c r="Q99" s="115">
        <f t="shared" si="41"/>
        <v>62954.306558928598</v>
      </c>
      <c r="R99" s="115">
        <f t="shared" si="41"/>
        <v>61340.093570238125</v>
      </c>
      <c r="S99" s="115">
        <f t="shared" si="41"/>
        <v>59725.880581547652</v>
      </c>
      <c r="T99" s="115">
        <f t="shared" si="41"/>
        <v>58111.667592857179</v>
      </c>
      <c r="U99" s="115">
        <f t="shared" si="41"/>
        <v>56497.454604166705</v>
      </c>
      <c r="V99" s="115">
        <f t="shared" si="41"/>
        <v>54883.241615476232</v>
      </c>
      <c r="W99" s="115">
        <f t="shared" si="41"/>
        <v>53269.028626785759</v>
      </c>
      <c r="X99" s="115">
        <f t="shared" si="41"/>
        <v>51654.815638095286</v>
      </c>
      <c r="Y99" s="115">
        <f t="shared" si="41"/>
        <v>50040.602649404813</v>
      </c>
      <c r="Z99" s="115">
        <f t="shared" si="41"/>
        <v>48426.38966071434</v>
      </c>
      <c r="AA99" s="115">
        <f t="shared" si="41"/>
        <v>48426.38966071434</v>
      </c>
      <c r="AB99" s="115">
        <f t="shared" si="41"/>
        <v>48426.38966071434</v>
      </c>
      <c r="AC99" s="115">
        <f t="shared" si="41"/>
        <v>48426.38966071434</v>
      </c>
      <c r="AD99" s="115">
        <f t="shared" si="41"/>
        <v>48426.38966071434</v>
      </c>
      <c r="AE99" s="115">
        <f t="shared" si="41"/>
        <v>48426.38966071434</v>
      </c>
      <c r="AF99" s="115">
        <f t="shared" si="41"/>
        <v>48426.38966071434</v>
      </c>
      <c r="AG99" s="115">
        <f t="shared" si="41"/>
        <v>48426.38966071434</v>
      </c>
      <c r="AH99" s="115">
        <f t="shared" si="41"/>
        <v>48426.38966071434</v>
      </c>
      <c r="AI99" s="115">
        <f t="shared" si="41"/>
        <v>48426.38966071434</v>
      </c>
      <c r="AJ99" s="115">
        <f t="shared" si="41"/>
        <v>48426.38966071434</v>
      </c>
      <c r="AK99" s="115">
        <f t="shared" si="41"/>
        <v>48426.38966071434</v>
      </c>
      <c r="AL99" s="115">
        <f t="shared" si="41"/>
        <v>48426.38966071434</v>
      </c>
      <c r="AM99" s="115">
        <f t="shared" si="41"/>
        <v>48426.38966071434</v>
      </c>
      <c r="AN99" s="115">
        <f t="shared" si="41"/>
        <v>48426.38966071434</v>
      </c>
      <c r="AO99" s="115">
        <f t="shared" si="41"/>
        <v>48426.38966071434</v>
      </c>
      <c r="AP99" s="115">
        <f t="shared" si="41"/>
        <v>48426.38966071434</v>
      </c>
      <c r="AQ99" s="115">
        <f t="shared" si="41"/>
        <v>48426.38966071434</v>
      </c>
      <c r="AR99" s="115">
        <f t="shared" si="41"/>
        <v>48426.38966071434</v>
      </c>
      <c r="AS99" s="115">
        <f t="shared" si="41"/>
        <v>48426.38966071434</v>
      </c>
      <c r="AT99" s="115">
        <f t="shared" si="41"/>
        <v>48426.38966071434</v>
      </c>
      <c r="AU99" s="115">
        <f t="shared" si="41"/>
        <v>48426.38966071434</v>
      </c>
      <c r="AV99" s="115">
        <f t="shared" si="41"/>
        <v>48426.38966071434</v>
      </c>
      <c r="AW99" s="115">
        <f t="shared" si="41"/>
        <v>48426.38966071434</v>
      </c>
      <c r="AX99" s="115">
        <f t="shared" si="41"/>
        <v>48426.38966071434</v>
      </c>
      <c r="AY99" s="115">
        <f t="shared" si="41"/>
        <v>48426.38966071434</v>
      </c>
      <c r="AZ99" s="115">
        <f t="shared" si="41"/>
        <v>48426.38966071434</v>
      </c>
      <c r="BA99" s="115">
        <f t="shared" si="41"/>
        <v>48426.38966071434</v>
      </c>
      <c r="BB99" s="115">
        <f t="shared" si="41"/>
        <v>48426.38966071434</v>
      </c>
      <c r="BC99" s="115">
        <f t="shared" si="41"/>
        <v>48426.38966071434</v>
      </c>
      <c r="BD99" s="115">
        <f t="shared" si="41"/>
        <v>48426.38966071434</v>
      </c>
      <c r="BE99" s="115">
        <f t="shared" si="41"/>
        <v>48426.38966071434</v>
      </c>
      <c r="BF99" s="115">
        <f t="shared" si="41"/>
        <v>48426.38966071434</v>
      </c>
      <c r="BG99" s="115">
        <f t="shared" si="41"/>
        <v>48426.38966071434</v>
      </c>
      <c r="BH99" s="115">
        <f t="shared" si="41"/>
        <v>48426.38966071434</v>
      </c>
      <c r="BI99" s="115">
        <f t="shared" si="41"/>
        <v>48426.38966071434</v>
      </c>
      <c r="BJ99" s="115">
        <f t="shared" si="41"/>
        <v>48426.38966071434</v>
      </c>
      <c r="BK99" s="115">
        <f t="shared" si="41"/>
        <v>48426.38966071434</v>
      </c>
      <c r="BL99" s="115">
        <f t="shared" si="41"/>
        <v>48426.38966071434</v>
      </c>
      <c r="BM99" s="115">
        <f t="shared" si="41"/>
        <v>48426.38966071434</v>
      </c>
      <c r="BN99" s="115">
        <f t="shared" si="41"/>
        <v>48426.38966071434</v>
      </c>
      <c r="BO99" s="115">
        <f t="shared" si="41"/>
        <v>48426.38966071434</v>
      </c>
      <c r="BP99" s="115">
        <f t="shared" si="41"/>
        <v>48426.38966071434</v>
      </c>
      <c r="BQ99" s="115">
        <f t="shared" si="41"/>
        <v>48426.38966071434</v>
      </c>
      <c r="BR99" s="115">
        <f t="shared" si="41"/>
        <v>48426.38966071434</v>
      </c>
      <c r="BS99" s="115">
        <f t="shared" si="41"/>
        <v>48426.38966071434</v>
      </c>
      <c r="BT99" s="115">
        <f t="shared" si="41"/>
        <v>48426.38966071434</v>
      </c>
      <c r="BU99" s="115">
        <f t="shared" si="41"/>
        <v>48426.38966071434</v>
      </c>
      <c r="BV99" s="115">
        <f t="shared" si="41"/>
        <v>48426.38966071434</v>
      </c>
      <c r="BW99" s="115">
        <f t="shared" si="41"/>
        <v>48426.38966071434</v>
      </c>
      <c r="BX99" s="115">
        <f t="shared" si="41"/>
        <v>48426.38966071434</v>
      </c>
      <c r="BY99" s="115">
        <f t="shared" si="41"/>
        <v>48426.38966071434</v>
      </c>
      <c r="BZ99" s="115">
        <f t="shared" si="40"/>
        <v>48426.38966071434</v>
      </c>
      <c r="CA99" s="115">
        <f t="shared" si="40"/>
        <v>48426.38966071434</v>
      </c>
      <c r="CB99" s="115">
        <f t="shared" si="40"/>
        <v>48426.38966071434</v>
      </c>
      <c r="CC99" s="115">
        <f t="shared" si="40"/>
        <v>48426.38966071434</v>
      </c>
      <c r="CD99" s="115">
        <f t="shared" si="40"/>
        <v>48426.38966071434</v>
      </c>
      <c r="CE99" s="115">
        <f t="shared" si="40"/>
        <v>48426.38966071434</v>
      </c>
      <c r="CF99" s="115">
        <f t="shared" si="40"/>
        <v>48426.38966071434</v>
      </c>
      <c r="CG99" s="115">
        <f t="shared" si="40"/>
        <v>48426.38966071434</v>
      </c>
      <c r="CH99" s="115">
        <f t="shared" si="35"/>
        <v>48426.38966071434</v>
      </c>
      <c r="CI99" s="115">
        <f t="shared" si="35"/>
        <v>48426.38966071434</v>
      </c>
      <c r="CJ99" s="115">
        <f t="shared" si="35"/>
        <v>48426.38966071434</v>
      </c>
      <c r="CK99" s="115">
        <f t="shared" si="35"/>
        <v>48426.38966071434</v>
      </c>
      <c r="CL99" s="115">
        <f t="shared" si="35"/>
        <v>48426.38966071434</v>
      </c>
      <c r="CM99" s="115">
        <f t="shared" si="35"/>
        <v>48426.38966071434</v>
      </c>
      <c r="CN99" s="115">
        <f t="shared" si="35"/>
        <v>48426.38966071434</v>
      </c>
      <c r="CO99" s="115">
        <f t="shared" si="35"/>
        <v>48426.38966071434</v>
      </c>
      <c r="CP99" s="115">
        <f t="shared" si="35"/>
        <v>48426.38966071434</v>
      </c>
      <c r="CQ99" s="115">
        <f t="shared" si="35"/>
        <v>48426.38966071434</v>
      </c>
      <c r="CR99" s="115">
        <f t="shared" si="35"/>
        <v>48426.38966071434</v>
      </c>
      <c r="CS99" s="115">
        <f t="shared" si="35"/>
        <v>48426.38966071434</v>
      </c>
      <c r="CT99" s="115">
        <f t="shared" si="35"/>
        <v>48426.38966071434</v>
      </c>
      <c r="CU99" s="115">
        <f t="shared" si="35"/>
        <v>48426.38966071434</v>
      </c>
      <c r="CV99" s="115">
        <f t="shared" si="35"/>
        <v>48426.389660714369</v>
      </c>
      <c r="CW99" s="115">
        <f t="shared" si="35"/>
        <v>48426.389660714369</v>
      </c>
      <c r="CX99" s="115">
        <f t="shared" si="35"/>
        <v>48426.389660714369</v>
      </c>
      <c r="CY99" s="115">
        <f t="shared" si="35"/>
        <v>48426.389660714369</v>
      </c>
      <c r="CZ99" s="115">
        <f t="shared" si="35"/>
        <v>48426.389660714369</v>
      </c>
      <c r="DA99" s="115">
        <f t="shared" si="35"/>
        <v>48426.389660714369</v>
      </c>
      <c r="DB99" s="115">
        <f t="shared" si="35"/>
        <v>48426.389660714369</v>
      </c>
      <c r="DC99" s="115">
        <f t="shared" si="35"/>
        <v>48426.389660714369</v>
      </c>
      <c r="DD99" s="115">
        <f t="shared" si="35"/>
        <v>48426.389660714369</v>
      </c>
      <c r="DE99" s="115">
        <f t="shared" si="37"/>
        <v>48426.389660714369</v>
      </c>
      <c r="DF99" s="115">
        <f t="shared" si="37"/>
        <v>48426.389660714369</v>
      </c>
      <c r="DG99" s="115"/>
      <c r="DH99" s="115"/>
      <c r="DI99" s="115"/>
      <c r="DJ99" s="115"/>
      <c r="DK99" s="115"/>
      <c r="DL99" s="115"/>
      <c r="DM99" s="115"/>
      <c r="DN99" s="115"/>
      <c r="DO99" s="115"/>
      <c r="DP99" s="115"/>
      <c r="DQ99" s="115"/>
      <c r="DR99" s="115"/>
      <c r="DS99" s="115"/>
      <c r="DT99" s="115"/>
      <c r="DU99" s="115"/>
      <c r="DV99" s="115"/>
      <c r="DW99" s="115"/>
      <c r="DX99" s="115"/>
      <c r="DY99" s="115"/>
      <c r="DZ99" s="115"/>
      <c r="EA99" s="115"/>
      <c r="EB99" s="115"/>
      <c r="EC99" s="115"/>
      <c r="ED99" s="115"/>
      <c r="EE99" s="115"/>
      <c r="EF99" s="115"/>
      <c r="EG99" s="115"/>
      <c r="EH99" s="115"/>
      <c r="EI99" s="115"/>
      <c r="EJ99" s="115"/>
      <c r="EK99" s="115"/>
      <c r="EL99" s="115"/>
      <c r="EM99" s="115"/>
      <c r="EN99" s="115"/>
      <c r="EO99" s="115"/>
      <c r="EP99" s="115"/>
      <c r="EQ99" s="115"/>
      <c r="ER99" s="115"/>
      <c r="ES99" s="115"/>
      <c r="ET99" s="115"/>
      <c r="EU99" s="115"/>
      <c r="EV99" s="115"/>
    </row>
    <row r="100" spans="2:152" s="53" customFormat="1" x14ac:dyDescent="0.25">
      <c r="B100" s="6"/>
      <c r="C100" s="6"/>
      <c r="D100" s="103">
        <f t="shared" si="23"/>
        <v>33</v>
      </c>
      <c r="E100" s="61"/>
      <c r="F100" s="80"/>
      <c r="G100" s="80" t="s">
        <v>17</v>
      </c>
      <c r="H100" s="62"/>
      <c r="I100" s="62"/>
      <c r="J100" s="62"/>
      <c r="K100" s="114"/>
      <c r="L100" s="115"/>
      <c r="M100" s="116"/>
      <c r="N100" s="82">
        <f t="shared" si="41"/>
        <v>143293.16169800001</v>
      </c>
      <c r="O100" s="82">
        <f t="shared" si="41"/>
        <v>143293.16169800001</v>
      </c>
      <c r="P100" s="82">
        <f t="shared" si="41"/>
        <v>143293.16169800001</v>
      </c>
      <c r="Q100" s="82">
        <f t="shared" si="41"/>
        <v>143293.16169800001</v>
      </c>
      <c r="R100" s="82">
        <f t="shared" si="41"/>
        <v>143293.16169800001</v>
      </c>
      <c r="S100" s="82">
        <f t="shared" si="41"/>
        <v>143293.16169800001</v>
      </c>
      <c r="T100" s="82">
        <f t="shared" si="41"/>
        <v>143293.16169800001</v>
      </c>
      <c r="U100" s="82">
        <f t="shared" si="41"/>
        <v>143293.16169800001</v>
      </c>
      <c r="V100" s="82">
        <f t="shared" si="41"/>
        <v>143293.16169800001</v>
      </c>
      <c r="W100" s="82">
        <f t="shared" si="41"/>
        <v>143293.16169800001</v>
      </c>
      <c r="X100" s="82">
        <f t="shared" si="41"/>
        <v>143293.16169800001</v>
      </c>
      <c r="Y100" s="82">
        <f t="shared" si="41"/>
        <v>143293.16169800001</v>
      </c>
      <c r="Z100" s="82">
        <f t="shared" si="41"/>
        <v>143293.16169800001</v>
      </c>
      <c r="AA100" s="82">
        <f t="shared" si="41"/>
        <v>144907.37468669048</v>
      </c>
      <c r="AB100" s="82">
        <f t="shared" si="41"/>
        <v>146521.58767538096</v>
      </c>
      <c r="AC100" s="82">
        <f t="shared" si="41"/>
        <v>148135.80066407143</v>
      </c>
      <c r="AD100" s="82">
        <f t="shared" si="41"/>
        <v>149750.0136527619</v>
      </c>
      <c r="AE100" s="82">
        <f t="shared" si="41"/>
        <v>151364.22664145238</v>
      </c>
      <c r="AF100" s="82">
        <f t="shared" si="41"/>
        <v>152978.43963014285</v>
      </c>
      <c r="AG100" s="82">
        <f t="shared" si="41"/>
        <v>154592.65261883332</v>
      </c>
      <c r="AH100" s="82">
        <f t="shared" si="41"/>
        <v>156206.8656075238</v>
      </c>
      <c r="AI100" s="82">
        <f t="shared" si="41"/>
        <v>157821.07859621427</v>
      </c>
      <c r="AJ100" s="82">
        <f t="shared" si="41"/>
        <v>159435.29158490474</v>
      </c>
      <c r="AK100" s="82">
        <f t="shared" si="41"/>
        <v>161049.50457359522</v>
      </c>
      <c r="AL100" s="82">
        <f t="shared" si="41"/>
        <v>162663.71756228569</v>
      </c>
      <c r="AM100" s="82">
        <f t="shared" si="41"/>
        <v>164277.93055097616</v>
      </c>
      <c r="AN100" s="82">
        <f t="shared" si="41"/>
        <v>165892.14353966663</v>
      </c>
      <c r="AO100" s="82">
        <f t="shared" si="41"/>
        <v>167506.35652835711</v>
      </c>
      <c r="AP100" s="82">
        <f t="shared" si="41"/>
        <v>169120.56951704758</v>
      </c>
      <c r="AQ100" s="82">
        <f t="shared" si="41"/>
        <v>170734.78250573805</v>
      </c>
      <c r="AR100" s="82">
        <f t="shared" si="41"/>
        <v>172348.99549442853</v>
      </c>
      <c r="AS100" s="82">
        <f t="shared" si="41"/>
        <v>173963.208483119</v>
      </c>
      <c r="AT100" s="82">
        <f t="shared" si="41"/>
        <v>175577.42147180947</v>
      </c>
      <c r="AU100" s="82">
        <f t="shared" si="41"/>
        <v>177191.63446049995</v>
      </c>
      <c r="AV100" s="82">
        <f t="shared" si="41"/>
        <v>178805.84744919042</v>
      </c>
      <c r="AW100" s="82">
        <f t="shared" si="41"/>
        <v>180420.06043788089</v>
      </c>
      <c r="AX100" s="82">
        <f t="shared" si="41"/>
        <v>182034.27342657137</v>
      </c>
      <c r="AY100" s="82">
        <f t="shared" si="41"/>
        <v>183648.48641526184</v>
      </c>
      <c r="AZ100" s="82">
        <f t="shared" si="41"/>
        <v>185262.69940395231</v>
      </c>
      <c r="BA100" s="82">
        <f t="shared" si="41"/>
        <v>186876.91239264279</v>
      </c>
      <c r="BB100" s="82">
        <f t="shared" si="41"/>
        <v>188491.12538133326</v>
      </c>
      <c r="BC100" s="82">
        <f t="shared" si="41"/>
        <v>190105.33837002373</v>
      </c>
      <c r="BD100" s="82">
        <f t="shared" si="41"/>
        <v>191719.5513587142</v>
      </c>
      <c r="BE100" s="82">
        <f t="shared" si="41"/>
        <v>193333.76434740468</v>
      </c>
      <c r="BF100" s="82">
        <f t="shared" si="41"/>
        <v>194947.97733609515</v>
      </c>
      <c r="BG100" s="82">
        <f t="shared" si="41"/>
        <v>196562.19032478562</v>
      </c>
      <c r="BH100" s="82">
        <f t="shared" si="41"/>
        <v>198176.4033134761</v>
      </c>
      <c r="BI100" s="82">
        <f t="shared" si="41"/>
        <v>199790.61630216657</v>
      </c>
      <c r="BJ100" s="82">
        <f t="shared" si="41"/>
        <v>201404.82929085704</v>
      </c>
      <c r="BK100" s="82">
        <f t="shared" si="41"/>
        <v>203019.04227954752</v>
      </c>
      <c r="BL100" s="82">
        <f t="shared" si="41"/>
        <v>204633.25526823799</v>
      </c>
      <c r="BM100" s="82">
        <f t="shared" si="41"/>
        <v>206247.46825692846</v>
      </c>
      <c r="BN100" s="82">
        <f t="shared" si="41"/>
        <v>207861.68124561894</v>
      </c>
      <c r="BO100" s="82">
        <f t="shared" si="41"/>
        <v>209475.89423430941</v>
      </c>
      <c r="BP100" s="82">
        <f t="shared" si="41"/>
        <v>211090.10722299988</v>
      </c>
      <c r="BQ100" s="82">
        <f t="shared" si="41"/>
        <v>212704.32021169036</v>
      </c>
      <c r="BR100" s="82">
        <f t="shared" si="41"/>
        <v>214318.53320038083</v>
      </c>
      <c r="BS100" s="82">
        <f t="shared" si="41"/>
        <v>215932.7461890713</v>
      </c>
      <c r="BT100" s="82">
        <f t="shared" si="41"/>
        <v>217546.95917776178</v>
      </c>
      <c r="BU100" s="82">
        <f t="shared" si="41"/>
        <v>219161.17216645225</v>
      </c>
      <c r="BV100" s="82">
        <f t="shared" si="41"/>
        <v>220775.38515514272</v>
      </c>
      <c r="BW100" s="82">
        <f t="shared" si="41"/>
        <v>222389.59814383319</v>
      </c>
      <c r="BX100" s="82">
        <f t="shared" si="41"/>
        <v>224003.81113252367</v>
      </c>
      <c r="BY100" s="82">
        <f t="shared" si="41"/>
        <v>225618.02412121414</v>
      </c>
      <c r="BZ100" s="82">
        <f t="shared" si="40"/>
        <v>227232.23710990461</v>
      </c>
      <c r="CA100" s="82">
        <f t="shared" si="40"/>
        <v>228846.45009859509</v>
      </c>
      <c r="CB100" s="82">
        <f t="shared" si="40"/>
        <v>230460.66308728556</v>
      </c>
      <c r="CC100" s="82">
        <f t="shared" si="40"/>
        <v>232074.87607597603</v>
      </c>
      <c r="CD100" s="82">
        <f t="shared" si="40"/>
        <v>233689.08906466651</v>
      </c>
      <c r="CE100" s="82">
        <f t="shared" si="40"/>
        <v>235303.30205335698</v>
      </c>
      <c r="CF100" s="82">
        <f t="shared" si="40"/>
        <v>236917.51504204745</v>
      </c>
      <c r="CG100" s="82">
        <f t="shared" si="40"/>
        <v>238531.72803073793</v>
      </c>
      <c r="CH100" s="82">
        <f t="shared" si="35"/>
        <v>240145.9410194284</v>
      </c>
      <c r="CI100" s="82">
        <f t="shared" si="35"/>
        <v>241760.15400811887</v>
      </c>
      <c r="CJ100" s="82">
        <f t="shared" si="35"/>
        <v>243374.36699680935</v>
      </c>
      <c r="CK100" s="82">
        <f t="shared" si="35"/>
        <v>244988.57998549982</v>
      </c>
      <c r="CL100" s="82">
        <f t="shared" si="35"/>
        <v>246602.79297419029</v>
      </c>
      <c r="CM100" s="82">
        <f t="shared" si="35"/>
        <v>248217.00596288076</v>
      </c>
      <c r="CN100" s="82">
        <f t="shared" si="35"/>
        <v>249831.21895157124</v>
      </c>
      <c r="CO100" s="82">
        <f t="shared" si="35"/>
        <v>251445.43194026171</v>
      </c>
      <c r="CP100" s="82">
        <f t="shared" si="35"/>
        <v>253059.64492895218</v>
      </c>
      <c r="CQ100" s="82">
        <f t="shared" si="35"/>
        <v>254673.85791764266</v>
      </c>
      <c r="CR100" s="82">
        <f t="shared" si="35"/>
        <v>256288.07090633313</v>
      </c>
      <c r="CS100" s="82">
        <f t="shared" si="35"/>
        <v>257902.2838950236</v>
      </c>
      <c r="CT100" s="82">
        <f t="shared" si="35"/>
        <v>259516.49688371408</v>
      </c>
      <c r="CU100" s="82">
        <f t="shared" si="35"/>
        <v>261130.70987240455</v>
      </c>
      <c r="CV100" s="82">
        <f t="shared" si="35"/>
        <v>262744.92286109505</v>
      </c>
      <c r="CW100" s="82">
        <f t="shared" si="35"/>
        <v>264359.13584978553</v>
      </c>
      <c r="CX100" s="82">
        <f t="shared" si="35"/>
        <v>265973.348838476</v>
      </c>
      <c r="CY100" s="82">
        <f t="shared" si="35"/>
        <v>267587.56182716647</v>
      </c>
      <c r="CZ100" s="82">
        <f t="shared" si="35"/>
        <v>269201.77481585694</v>
      </c>
      <c r="DA100" s="82">
        <f t="shared" si="35"/>
        <v>270815.98780454742</v>
      </c>
      <c r="DB100" s="82">
        <f t="shared" si="35"/>
        <v>272430.20079323789</v>
      </c>
      <c r="DC100" s="82">
        <f t="shared" si="35"/>
        <v>274044.41378192836</v>
      </c>
      <c r="DD100" s="82">
        <f t="shared" si="35"/>
        <v>275658.62677061884</v>
      </c>
      <c r="DE100" s="82">
        <f t="shared" si="37"/>
        <v>277272.83975930931</v>
      </c>
      <c r="DF100" s="82">
        <f t="shared" si="37"/>
        <v>278887.05274799978</v>
      </c>
      <c r="DG100" s="82"/>
      <c r="DH100" s="82"/>
      <c r="DI100" s="82"/>
      <c r="DJ100" s="82"/>
      <c r="DK100" s="82"/>
      <c r="DL100" s="82"/>
      <c r="DM100" s="82"/>
      <c r="DN100" s="82"/>
      <c r="DO100" s="82"/>
      <c r="DP100" s="82"/>
      <c r="DQ100" s="82"/>
      <c r="DR100" s="82"/>
      <c r="DS100" s="82"/>
      <c r="DT100" s="82"/>
      <c r="DU100" s="82"/>
      <c r="DV100" s="82"/>
      <c r="DW100" s="82"/>
      <c r="DX100" s="82"/>
      <c r="DY100" s="82"/>
      <c r="DZ100" s="82"/>
      <c r="EA100" s="82"/>
      <c r="EB100" s="82"/>
      <c r="EC100" s="82"/>
      <c r="ED100" s="82"/>
      <c r="EE100" s="82"/>
      <c r="EF100" s="82"/>
      <c r="EG100" s="82"/>
      <c r="EH100" s="82"/>
      <c r="EI100" s="82"/>
      <c r="EJ100" s="82"/>
      <c r="EK100" s="82"/>
      <c r="EL100" s="82"/>
      <c r="EM100" s="82"/>
      <c r="EN100" s="82"/>
      <c r="EO100" s="82"/>
      <c r="EP100" s="82"/>
      <c r="EQ100" s="82"/>
      <c r="ER100" s="82"/>
      <c r="ES100" s="82"/>
      <c r="ET100" s="82"/>
      <c r="EU100" s="82"/>
      <c r="EV100" s="82"/>
    </row>
    <row r="101" spans="2:152" s="53" customFormat="1" x14ac:dyDescent="0.25">
      <c r="B101" s="6"/>
      <c r="C101" s="6"/>
      <c r="D101" s="103">
        <f t="shared" si="23"/>
        <v>34</v>
      </c>
      <c r="E101" s="61"/>
      <c r="F101" s="80"/>
      <c r="G101" s="80" t="s">
        <v>18</v>
      </c>
      <c r="H101" s="62"/>
      <c r="I101" s="62"/>
      <c r="J101" s="62"/>
      <c r="K101" s="114"/>
      <c r="L101" s="115"/>
      <c r="M101" s="116"/>
      <c r="N101" s="82">
        <f t="shared" si="41"/>
        <v>-75496.216172999993</v>
      </c>
      <c r="O101" s="82">
        <f t="shared" si="41"/>
        <v>-77110.429161690467</v>
      </c>
      <c r="P101" s="82">
        <f t="shared" si="41"/>
        <v>-78724.64215038094</v>
      </c>
      <c r="Q101" s="82">
        <f t="shared" si="41"/>
        <v>-80338.855139071413</v>
      </c>
      <c r="R101" s="82">
        <f t="shared" si="41"/>
        <v>-81953.068127761886</v>
      </c>
      <c r="S101" s="82">
        <f t="shared" si="41"/>
        <v>-83567.281116452359</v>
      </c>
      <c r="T101" s="82">
        <f t="shared" si="41"/>
        <v>-85181.494105142832</v>
      </c>
      <c r="U101" s="82">
        <f t="shared" si="41"/>
        <v>-86795.707093833305</v>
      </c>
      <c r="V101" s="82">
        <f t="shared" si="41"/>
        <v>-88409.920082523779</v>
      </c>
      <c r="W101" s="82">
        <f t="shared" si="41"/>
        <v>-90024.133071214252</v>
      </c>
      <c r="X101" s="82">
        <f t="shared" si="41"/>
        <v>-91638.346059904725</v>
      </c>
      <c r="Y101" s="82">
        <f t="shared" si="41"/>
        <v>-93252.559048595198</v>
      </c>
      <c r="Z101" s="82">
        <f t="shared" si="41"/>
        <v>-94866.772037285671</v>
      </c>
      <c r="AA101" s="82">
        <f t="shared" si="41"/>
        <v>-96480.985025976144</v>
      </c>
      <c r="AB101" s="82">
        <f t="shared" si="41"/>
        <v>-98095.198014666617</v>
      </c>
      <c r="AC101" s="82">
        <f t="shared" si="41"/>
        <v>-99709.411003357091</v>
      </c>
      <c r="AD101" s="82">
        <f t="shared" si="41"/>
        <v>-101323.62399204756</v>
      </c>
      <c r="AE101" s="82">
        <f t="shared" si="41"/>
        <v>-102937.83698073804</v>
      </c>
      <c r="AF101" s="82">
        <f t="shared" si="41"/>
        <v>-104552.04996942851</v>
      </c>
      <c r="AG101" s="82">
        <f t="shared" si="41"/>
        <v>-106166.26295811898</v>
      </c>
      <c r="AH101" s="82">
        <f t="shared" si="41"/>
        <v>-107780.47594680946</v>
      </c>
      <c r="AI101" s="82">
        <f t="shared" si="41"/>
        <v>-109394.68893549993</v>
      </c>
      <c r="AJ101" s="82">
        <f t="shared" si="41"/>
        <v>-111008.9019241904</v>
      </c>
      <c r="AK101" s="82">
        <f t="shared" si="41"/>
        <v>-112623.11491288088</v>
      </c>
      <c r="AL101" s="82">
        <f t="shared" si="41"/>
        <v>-114237.32790157135</v>
      </c>
      <c r="AM101" s="82">
        <f t="shared" si="41"/>
        <v>-115851.54089026182</v>
      </c>
      <c r="AN101" s="82">
        <f t="shared" si="41"/>
        <v>-117465.7538789523</v>
      </c>
      <c r="AO101" s="82">
        <f t="shared" si="41"/>
        <v>-119079.96686764277</v>
      </c>
      <c r="AP101" s="82">
        <f t="shared" si="41"/>
        <v>-120694.17985633324</v>
      </c>
      <c r="AQ101" s="82">
        <f t="shared" si="41"/>
        <v>-122308.39284502371</v>
      </c>
      <c r="AR101" s="82">
        <f t="shared" si="41"/>
        <v>-123922.60583371419</v>
      </c>
      <c r="AS101" s="82">
        <f t="shared" si="41"/>
        <v>-125536.81882240466</v>
      </c>
      <c r="AT101" s="82">
        <f t="shared" si="41"/>
        <v>-127151.03181109513</v>
      </c>
      <c r="AU101" s="82">
        <f t="shared" si="41"/>
        <v>-128765.24479978561</v>
      </c>
      <c r="AV101" s="82">
        <f t="shared" si="41"/>
        <v>-130379.45778847608</v>
      </c>
      <c r="AW101" s="82">
        <f t="shared" si="41"/>
        <v>-131993.67077716655</v>
      </c>
      <c r="AX101" s="82">
        <f t="shared" si="41"/>
        <v>-133607.88376585703</v>
      </c>
      <c r="AY101" s="82">
        <f t="shared" si="41"/>
        <v>-135222.0967545475</v>
      </c>
      <c r="AZ101" s="82">
        <f t="shared" si="41"/>
        <v>-136836.30974323797</v>
      </c>
      <c r="BA101" s="82">
        <f t="shared" si="41"/>
        <v>-138450.52273192845</v>
      </c>
      <c r="BB101" s="82">
        <f t="shared" si="41"/>
        <v>-140064.73572061892</v>
      </c>
      <c r="BC101" s="82">
        <f t="shared" si="41"/>
        <v>-141678.94870930939</v>
      </c>
      <c r="BD101" s="82">
        <f t="shared" si="41"/>
        <v>-143293.16169799987</v>
      </c>
      <c r="BE101" s="82">
        <f t="shared" si="41"/>
        <v>-144907.37468669034</v>
      </c>
      <c r="BF101" s="82">
        <f t="shared" si="41"/>
        <v>-146521.58767538081</v>
      </c>
      <c r="BG101" s="82">
        <f t="shared" si="41"/>
        <v>-148135.80066407128</v>
      </c>
      <c r="BH101" s="82">
        <f t="shared" si="41"/>
        <v>-149750.01365276176</v>
      </c>
      <c r="BI101" s="82">
        <f t="shared" si="41"/>
        <v>-151364.22664145223</v>
      </c>
      <c r="BJ101" s="82">
        <f t="shared" si="41"/>
        <v>-152978.4396301427</v>
      </c>
      <c r="BK101" s="82">
        <f t="shared" si="41"/>
        <v>-154592.65261883318</v>
      </c>
      <c r="BL101" s="82">
        <f t="shared" si="41"/>
        <v>-156206.86560752365</v>
      </c>
      <c r="BM101" s="82">
        <f t="shared" si="41"/>
        <v>-157821.07859621412</v>
      </c>
      <c r="BN101" s="82">
        <f t="shared" si="41"/>
        <v>-159435.2915849046</v>
      </c>
      <c r="BO101" s="82">
        <f t="shared" si="41"/>
        <v>-161049.50457359507</v>
      </c>
      <c r="BP101" s="82">
        <f t="shared" si="41"/>
        <v>-162663.71756228554</v>
      </c>
      <c r="BQ101" s="82">
        <f t="shared" si="41"/>
        <v>-164277.93055097602</v>
      </c>
      <c r="BR101" s="82">
        <f t="shared" si="41"/>
        <v>-165892.14353966649</v>
      </c>
      <c r="BS101" s="82">
        <f t="shared" si="41"/>
        <v>-167506.35652835696</v>
      </c>
      <c r="BT101" s="82">
        <f t="shared" si="41"/>
        <v>-169120.56951704744</v>
      </c>
      <c r="BU101" s="82">
        <f t="shared" si="41"/>
        <v>-170734.78250573791</v>
      </c>
      <c r="BV101" s="82">
        <f t="shared" si="41"/>
        <v>-172348.99549442838</v>
      </c>
      <c r="BW101" s="82">
        <f t="shared" si="41"/>
        <v>-173963.20848311885</v>
      </c>
      <c r="BX101" s="82">
        <f t="shared" si="41"/>
        <v>-175577.42147180933</v>
      </c>
      <c r="BY101" s="82">
        <f t="shared" ref="BY101:DD105" si="42">BY183+BY208</f>
        <v>-177191.6344604998</v>
      </c>
      <c r="BZ101" s="82">
        <f t="shared" si="42"/>
        <v>-178805.84744919027</v>
      </c>
      <c r="CA101" s="82">
        <f t="shared" si="42"/>
        <v>-180420.06043788075</v>
      </c>
      <c r="CB101" s="82">
        <f t="shared" si="42"/>
        <v>-182034.27342657122</v>
      </c>
      <c r="CC101" s="82">
        <f t="shared" si="42"/>
        <v>-183648.48641526169</v>
      </c>
      <c r="CD101" s="82">
        <f t="shared" si="42"/>
        <v>-185262.69940395217</v>
      </c>
      <c r="CE101" s="82">
        <f t="shared" si="42"/>
        <v>-186876.91239264264</v>
      </c>
      <c r="CF101" s="82">
        <f t="shared" si="42"/>
        <v>-188491.12538133311</v>
      </c>
      <c r="CG101" s="82">
        <f t="shared" si="42"/>
        <v>-190105.33837002359</v>
      </c>
      <c r="CH101" s="82">
        <f t="shared" si="35"/>
        <v>-191719.55135871406</v>
      </c>
      <c r="CI101" s="82">
        <f t="shared" si="35"/>
        <v>-193333.76434740453</v>
      </c>
      <c r="CJ101" s="82">
        <f t="shared" si="35"/>
        <v>-194947.97733609501</v>
      </c>
      <c r="CK101" s="82">
        <f t="shared" si="35"/>
        <v>-196562.19032478548</v>
      </c>
      <c r="CL101" s="82">
        <f t="shared" si="35"/>
        <v>-198176.40331347595</v>
      </c>
      <c r="CM101" s="82">
        <f t="shared" si="35"/>
        <v>-199790.61630216643</v>
      </c>
      <c r="CN101" s="82">
        <f t="shared" si="35"/>
        <v>-201404.8292908569</v>
      </c>
      <c r="CO101" s="82">
        <f t="shared" si="35"/>
        <v>-203019.04227954737</v>
      </c>
      <c r="CP101" s="82">
        <f t="shared" si="35"/>
        <v>-204633.25526823784</v>
      </c>
      <c r="CQ101" s="82">
        <f t="shared" si="35"/>
        <v>-206247.46825692832</v>
      </c>
      <c r="CR101" s="82">
        <f t="shared" si="35"/>
        <v>-207861.68124561879</v>
      </c>
      <c r="CS101" s="82">
        <f t="shared" si="35"/>
        <v>-209475.89423430926</v>
      </c>
      <c r="CT101" s="82">
        <f t="shared" si="35"/>
        <v>-211090.10722299974</v>
      </c>
      <c r="CU101" s="82">
        <f t="shared" si="35"/>
        <v>-212704.32021169021</v>
      </c>
      <c r="CV101" s="82">
        <f t="shared" si="35"/>
        <v>-214318.53320038068</v>
      </c>
      <c r="CW101" s="82">
        <f t="shared" ref="CW101:DF105" si="43">CW183+CW208</f>
        <v>-215932.74618907116</v>
      </c>
      <c r="CX101" s="82">
        <f t="shared" si="43"/>
        <v>-217546.95917776163</v>
      </c>
      <c r="CY101" s="82">
        <f t="shared" si="43"/>
        <v>-219161.1721664521</v>
      </c>
      <c r="CZ101" s="82">
        <f t="shared" si="43"/>
        <v>-220775.38515514258</v>
      </c>
      <c r="DA101" s="82">
        <f t="shared" si="43"/>
        <v>-222389.59814383305</v>
      </c>
      <c r="DB101" s="82">
        <f t="shared" si="43"/>
        <v>-224003.81113252352</v>
      </c>
      <c r="DC101" s="82">
        <f t="shared" si="43"/>
        <v>-225618.024121214</v>
      </c>
      <c r="DD101" s="82">
        <f t="shared" si="43"/>
        <v>-227232.23710990447</v>
      </c>
      <c r="DE101" s="82">
        <f t="shared" si="43"/>
        <v>-228846.45009859494</v>
      </c>
      <c r="DF101" s="82">
        <f t="shared" si="43"/>
        <v>-230460.66308728541</v>
      </c>
      <c r="DG101" s="82"/>
      <c r="DH101" s="82"/>
      <c r="DI101" s="82"/>
      <c r="DJ101" s="82"/>
      <c r="DK101" s="82"/>
      <c r="DL101" s="82"/>
      <c r="DM101" s="82"/>
      <c r="DN101" s="82"/>
      <c r="DO101" s="82"/>
      <c r="DP101" s="82"/>
      <c r="DQ101" s="82"/>
      <c r="DR101" s="82"/>
      <c r="DS101" s="82"/>
      <c r="DT101" s="82"/>
      <c r="DU101" s="82"/>
      <c r="DV101" s="82"/>
      <c r="DW101" s="82"/>
      <c r="DX101" s="82"/>
      <c r="DY101" s="82"/>
      <c r="DZ101" s="82"/>
      <c r="EA101" s="82"/>
      <c r="EB101" s="82"/>
      <c r="EC101" s="82"/>
      <c r="ED101" s="82"/>
      <c r="EE101" s="82"/>
      <c r="EF101" s="82"/>
      <c r="EG101" s="82"/>
      <c r="EH101" s="82"/>
      <c r="EI101" s="82"/>
      <c r="EJ101" s="82"/>
      <c r="EK101" s="82"/>
      <c r="EL101" s="82"/>
      <c r="EM101" s="82"/>
      <c r="EN101" s="82"/>
      <c r="EO101" s="82"/>
      <c r="EP101" s="82"/>
      <c r="EQ101" s="82"/>
      <c r="ER101" s="82"/>
      <c r="ES101" s="82"/>
      <c r="ET101" s="82"/>
      <c r="EU101" s="82"/>
      <c r="EV101" s="82"/>
    </row>
    <row r="102" spans="2:152" s="53" customFormat="1" x14ac:dyDescent="0.25">
      <c r="B102" s="6"/>
      <c r="C102" s="6"/>
      <c r="D102" s="103">
        <f t="shared" si="23"/>
        <v>35</v>
      </c>
      <c r="E102" s="61"/>
      <c r="F102" s="62" t="s">
        <v>36</v>
      </c>
      <c r="G102" s="80"/>
      <c r="H102" s="62"/>
      <c r="I102" s="62"/>
      <c r="J102" s="62"/>
      <c r="K102" s="114"/>
      <c r="L102" s="115"/>
      <c r="M102" s="116"/>
      <c r="N102" s="115">
        <f t="shared" ref="N102:BY105" si="44">N184+N209</f>
        <v>0</v>
      </c>
      <c r="O102" s="115">
        <f t="shared" si="44"/>
        <v>0</v>
      </c>
      <c r="P102" s="115">
        <f t="shared" si="44"/>
        <v>0</v>
      </c>
      <c r="Q102" s="115">
        <f t="shared" si="44"/>
        <v>0</v>
      </c>
      <c r="R102" s="115">
        <f t="shared" si="44"/>
        <v>0</v>
      </c>
      <c r="S102" s="115">
        <f t="shared" si="44"/>
        <v>0</v>
      </c>
      <c r="T102" s="115">
        <f t="shared" si="44"/>
        <v>0</v>
      </c>
      <c r="U102" s="115">
        <f t="shared" si="44"/>
        <v>0</v>
      </c>
      <c r="V102" s="115">
        <f t="shared" si="44"/>
        <v>0</v>
      </c>
      <c r="W102" s="115">
        <f t="shared" si="44"/>
        <v>0</v>
      </c>
      <c r="X102" s="115">
        <f t="shared" si="44"/>
        <v>0</v>
      </c>
      <c r="Y102" s="115">
        <f t="shared" si="44"/>
        <v>0</v>
      </c>
      <c r="Z102" s="115">
        <f t="shared" si="44"/>
        <v>0</v>
      </c>
      <c r="AA102" s="115">
        <f t="shared" si="44"/>
        <v>0</v>
      </c>
      <c r="AB102" s="115">
        <f t="shared" si="44"/>
        <v>0</v>
      </c>
      <c r="AC102" s="115">
        <f t="shared" si="44"/>
        <v>0</v>
      </c>
      <c r="AD102" s="115">
        <f t="shared" si="44"/>
        <v>0</v>
      </c>
      <c r="AE102" s="115">
        <f t="shared" si="44"/>
        <v>0</v>
      </c>
      <c r="AF102" s="115">
        <f t="shared" si="44"/>
        <v>0</v>
      </c>
      <c r="AG102" s="115">
        <f t="shared" si="44"/>
        <v>0</v>
      </c>
      <c r="AH102" s="115">
        <f t="shared" si="44"/>
        <v>0</v>
      </c>
      <c r="AI102" s="115">
        <f t="shared" si="44"/>
        <v>0</v>
      </c>
      <c r="AJ102" s="115">
        <f t="shared" si="44"/>
        <v>0</v>
      </c>
      <c r="AK102" s="115">
        <f t="shared" si="44"/>
        <v>0</v>
      </c>
      <c r="AL102" s="115">
        <f t="shared" si="44"/>
        <v>0</v>
      </c>
      <c r="AM102" s="115">
        <f t="shared" si="44"/>
        <v>0</v>
      </c>
      <c r="AN102" s="115">
        <f t="shared" si="44"/>
        <v>0</v>
      </c>
      <c r="AO102" s="115">
        <f t="shared" si="44"/>
        <v>0</v>
      </c>
      <c r="AP102" s="115">
        <f t="shared" si="44"/>
        <v>0</v>
      </c>
      <c r="AQ102" s="115">
        <f t="shared" si="44"/>
        <v>0</v>
      </c>
      <c r="AR102" s="115">
        <f t="shared" si="44"/>
        <v>0</v>
      </c>
      <c r="AS102" s="115">
        <f t="shared" si="44"/>
        <v>0</v>
      </c>
      <c r="AT102" s="115">
        <f t="shared" si="44"/>
        <v>0</v>
      </c>
      <c r="AU102" s="115">
        <f t="shared" si="44"/>
        <v>0</v>
      </c>
      <c r="AV102" s="115">
        <f t="shared" si="44"/>
        <v>0</v>
      </c>
      <c r="AW102" s="115">
        <f t="shared" si="44"/>
        <v>0</v>
      </c>
      <c r="AX102" s="115">
        <f t="shared" si="44"/>
        <v>0</v>
      </c>
      <c r="AY102" s="115">
        <f t="shared" si="44"/>
        <v>0</v>
      </c>
      <c r="AZ102" s="115">
        <f t="shared" si="44"/>
        <v>0</v>
      </c>
      <c r="BA102" s="115">
        <f t="shared" si="44"/>
        <v>0</v>
      </c>
      <c r="BB102" s="115">
        <f t="shared" si="44"/>
        <v>0</v>
      </c>
      <c r="BC102" s="115">
        <f t="shared" si="44"/>
        <v>0</v>
      </c>
      <c r="BD102" s="115">
        <f t="shared" si="44"/>
        <v>0</v>
      </c>
      <c r="BE102" s="115">
        <f t="shared" si="44"/>
        <v>0</v>
      </c>
      <c r="BF102" s="115">
        <f t="shared" si="44"/>
        <v>0</v>
      </c>
      <c r="BG102" s="115">
        <f t="shared" si="44"/>
        <v>0</v>
      </c>
      <c r="BH102" s="115">
        <f t="shared" si="44"/>
        <v>0</v>
      </c>
      <c r="BI102" s="115">
        <f t="shared" si="44"/>
        <v>0</v>
      </c>
      <c r="BJ102" s="115">
        <f t="shared" si="44"/>
        <v>0</v>
      </c>
      <c r="BK102" s="115">
        <f t="shared" si="44"/>
        <v>0</v>
      </c>
      <c r="BL102" s="115">
        <f t="shared" si="44"/>
        <v>0</v>
      </c>
      <c r="BM102" s="115">
        <f t="shared" si="44"/>
        <v>0</v>
      </c>
      <c r="BN102" s="115">
        <f t="shared" si="44"/>
        <v>0</v>
      </c>
      <c r="BO102" s="115">
        <f t="shared" si="44"/>
        <v>0</v>
      </c>
      <c r="BP102" s="115">
        <f t="shared" si="44"/>
        <v>0</v>
      </c>
      <c r="BQ102" s="115">
        <f t="shared" si="44"/>
        <v>0</v>
      </c>
      <c r="BR102" s="115">
        <f t="shared" si="44"/>
        <v>0</v>
      </c>
      <c r="BS102" s="115">
        <f t="shared" si="44"/>
        <v>0</v>
      </c>
      <c r="BT102" s="115">
        <f t="shared" si="44"/>
        <v>0</v>
      </c>
      <c r="BU102" s="115">
        <f t="shared" si="44"/>
        <v>0</v>
      </c>
      <c r="BV102" s="115">
        <f t="shared" si="44"/>
        <v>0</v>
      </c>
      <c r="BW102" s="115">
        <f t="shared" si="44"/>
        <v>0</v>
      </c>
      <c r="BX102" s="115">
        <f t="shared" si="44"/>
        <v>0</v>
      </c>
      <c r="BY102" s="115">
        <f t="shared" si="44"/>
        <v>0</v>
      </c>
      <c r="BZ102" s="115">
        <f t="shared" si="42"/>
        <v>0</v>
      </c>
      <c r="CA102" s="115">
        <f t="shared" si="42"/>
        <v>0</v>
      </c>
      <c r="CB102" s="115">
        <f t="shared" si="42"/>
        <v>0</v>
      </c>
      <c r="CC102" s="115">
        <f t="shared" si="42"/>
        <v>0</v>
      </c>
      <c r="CD102" s="115">
        <f t="shared" si="42"/>
        <v>0</v>
      </c>
      <c r="CE102" s="115">
        <f t="shared" si="42"/>
        <v>0</v>
      </c>
      <c r="CF102" s="115">
        <f t="shared" si="42"/>
        <v>0</v>
      </c>
      <c r="CG102" s="115">
        <f t="shared" si="42"/>
        <v>0</v>
      </c>
      <c r="CH102" s="115">
        <f t="shared" si="42"/>
        <v>0</v>
      </c>
      <c r="CI102" s="115">
        <f t="shared" si="42"/>
        <v>0</v>
      </c>
      <c r="CJ102" s="115">
        <f t="shared" si="42"/>
        <v>0</v>
      </c>
      <c r="CK102" s="115">
        <f t="shared" si="42"/>
        <v>0</v>
      </c>
      <c r="CL102" s="115">
        <f t="shared" si="42"/>
        <v>0</v>
      </c>
      <c r="CM102" s="115">
        <f t="shared" si="42"/>
        <v>0</v>
      </c>
      <c r="CN102" s="115">
        <f t="shared" si="42"/>
        <v>0</v>
      </c>
      <c r="CO102" s="115">
        <f t="shared" si="42"/>
        <v>0</v>
      </c>
      <c r="CP102" s="115">
        <f t="shared" si="42"/>
        <v>0</v>
      </c>
      <c r="CQ102" s="115">
        <f t="shared" si="42"/>
        <v>0</v>
      </c>
      <c r="CR102" s="115">
        <f t="shared" si="42"/>
        <v>0</v>
      </c>
      <c r="CS102" s="115">
        <f t="shared" si="42"/>
        <v>0</v>
      </c>
      <c r="CT102" s="115">
        <f t="shared" si="42"/>
        <v>0</v>
      </c>
      <c r="CU102" s="115">
        <f t="shared" si="42"/>
        <v>0</v>
      </c>
      <c r="CV102" s="115">
        <f t="shared" si="42"/>
        <v>0</v>
      </c>
      <c r="CW102" s="115">
        <f t="shared" si="42"/>
        <v>0</v>
      </c>
      <c r="CX102" s="115">
        <f t="shared" si="42"/>
        <v>0</v>
      </c>
      <c r="CY102" s="115">
        <f t="shared" si="42"/>
        <v>0</v>
      </c>
      <c r="CZ102" s="115">
        <f t="shared" si="42"/>
        <v>0</v>
      </c>
      <c r="DA102" s="115">
        <f t="shared" si="42"/>
        <v>0</v>
      </c>
      <c r="DB102" s="115">
        <f t="shared" si="42"/>
        <v>0</v>
      </c>
      <c r="DC102" s="115">
        <f t="shared" si="42"/>
        <v>0</v>
      </c>
      <c r="DD102" s="115">
        <f t="shared" si="42"/>
        <v>0</v>
      </c>
      <c r="DE102" s="115">
        <f t="shared" si="43"/>
        <v>0</v>
      </c>
      <c r="DF102" s="115">
        <f t="shared" si="43"/>
        <v>0</v>
      </c>
      <c r="DG102" s="115"/>
      <c r="DH102" s="115"/>
      <c r="DI102" s="115"/>
      <c r="DJ102" s="115"/>
      <c r="DK102" s="115"/>
      <c r="DL102" s="115"/>
      <c r="DM102" s="115"/>
      <c r="DN102" s="115"/>
      <c r="DO102" s="115"/>
      <c r="DP102" s="115"/>
      <c r="DQ102" s="115"/>
      <c r="DR102" s="115"/>
      <c r="DS102" s="115"/>
      <c r="DT102" s="115"/>
      <c r="DU102" s="115"/>
      <c r="DV102" s="115"/>
      <c r="DW102" s="115"/>
      <c r="DX102" s="115"/>
      <c r="DY102" s="115"/>
      <c r="DZ102" s="115"/>
      <c r="EA102" s="115"/>
      <c r="EB102" s="115"/>
      <c r="EC102" s="115"/>
      <c r="ED102" s="115"/>
      <c r="EE102" s="115"/>
      <c r="EF102" s="115"/>
      <c r="EG102" s="115"/>
      <c r="EH102" s="115"/>
      <c r="EI102" s="115"/>
      <c r="EJ102" s="115"/>
      <c r="EK102" s="115"/>
      <c r="EL102" s="115"/>
      <c r="EM102" s="115"/>
      <c r="EN102" s="115"/>
      <c r="EO102" s="115"/>
      <c r="EP102" s="115"/>
      <c r="EQ102" s="115"/>
      <c r="ER102" s="115"/>
      <c r="ES102" s="115"/>
      <c r="ET102" s="115"/>
      <c r="EU102" s="115"/>
      <c r="EV102" s="115"/>
    </row>
    <row r="103" spans="2:152" s="53" customFormat="1" x14ac:dyDescent="0.25">
      <c r="B103" s="6"/>
      <c r="C103" s="6"/>
      <c r="D103" s="103">
        <f t="shared" si="23"/>
        <v>36</v>
      </c>
      <c r="E103" s="61"/>
      <c r="F103" s="80"/>
      <c r="G103" s="80" t="s">
        <v>17</v>
      </c>
      <c r="H103" s="62"/>
      <c r="I103" s="62"/>
      <c r="J103" s="62"/>
      <c r="K103" s="114"/>
      <c r="L103" s="115"/>
      <c r="M103" s="116"/>
      <c r="N103" s="82">
        <f t="shared" si="44"/>
        <v>0</v>
      </c>
      <c r="O103" s="82">
        <f t="shared" si="44"/>
        <v>0</v>
      </c>
      <c r="P103" s="82">
        <f t="shared" si="44"/>
        <v>0</v>
      </c>
      <c r="Q103" s="82">
        <f t="shared" si="44"/>
        <v>0</v>
      </c>
      <c r="R103" s="82">
        <f t="shared" si="44"/>
        <v>0</v>
      </c>
      <c r="S103" s="82">
        <f t="shared" si="44"/>
        <v>0</v>
      </c>
      <c r="T103" s="82">
        <f t="shared" si="44"/>
        <v>0</v>
      </c>
      <c r="U103" s="82">
        <f t="shared" si="44"/>
        <v>0</v>
      </c>
      <c r="V103" s="82">
        <f t="shared" si="44"/>
        <v>0</v>
      </c>
      <c r="W103" s="82">
        <f t="shared" si="44"/>
        <v>0</v>
      </c>
      <c r="X103" s="82">
        <f t="shared" si="44"/>
        <v>0</v>
      </c>
      <c r="Y103" s="82">
        <f t="shared" si="44"/>
        <v>0</v>
      </c>
      <c r="Z103" s="82">
        <f t="shared" si="44"/>
        <v>0</v>
      </c>
      <c r="AA103" s="82">
        <f t="shared" si="44"/>
        <v>0</v>
      </c>
      <c r="AB103" s="82">
        <f t="shared" si="44"/>
        <v>0</v>
      </c>
      <c r="AC103" s="82">
        <f t="shared" si="44"/>
        <v>0</v>
      </c>
      <c r="AD103" s="82">
        <f t="shared" si="44"/>
        <v>0</v>
      </c>
      <c r="AE103" s="82">
        <f t="shared" si="44"/>
        <v>0</v>
      </c>
      <c r="AF103" s="82">
        <f t="shared" si="44"/>
        <v>0</v>
      </c>
      <c r="AG103" s="82">
        <f t="shared" si="44"/>
        <v>0</v>
      </c>
      <c r="AH103" s="82">
        <f t="shared" si="44"/>
        <v>0</v>
      </c>
      <c r="AI103" s="82">
        <f t="shared" si="44"/>
        <v>0</v>
      </c>
      <c r="AJ103" s="82">
        <f t="shared" si="44"/>
        <v>0</v>
      </c>
      <c r="AK103" s="82">
        <f t="shared" si="44"/>
        <v>0</v>
      </c>
      <c r="AL103" s="82">
        <f t="shared" si="44"/>
        <v>0</v>
      </c>
      <c r="AM103" s="82">
        <f t="shared" si="44"/>
        <v>0</v>
      </c>
      <c r="AN103" s="82">
        <f t="shared" si="44"/>
        <v>0</v>
      </c>
      <c r="AO103" s="82">
        <f t="shared" si="44"/>
        <v>0</v>
      </c>
      <c r="AP103" s="82">
        <f t="shared" si="44"/>
        <v>0</v>
      </c>
      <c r="AQ103" s="82">
        <f t="shared" si="44"/>
        <v>0</v>
      </c>
      <c r="AR103" s="82">
        <f t="shared" si="44"/>
        <v>0</v>
      </c>
      <c r="AS103" s="82">
        <f t="shared" si="44"/>
        <v>0</v>
      </c>
      <c r="AT103" s="82">
        <f t="shared" si="44"/>
        <v>0</v>
      </c>
      <c r="AU103" s="82">
        <f t="shared" si="44"/>
        <v>0</v>
      </c>
      <c r="AV103" s="82">
        <f t="shared" si="44"/>
        <v>0</v>
      </c>
      <c r="AW103" s="82">
        <f t="shared" si="44"/>
        <v>0</v>
      </c>
      <c r="AX103" s="82">
        <f t="shared" si="44"/>
        <v>0</v>
      </c>
      <c r="AY103" s="82">
        <f t="shared" si="44"/>
        <v>0</v>
      </c>
      <c r="AZ103" s="82">
        <f t="shared" si="44"/>
        <v>0</v>
      </c>
      <c r="BA103" s="82">
        <f t="shared" si="44"/>
        <v>0</v>
      </c>
      <c r="BB103" s="82">
        <f t="shared" si="44"/>
        <v>0</v>
      </c>
      <c r="BC103" s="82">
        <f t="shared" si="44"/>
        <v>0</v>
      </c>
      <c r="BD103" s="82">
        <f t="shared" si="44"/>
        <v>0</v>
      </c>
      <c r="BE103" s="82">
        <f t="shared" si="44"/>
        <v>0</v>
      </c>
      <c r="BF103" s="82">
        <f t="shared" si="44"/>
        <v>0</v>
      </c>
      <c r="BG103" s="82">
        <f t="shared" si="44"/>
        <v>0</v>
      </c>
      <c r="BH103" s="82">
        <f t="shared" si="44"/>
        <v>0</v>
      </c>
      <c r="BI103" s="82">
        <f t="shared" si="44"/>
        <v>0</v>
      </c>
      <c r="BJ103" s="82">
        <f t="shared" si="44"/>
        <v>0</v>
      </c>
      <c r="BK103" s="82">
        <f t="shared" si="44"/>
        <v>0</v>
      </c>
      <c r="BL103" s="82">
        <f t="shared" si="44"/>
        <v>0</v>
      </c>
      <c r="BM103" s="82">
        <f t="shared" si="44"/>
        <v>0</v>
      </c>
      <c r="BN103" s="82">
        <f t="shared" si="44"/>
        <v>0</v>
      </c>
      <c r="BO103" s="82">
        <f t="shared" si="44"/>
        <v>0</v>
      </c>
      <c r="BP103" s="82">
        <f t="shared" si="44"/>
        <v>0</v>
      </c>
      <c r="BQ103" s="82">
        <f t="shared" si="44"/>
        <v>0</v>
      </c>
      <c r="BR103" s="82">
        <f t="shared" si="44"/>
        <v>0</v>
      </c>
      <c r="BS103" s="82">
        <f t="shared" si="44"/>
        <v>0</v>
      </c>
      <c r="BT103" s="82">
        <f t="shared" si="44"/>
        <v>0</v>
      </c>
      <c r="BU103" s="82">
        <f t="shared" si="44"/>
        <v>0</v>
      </c>
      <c r="BV103" s="82">
        <f t="shared" si="44"/>
        <v>0</v>
      </c>
      <c r="BW103" s="82">
        <f t="shared" si="44"/>
        <v>0</v>
      </c>
      <c r="BX103" s="82">
        <f t="shared" si="44"/>
        <v>0</v>
      </c>
      <c r="BY103" s="82">
        <f t="shared" si="44"/>
        <v>0</v>
      </c>
      <c r="BZ103" s="82">
        <f t="shared" si="42"/>
        <v>0</v>
      </c>
      <c r="CA103" s="82">
        <f t="shared" si="42"/>
        <v>0</v>
      </c>
      <c r="CB103" s="82">
        <f t="shared" si="42"/>
        <v>0</v>
      </c>
      <c r="CC103" s="82">
        <f t="shared" si="42"/>
        <v>0</v>
      </c>
      <c r="CD103" s="82">
        <f t="shared" si="42"/>
        <v>0</v>
      </c>
      <c r="CE103" s="82">
        <f t="shared" si="42"/>
        <v>0</v>
      </c>
      <c r="CF103" s="82">
        <f t="shared" si="42"/>
        <v>0</v>
      </c>
      <c r="CG103" s="82">
        <f t="shared" si="42"/>
        <v>0</v>
      </c>
      <c r="CH103" s="82">
        <f t="shared" si="42"/>
        <v>0</v>
      </c>
      <c r="CI103" s="82">
        <f t="shared" si="42"/>
        <v>0</v>
      </c>
      <c r="CJ103" s="82">
        <f t="shared" si="42"/>
        <v>0</v>
      </c>
      <c r="CK103" s="82">
        <f t="shared" si="42"/>
        <v>0</v>
      </c>
      <c r="CL103" s="82">
        <f t="shared" si="42"/>
        <v>0</v>
      </c>
      <c r="CM103" s="82">
        <f t="shared" si="42"/>
        <v>0</v>
      </c>
      <c r="CN103" s="82">
        <f t="shared" si="42"/>
        <v>0</v>
      </c>
      <c r="CO103" s="82">
        <f t="shared" si="42"/>
        <v>0</v>
      </c>
      <c r="CP103" s="82">
        <f t="shared" si="42"/>
        <v>0</v>
      </c>
      <c r="CQ103" s="82">
        <f t="shared" si="42"/>
        <v>0</v>
      </c>
      <c r="CR103" s="82">
        <f t="shared" si="42"/>
        <v>0</v>
      </c>
      <c r="CS103" s="82">
        <f t="shared" si="42"/>
        <v>0</v>
      </c>
      <c r="CT103" s="82">
        <f t="shared" si="42"/>
        <v>0</v>
      </c>
      <c r="CU103" s="82">
        <f t="shared" si="42"/>
        <v>0</v>
      </c>
      <c r="CV103" s="82">
        <f t="shared" si="42"/>
        <v>0</v>
      </c>
      <c r="CW103" s="82">
        <f t="shared" si="42"/>
        <v>0</v>
      </c>
      <c r="CX103" s="82">
        <f t="shared" si="42"/>
        <v>0</v>
      </c>
      <c r="CY103" s="82">
        <f t="shared" si="42"/>
        <v>0</v>
      </c>
      <c r="CZ103" s="82">
        <f t="shared" si="42"/>
        <v>0</v>
      </c>
      <c r="DA103" s="82">
        <f t="shared" si="42"/>
        <v>0</v>
      </c>
      <c r="DB103" s="82">
        <f t="shared" si="42"/>
        <v>0</v>
      </c>
      <c r="DC103" s="82">
        <f t="shared" si="42"/>
        <v>0</v>
      </c>
      <c r="DD103" s="82">
        <f t="shared" si="42"/>
        <v>0</v>
      </c>
      <c r="DE103" s="82">
        <f t="shared" si="43"/>
        <v>0</v>
      </c>
      <c r="DF103" s="82">
        <f t="shared" si="43"/>
        <v>0</v>
      </c>
      <c r="DG103" s="82"/>
      <c r="DH103" s="82"/>
      <c r="DI103" s="82"/>
      <c r="DJ103" s="82"/>
      <c r="DK103" s="82"/>
      <c r="DL103" s="82"/>
      <c r="DM103" s="82"/>
      <c r="DN103" s="82"/>
      <c r="DO103" s="82"/>
      <c r="DP103" s="82"/>
      <c r="DQ103" s="82"/>
      <c r="DR103" s="82"/>
      <c r="DS103" s="82"/>
      <c r="DT103" s="82"/>
      <c r="DU103" s="82"/>
      <c r="DV103" s="82"/>
      <c r="DW103" s="82"/>
      <c r="DX103" s="82"/>
      <c r="DY103" s="82"/>
      <c r="DZ103" s="82"/>
      <c r="EA103" s="82"/>
      <c r="EB103" s="82"/>
      <c r="EC103" s="82"/>
      <c r="ED103" s="82"/>
      <c r="EE103" s="82"/>
      <c r="EF103" s="82"/>
      <c r="EG103" s="82"/>
      <c r="EH103" s="82"/>
      <c r="EI103" s="82"/>
      <c r="EJ103" s="82"/>
      <c r="EK103" s="82"/>
      <c r="EL103" s="82"/>
      <c r="EM103" s="82"/>
      <c r="EN103" s="82"/>
      <c r="EO103" s="82"/>
      <c r="EP103" s="82"/>
      <c r="EQ103" s="82"/>
      <c r="ER103" s="82"/>
      <c r="ES103" s="82"/>
      <c r="ET103" s="82"/>
      <c r="EU103" s="82"/>
      <c r="EV103" s="82"/>
    </row>
    <row r="104" spans="2:152" s="53" customFormat="1" x14ac:dyDescent="0.25">
      <c r="B104" s="6"/>
      <c r="C104" s="6"/>
      <c r="D104" s="103">
        <f t="shared" si="23"/>
        <v>37</v>
      </c>
      <c r="E104" s="61"/>
      <c r="F104" s="80"/>
      <c r="G104" s="80" t="s">
        <v>18</v>
      </c>
      <c r="H104" s="62"/>
      <c r="I104" s="62"/>
      <c r="J104" s="62"/>
      <c r="K104" s="114"/>
      <c r="L104" s="115"/>
      <c r="M104" s="116"/>
      <c r="N104" s="82">
        <f t="shared" si="44"/>
        <v>0</v>
      </c>
      <c r="O104" s="82">
        <f t="shared" si="44"/>
        <v>0</v>
      </c>
      <c r="P104" s="82">
        <f t="shared" si="44"/>
        <v>0</v>
      </c>
      <c r="Q104" s="82">
        <f t="shared" si="44"/>
        <v>0</v>
      </c>
      <c r="R104" s="82">
        <f t="shared" si="44"/>
        <v>0</v>
      </c>
      <c r="S104" s="82">
        <f t="shared" si="44"/>
        <v>0</v>
      </c>
      <c r="T104" s="82">
        <f t="shared" si="44"/>
        <v>0</v>
      </c>
      <c r="U104" s="82">
        <f t="shared" si="44"/>
        <v>0</v>
      </c>
      <c r="V104" s="82">
        <f t="shared" si="44"/>
        <v>0</v>
      </c>
      <c r="W104" s="82">
        <f t="shared" si="44"/>
        <v>0</v>
      </c>
      <c r="X104" s="82">
        <f t="shared" si="44"/>
        <v>0</v>
      </c>
      <c r="Y104" s="82">
        <f t="shared" si="44"/>
        <v>0</v>
      </c>
      <c r="Z104" s="82">
        <f t="shared" si="44"/>
        <v>0</v>
      </c>
      <c r="AA104" s="82">
        <f t="shared" si="44"/>
        <v>0</v>
      </c>
      <c r="AB104" s="82">
        <f t="shared" si="44"/>
        <v>0</v>
      </c>
      <c r="AC104" s="82">
        <f t="shared" si="44"/>
        <v>0</v>
      </c>
      <c r="AD104" s="82">
        <f t="shared" si="44"/>
        <v>0</v>
      </c>
      <c r="AE104" s="82">
        <f t="shared" si="44"/>
        <v>0</v>
      </c>
      <c r="AF104" s="82">
        <f t="shared" si="44"/>
        <v>0</v>
      </c>
      <c r="AG104" s="82">
        <f t="shared" si="44"/>
        <v>0</v>
      </c>
      <c r="AH104" s="82">
        <f t="shared" si="44"/>
        <v>0</v>
      </c>
      <c r="AI104" s="82">
        <f t="shared" si="44"/>
        <v>0</v>
      </c>
      <c r="AJ104" s="82">
        <f t="shared" si="44"/>
        <v>0</v>
      </c>
      <c r="AK104" s="82">
        <f t="shared" si="44"/>
        <v>0</v>
      </c>
      <c r="AL104" s="82">
        <f t="shared" si="44"/>
        <v>0</v>
      </c>
      <c r="AM104" s="82">
        <f t="shared" si="44"/>
        <v>0</v>
      </c>
      <c r="AN104" s="82">
        <f t="shared" si="44"/>
        <v>0</v>
      </c>
      <c r="AO104" s="82">
        <f t="shared" si="44"/>
        <v>0</v>
      </c>
      <c r="AP104" s="82">
        <f t="shared" si="44"/>
        <v>0</v>
      </c>
      <c r="AQ104" s="82">
        <f t="shared" si="44"/>
        <v>0</v>
      </c>
      <c r="AR104" s="82">
        <f t="shared" si="44"/>
        <v>0</v>
      </c>
      <c r="AS104" s="82">
        <f t="shared" si="44"/>
        <v>0</v>
      </c>
      <c r="AT104" s="82">
        <f t="shared" si="44"/>
        <v>0</v>
      </c>
      <c r="AU104" s="82">
        <f t="shared" si="44"/>
        <v>0</v>
      </c>
      <c r="AV104" s="82">
        <f t="shared" si="44"/>
        <v>0</v>
      </c>
      <c r="AW104" s="82">
        <f t="shared" si="44"/>
        <v>0</v>
      </c>
      <c r="AX104" s="82">
        <f t="shared" si="44"/>
        <v>0</v>
      </c>
      <c r="AY104" s="82">
        <f t="shared" si="44"/>
        <v>0</v>
      </c>
      <c r="AZ104" s="82">
        <f t="shared" si="44"/>
        <v>0</v>
      </c>
      <c r="BA104" s="82">
        <f t="shared" si="44"/>
        <v>0</v>
      </c>
      <c r="BB104" s="82">
        <f t="shared" si="44"/>
        <v>0</v>
      </c>
      <c r="BC104" s="82">
        <f t="shared" si="44"/>
        <v>0</v>
      </c>
      <c r="BD104" s="82">
        <f t="shared" si="44"/>
        <v>0</v>
      </c>
      <c r="BE104" s="82">
        <f t="shared" si="44"/>
        <v>0</v>
      </c>
      <c r="BF104" s="82">
        <f t="shared" si="44"/>
        <v>0</v>
      </c>
      <c r="BG104" s="82">
        <f t="shared" si="44"/>
        <v>0</v>
      </c>
      <c r="BH104" s="82">
        <f t="shared" si="44"/>
        <v>0</v>
      </c>
      <c r="BI104" s="82">
        <f t="shared" si="44"/>
        <v>0</v>
      </c>
      <c r="BJ104" s="82">
        <f t="shared" si="44"/>
        <v>0</v>
      </c>
      <c r="BK104" s="82">
        <f t="shared" si="44"/>
        <v>0</v>
      </c>
      <c r="BL104" s="82">
        <f t="shared" si="44"/>
        <v>0</v>
      </c>
      <c r="BM104" s="82">
        <f t="shared" si="44"/>
        <v>0</v>
      </c>
      <c r="BN104" s="82">
        <f t="shared" si="44"/>
        <v>0</v>
      </c>
      <c r="BO104" s="82">
        <f t="shared" si="44"/>
        <v>0</v>
      </c>
      <c r="BP104" s="82">
        <f t="shared" si="44"/>
        <v>0</v>
      </c>
      <c r="BQ104" s="82">
        <f t="shared" si="44"/>
        <v>0</v>
      </c>
      <c r="BR104" s="82">
        <f t="shared" si="44"/>
        <v>0</v>
      </c>
      <c r="BS104" s="82">
        <f t="shared" si="44"/>
        <v>0</v>
      </c>
      <c r="BT104" s="82">
        <f t="shared" si="44"/>
        <v>0</v>
      </c>
      <c r="BU104" s="82">
        <f t="shared" si="44"/>
        <v>0</v>
      </c>
      <c r="BV104" s="82">
        <f t="shared" si="44"/>
        <v>0</v>
      </c>
      <c r="BW104" s="82">
        <f t="shared" si="44"/>
        <v>0</v>
      </c>
      <c r="BX104" s="82">
        <f t="shared" si="44"/>
        <v>0</v>
      </c>
      <c r="BY104" s="82">
        <f t="shared" si="44"/>
        <v>0</v>
      </c>
      <c r="BZ104" s="82">
        <f t="shared" si="42"/>
        <v>0</v>
      </c>
      <c r="CA104" s="82">
        <f t="shared" si="42"/>
        <v>0</v>
      </c>
      <c r="CB104" s="82">
        <f t="shared" si="42"/>
        <v>0</v>
      </c>
      <c r="CC104" s="82">
        <f t="shared" si="42"/>
        <v>0</v>
      </c>
      <c r="CD104" s="82">
        <f t="shared" si="42"/>
        <v>0</v>
      </c>
      <c r="CE104" s="82">
        <f t="shared" si="42"/>
        <v>0</v>
      </c>
      <c r="CF104" s="82">
        <f t="shared" si="42"/>
        <v>0</v>
      </c>
      <c r="CG104" s="82">
        <f t="shared" si="42"/>
        <v>0</v>
      </c>
      <c r="CH104" s="82">
        <f t="shared" si="42"/>
        <v>0</v>
      </c>
      <c r="CI104" s="82">
        <f t="shared" si="42"/>
        <v>0</v>
      </c>
      <c r="CJ104" s="82">
        <f t="shared" si="42"/>
        <v>0</v>
      </c>
      <c r="CK104" s="82">
        <f t="shared" si="42"/>
        <v>0</v>
      </c>
      <c r="CL104" s="82">
        <f t="shared" si="42"/>
        <v>0</v>
      </c>
      <c r="CM104" s="82">
        <f t="shared" si="42"/>
        <v>0</v>
      </c>
      <c r="CN104" s="82">
        <f t="shared" si="42"/>
        <v>0</v>
      </c>
      <c r="CO104" s="82">
        <f t="shared" si="42"/>
        <v>0</v>
      </c>
      <c r="CP104" s="82">
        <f t="shared" si="42"/>
        <v>0</v>
      </c>
      <c r="CQ104" s="82">
        <f t="shared" si="42"/>
        <v>0</v>
      </c>
      <c r="CR104" s="82">
        <f t="shared" si="42"/>
        <v>0</v>
      </c>
      <c r="CS104" s="82">
        <f t="shared" si="42"/>
        <v>0</v>
      </c>
      <c r="CT104" s="82">
        <f t="shared" si="42"/>
        <v>0</v>
      </c>
      <c r="CU104" s="82">
        <f t="shared" si="42"/>
        <v>0</v>
      </c>
      <c r="CV104" s="82">
        <f t="shared" si="42"/>
        <v>0</v>
      </c>
      <c r="CW104" s="82">
        <f t="shared" si="42"/>
        <v>0</v>
      </c>
      <c r="CX104" s="82">
        <f t="shared" si="42"/>
        <v>0</v>
      </c>
      <c r="CY104" s="82">
        <f t="shared" si="42"/>
        <v>0</v>
      </c>
      <c r="CZ104" s="82">
        <f t="shared" si="42"/>
        <v>0</v>
      </c>
      <c r="DA104" s="82">
        <f t="shared" si="42"/>
        <v>0</v>
      </c>
      <c r="DB104" s="82">
        <f t="shared" si="42"/>
        <v>0</v>
      </c>
      <c r="DC104" s="82">
        <f t="shared" si="42"/>
        <v>0</v>
      </c>
      <c r="DD104" s="82">
        <f t="shared" si="42"/>
        <v>0</v>
      </c>
      <c r="DE104" s="82">
        <f t="shared" si="43"/>
        <v>0</v>
      </c>
      <c r="DF104" s="82">
        <f t="shared" si="43"/>
        <v>0</v>
      </c>
      <c r="DG104" s="82"/>
      <c r="DH104" s="82"/>
      <c r="DI104" s="82"/>
      <c r="DJ104" s="82"/>
      <c r="DK104" s="82"/>
      <c r="DL104" s="82"/>
      <c r="DM104" s="82"/>
      <c r="DN104" s="82"/>
      <c r="DO104" s="82"/>
      <c r="DP104" s="82"/>
      <c r="DQ104" s="82"/>
      <c r="DR104" s="82"/>
      <c r="DS104" s="82"/>
      <c r="DT104" s="82"/>
      <c r="DU104" s="82"/>
      <c r="DV104" s="82"/>
      <c r="DW104" s="82"/>
      <c r="DX104" s="82"/>
      <c r="DY104" s="82"/>
      <c r="DZ104" s="82"/>
      <c r="EA104" s="82"/>
      <c r="EB104" s="82"/>
      <c r="EC104" s="82"/>
      <c r="ED104" s="82"/>
      <c r="EE104" s="82"/>
      <c r="EF104" s="82"/>
      <c r="EG104" s="82"/>
      <c r="EH104" s="82"/>
      <c r="EI104" s="82"/>
      <c r="EJ104" s="82"/>
      <c r="EK104" s="82"/>
      <c r="EL104" s="82"/>
      <c r="EM104" s="82"/>
      <c r="EN104" s="82"/>
      <c r="EO104" s="82"/>
      <c r="EP104" s="82"/>
      <c r="EQ104" s="82"/>
      <c r="ER104" s="82"/>
      <c r="ES104" s="82"/>
      <c r="ET104" s="82"/>
      <c r="EU104" s="82"/>
      <c r="EV104" s="82"/>
    </row>
    <row r="105" spans="2:152" s="53" customFormat="1" x14ac:dyDescent="0.25">
      <c r="B105" s="6"/>
      <c r="C105" s="6"/>
      <c r="D105" s="103">
        <f t="shared" si="23"/>
        <v>38</v>
      </c>
      <c r="E105" s="61"/>
      <c r="F105" s="62" t="s">
        <v>37</v>
      </c>
      <c r="G105" s="80"/>
      <c r="H105" s="62"/>
      <c r="I105" s="62"/>
      <c r="J105" s="62"/>
      <c r="K105" s="114"/>
      <c r="L105" s="115"/>
      <c r="M105" s="116"/>
      <c r="N105" s="115">
        <f t="shared" si="44"/>
        <v>47871.507815999998</v>
      </c>
      <c r="O105" s="115">
        <f t="shared" si="44"/>
        <v>47871.507815999998</v>
      </c>
      <c r="P105" s="115">
        <f t="shared" si="44"/>
        <v>47871.507815999998</v>
      </c>
      <c r="Q105" s="115">
        <f t="shared" si="44"/>
        <v>47871.507815999998</v>
      </c>
      <c r="R105" s="115">
        <f t="shared" si="44"/>
        <v>47871.507815999998</v>
      </c>
      <c r="S105" s="115">
        <f t="shared" si="44"/>
        <v>47871.507815999998</v>
      </c>
      <c r="T105" s="115">
        <f t="shared" si="44"/>
        <v>47871.507815999998</v>
      </c>
      <c r="U105" s="115">
        <f t="shared" si="44"/>
        <v>47871.507815999998</v>
      </c>
      <c r="V105" s="115">
        <f t="shared" si="44"/>
        <v>47871.507815999998</v>
      </c>
      <c r="W105" s="115">
        <f t="shared" si="44"/>
        <v>47871.507815999998</v>
      </c>
      <c r="X105" s="115">
        <f t="shared" si="44"/>
        <v>47871.507815999998</v>
      </c>
      <c r="Y105" s="115">
        <f t="shared" si="44"/>
        <v>47871.507815999998</v>
      </c>
      <c r="Z105" s="115">
        <f t="shared" si="44"/>
        <v>47871.507815999998</v>
      </c>
      <c r="AA105" s="115">
        <f t="shared" si="44"/>
        <v>47871.507815999998</v>
      </c>
      <c r="AB105" s="115">
        <f t="shared" si="44"/>
        <v>47871.507815999998</v>
      </c>
      <c r="AC105" s="115">
        <f t="shared" si="44"/>
        <v>47871.507815999998</v>
      </c>
      <c r="AD105" s="115">
        <f t="shared" si="44"/>
        <v>47871.507815999998</v>
      </c>
      <c r="AE105" s="115">
        <f t="shared" si="44"/>
        <v>47871.507815999998</v>
      </c>
      <c r="AF105" s="115">
        <f t="shared" si="44"/>
        <v>47871.507815999998</v>
      </c>
      <c r="AG105" s="115">
        <f t="shared" si="44"/>
        <v>47871.507815999998</v>
      </c>
      <c r="AH105" s="115">
        <f t="shared" si="44"/>
        <v>47871.507815999998</v>
      </c>
      <c r="AI105" s="115">
        <f t="shared" si="44"/>
        <v>47871.507815999998</v>
      </c>
      <c r="AJ105" s="115">
        <f t="shared" si="44"/>
        <v>47871.507815999998</v>
      </c>
      <c r="AK105" s="115">
        <f t="shared" si="44"/>
        <v>47871.507815999998</v>
      </c>
      <c r="AL105" s="115">
        <f t="shared" si="44"/>
        <v>47871.507815999998</v>
      </c>
      <c r="AM105" s="115">
        <f t="shared" si="44"/>
        <v>47871.507815999998</v>
      </c>
      <c r="AN105" s="115">
        <f t="shared" si="44"/>
        <v>47871.507815999998</v>
      </c>
      <c r="AO105" s="115">
        <f t="shared" si="44"/>
        <v>47871.507815999998</v>
      </c>
      <c r="AP105" s="115">
        <f t="shared" si="44"/>
        <v>47871.507815999998</v>
      </c>
      <c r="AQ105" s="115">
        <f t="shared" si="44"/>
        <v>47871.507815999998</v>
      </c>
      <c r="AR105" s="115">
        <f t="shared" si="44"/>
        <v>47871.507815999998</v>
      </c>
      <c r="AS105" s="115">
        <f t="shared" si="44"/>
        <v>47871.507815999998</v>
      </c>
      <c r="AT105" s="115">
        <f t="shared" si="44"/>
        <v>47871.507815999998</v>
      </c>
      <c r="AU105" s="115">
        <f t="shared" si="44"/>
        <v>47871.507815999998</v>
      </c>
      <c r="AV105" s="115">
        <f t="shared" si="44"/>
        <v>47871.507815999998</v>
      </c>
      <c r="AW105" s="115">
        <f t="shared" si="44"/>
        <v>47871.507815999998</v>
      </c>
      <c r="AX105" s="115">
        <f t="shared" si="44"/>
        <v>47871.507815999998</v>
      </c>
      <c r="AY105" s="115">
        <f t="shared" si="44"/>
        <v>47871.507815999998</v>
      </c>
      <c r="AZ105" s="115">
        <f t="shared" si="44"/>
        <v>47871.507815999998</v>
      </c>
      <c r="BA105" s="115">
        <f t="shared" si="44"/>
        <v>47871.507815999998</v>
      </c>
      <c r="BB105" s="115">
        <f t="shared" si="44"/>
        <v>47871.507815999998</v>
      </c>
      <c r="BC105" s="115">
        <f t="shared" si="44"/>
        <v>47871.507815999998</v>
      </c>
      <c r="BD105" s="115">
        <f t="shared" si="44"/>
        <v>47871.507815999998</v>
      </c>
      <c r="BE105" s="115">
        <f t="shared" si="44"/>
        <v>47871.507815999998</v>
      </c>
      <c r="BF105" s="115">
        <f t="shared" si="44"/>
        <v>47871.507815999998</v>
      </c>
      <c r="BG105" s="115">
        <f t="shared" si="44"/>
        <v>47871.507815999998</v>
      </c>
      <c r="BH105" s="115">
        <f t="shared" si="44"/>
        <v>47871.507815999998</v>
      </c>
      <c r="BI105" s="115">
        <f t="shared" si="44"/>
        <v>47871.507815999998</v>
      </c>
      <c r="BJ105" s="115">
        <f t="shared" si="44"/>
        <v>47871.507815999998</v>
      </c>
      <c r="BK105" s="115">
        <f t="shared" si="44"/>
        <v>47871.507815999998</v>
      </c>
      <c r="BL105" s="115">
        <f t="shared" si="44"/>
        <v>47871.507815999998</v>
      </c>
      <c r="BM105" s="115">
        <f t="shared" si="44"/>
        <v>47871.507815999998</v>
      </c>
      <c r="BN105" s="115">
        <f t="shared" si="44"/>
        <v>47871.507815999998</v>
      </c>
      <c r="BO105" s="115">
        <f t="shared" si="44"/>
        <v>47871.507815999998</v>
      </c>
      <c r="BP105" s="115">
        <f t="shared" si="44"/>
        <v>47871.507815999998</v>
      </c>
      <c r="BQ105" s="115">
        <f t="shared" si="44"/>
        <v>47871.507815999998</v>
      </c>
      <c r="BR105" s="115">
        <f t="shared" si="44"/>
        <v>47871.507815999998</v>
      </c>
      <c r="BS105" s="115">
        <f t="shared" si="44"/>
        <v>47871.507815999998</v>
      </c>
      <c r="BT105" s="115">
        <f t="shared" si="44"/>
        <v>47871.507815999998</v>
      </c>
      <c r="BU105" s="115">
        <f t="shared" si="44"/>
        <v>47871.507815999998</v>
      </c>
      <c r="BV105" s="115">
        <f t="shared" si="44"/>
        <v>47871.507815999998</v>
      </c>
      <c r="BW105" s="115">
        <f t="shared" si="44"/>
        <v>47871.507815999998</v>
      </c>
      <c r="BX105" s="115">
        <f t="shared" si="44"/>
        <v>47871.507815999998</v>
      </c>
      <c r="BY105" s="115">
        <f t="shared" ref="BY105:CG105" si="45">BY187+BY212</f>
        <v>47871.507815999998</v>
      </c>
      <c r="BZ105" s="115">
        <f t="shared" si="45"/>
        <v>47871.507815999998</v>
      </c>
      <c r="CA105" s="115">
        <f t="shared" si="45"/>
        <v>47871.507815999998</v>
      </c>
      <c r="CB105" s="115">
        <f t="shared" si="45"/>
        <v>47871.507815999998</v>
      </c>
      <c r="CC105" s="115">
        <f t="shared" si="45"/>
        <v>47871.507815999998</v>
      </c>
      <c r="CD105" s="115">
        <f t="shared" si="45"/>
        <v>47871.507815999998</v>
      </c>
      <c r="CE105" s="115">
        <f t="shared" si="45"/>
        <v>47871.507815999998</v>
      </c>
      <c r="CF105" s="115">
        <f t="shared" si="45"/>
        <v>47871.507815999998</v>
      </c>
      <c r="CG105" s="115">
        <f t="shared" si="45"/>
        <v>47871.507815999998</v>
      </c>
      <c r="CH105" s="115">
        <f t="shared" si="42"/>
        <v>47871.507815999998</v>
      </c>
      <c r="CI105" s="115">
        <f t="shared" si="42"/>
        <v>47871.507815999998</v>
      </c>
      <c r="CJ105" s="115">
        <f t="shared" si="42"/>
        <v>47871.507815999998</v>
      </c>
      <c r="CK105" s="115">
        <f t="shared" si="42"/>
        <v>47871.507815999998</v>
      </c>
      <c r="CL105" s="115">
        <f t="shared" si="42"/>
        <v>47871.507815999998</v>
      </c>
      <c r="CM105" s="115">
        <f t="shared" si="42"/>
        <v>47871.507815999998</v>
      </c>
      <c r="CN105" s="115">
        <f t="shared" si="42"/>
        <v>47871.507815999998</v>
      </c>
      <c r="CO105" s="115">
        <f t="shared" si="42"/>
        <v>47871.507815999998</v>
      </c>
      <c r="CP105" s="115">
        <f t="shared" si="42"/>
        <v>47871.507815999998</v>
      </c>
      <c r="CQ105" s="115">
        <f t="shared" si="42"/>
        <v>47871.507815999998</v>
      </c>
      <c r="CR105" s="115">
        <f t="shared" si="42"/>
        <v>47871.507815999998</v>
      </c>
      <c r="CS105" s="115">
        <f t="shared" si="42"/>
        <v>47871.507815999998</v>
      </c>
      <c r="CT105" s="115">
        <f t="shared" si="42"/>
        <v>47871.507815999998</v>
      </c>
      <c r="CU105" s="115">
        <f t="shared" si="42"/>
        <v>47871.507815999998</v>
      </c>
      <c r="CV105" s="115">
        <f t="shared" si="42"/>
        <v>47871.507815999998</v>
      </c>
      <c r="CW105" s="115">
        <f t="shared" si="42"/>
        <v>47871.507815999998</v>
      </c>
      <c r="CX105" s="115">
        <f t="shared" si="42"/>
        <v>47871.507815999998</v>
      </c>
      <c r="CY105" s="115">
        <f t="shared" si="42"/>
        <v>47871.507815999998</v>
      </c>
      <c r="CZ105" s="115">
        <f t="shared" si="42"/>
        <v>47871.507815999998</v>
      </c>
      <c r="DA105" s="115">
        <f t="shared" si="42"/>
        <v>47871.507815999998</v>
      </c>
      <c r="DB105" s="115">
        <f t="shared" si="42"/>
        <v>47871.507815999998</v>
      </c>
      <c r="DC105" s="115">
        <f t="shared" si="42"/>
        <v>47871.507815999998</v>
      </c>
      <c r="DD105" s="115">
        <f t="shared" si="42"/>
        <v>47871.507815999998</v>
      </c>
      <c r="DE105" s="115">
        <f t="shared" si="43"/>
        <v>47871.507815999998</v>
      </c>
      <c r="DF105" s="115">
        <f t="shared" si="43"/>
        <v>47871.507815999998</v>
      </c>
      <c r="DG105" s="115"/>
      <c r="DH105" s="115"/>
      <c r="DI105" s="115"/>
      <c r="DJ105" s="115"/>
      <c r="DK105" s="115"/>
      <c r="DL105" s="115"/>
      <c r="DM105" s="115"/>
      <c r="DN105" s="115"/>
      <c r="DO105" s="115"/>
      <c r="DP105" s="115"/>
      <c r="DQ105" s="115"/>
      <c r="DR105" s="115"/>
      <c r="DS105" s="115"/>
      <c r="DT105" s="115"/>
      <c r="DU105" s="115"/>
      <c r="DV105" s="115"/>
      <c r="DW105" s="115"/>
      <c r="DX105" s="115"/>
      <c r="DY105" s="115"/>
      <c r="DZ105" s="115"/>
      <c r="EA105" s="115"/>
      <c r="EB105" s="115"/>
      <c r="EC105" s="115"/>
      <c r="ED105" s="115"/>
      <c r="EE105" s="115"/>
      <c r="EF105" s="115"/>
      <c r="EG105" s="115"/>
      <c r="EH105" s="115"/>
      <c r="EI105" s="115"/>
      <c r="EJ105" s="115"/>
      <c r="EK105" s="115"/>
      <c r="EL105" s="115"/>
      <c r="EM105" s="115"/>
      <c r="EN105" s="115"/>
      <c r="EO105" s="115"/>
      <c r="EP105" s="115"/>
      <c r="EQ105" s="115"/>
      <c r="ER105" s="115"/>
      <c r="ES105" s="115"/>
      <c r="ET105" s="115"/>
      <c r="EU105" s="115"/>
      <c r="EV105" s="115"/>
    </row>
    <row r="106" spans="2:152" s="1" customFormat="1" x14ac:dyDescent="0.25">
      <c r="B106" s="6"/>
      <c r="C106" s="6"/>
      <c r="D106" s="103">
        <f t="shared" si="23"/>
        <v>39</v>
      </c>
      <c r="E106" s="79"/>
      <c r="F106" s="80"/>
      <c r="G106" s="80"/>
      <c r="H106" s="80"/>
      <c r="I106" s="80"/>
      <c r="J106" s="80"/>
      <c r="K106" s="124"/>
      <c r="L106" s="82"/>
      <c r="M106" s="125"/>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c r="BK106" s="82"/>
      <c r="BL106" s="82"/>
      <c r="BM106" s="82"/>
      <c r="BN106" s="82"/>
      <c r="BO106" s="82"/>
      <c r="BP106" s="82"/>
      <c r="BQ106" s="82"/>
      <c r="BR106" s="82"/>
      <c r="BS106" s="82"/>
      <c r="BT106" s="82"/>
      <c r="BU106" s="82"/>
      <c r="BV106" s="82"/>
      <c r="BW106" s="82"/>
      <c r="BX106" s="82"/>
      <c r="BY106" s="82"/>
      <c r="BZ106" s="82"/>
      <c r="CA106" s="82"/>
      <c r="CB106" s="82"/>
      <c r="CC106" s="82"/>
      <c r="CD106" s="82"/>
      <c r="CE106" s="82"/>
      <c r="CF106" s="82"/>
      <c r="CG106" s="82"/>
      <c r="CH106" s="82"/>
      <c r="CI106" s="82"/>
      <c r="CJ106" s="82"/>
      <c r="CK106" s="82"/>
      <c r="CL106" s="82"/>
      <c r="CM106" s="82"/>
      <c r="CN106" s="82"/>
      <c r="CO106" s="82"/>
      <c r="CP106" s="82"/>
      <c r="CQ106" s="82"/>
      <c r="CR106" s="82"/>
      <c r="CS106" s="82"/>
      <c r="CT106" s="82"/>
      <c r="CU106" s="82"/>
      <c r="CV106" s="82"/>
      <c r="CW106" s="82"/>
      <c r="CX106" s="82"/>
      <c r="CY106" s="82"/>
      <c r="CZ106" s="82"/>
      <c r="DA106" s="82"/>
      <c r="DB106" s="82"/>
      <c r="DC106" s="82"/>
      <c r="DD106" s="82"/>
      <c r="DE106" s="82"/>
      <c r="DF106" s="82"/>
      <c r="DG106" s="82"/>
      <c r="DH106" s="82"/>
      <c r="DI106" s="82"/>
      <c r="DJ106" s="82"/>
      <c r="DK106" s="82"/>
      <c r="DL106" s="82"/>
      <c r="DM106" s="82"/>
      <c r="DN106" s="82"/>
      <c r="DO106" s="82"/>
      <c r="DP106" s="82"/>
      <c r="DQ106" s="82"/>
      <c r="DR106" s="82"/>
      <c r="DS106" s="82"/>
      <c r="DT106" s="82"/>
      <c r="DU106" s="82"/>
      <c r="DV106" s="82"/>
      <c r="DW106" s="82"/>
      <c r="DX106" s="82"/>
      <c r="DY106" s="82"/>
      <c r="DZ106" s="82"/>
      <c r="EA106" s="82"/>
      <c r="EB106" s="82"/>
      <c r="EC106" s="82"/>
      <c r="ED106" s="82"/>
      <c r="EE106" s="82"/>
      <c r="EF106" s="82"/>
      <c r="EG106" s="82"/>
      <c r="EH106" s="82"/>
      <c r="EI106" s="82"/>
      <c r="EJ106" s="82"/>
      <c r="EK106" s="82"/>
      <c r="EL106" s="82"/>
      <c r="EM106" s="82"/>
      <c r="EN106" s="82"/>
      <c r="EO106" s="82"/>
      <c r="EP106" s="82"/>
      <c r="EQ106" s="82"/>
      <c r="ER106" s="82"/>
      <c r="ES106" s="82"/>
      <c r="ET106" s="82"/>
      <c r="EU106" s="82"/>
      <c r="EV106" s="82"/>
    </row>
    <row r="107" spans="2:152" s="53" customFormat="1" x14ac:dyDescent="0.25">
      <c r="B107" s="6"/>
      <c r="C107" s="6"/>
      <c r="D107" s="103">
        <f t="shared" si="23"/>
        <v>40</v>
      </c>
      <c r="E107" s="61" t="s">
        <v>19</v>
      </c>
      <c r="F107" s="62"/>
      <c r="G107" s="80"/>
      <c r="H107" s="62"/>
      <c r="I107" s="62"/>
      <c r="J107" s="62"/>
      <c r="K107" s="114"/>
      <c r="L107" s="115"/>
      <c r="M107" s="116"/>
      <c r="N107" s="117">
        <f t="shared" ref="N107:BY110" si="46">N214+N225</f>
        <v>4110.1197339999999</v>
      </c>
      <c r="O107" s="117">
        <f t="shared" si="46"/>
        <v>4109.6370104227644</v>
      </c>
      <c r="P107" s="117">
        <f t="shared" si="46"/>
        <v>4109.1542868455281</v>
      </c>
      <c r="Q107" s="117">
        <f t="shared" si="46"/>
        <v>4108.6715632682926</v>
      </c>
      <c r="R107" s="117">
        <f t="shared" si="46"/>
        <v>4108.1888396910572</v>
      </c>
      <c r="S107" s="117">
        <f t="shared" si="46"/>
        <v>4107.7061161138208</v>
      </c>
      <c r="T107" s="117">
        <f t="shared" si="46"/>
        <v>4107.2233925365854</v>
      </c>
      <c r="U107" s="117">
        <f t="shared" si="46"/>
        <v>4106.7406689593499</v>
      </c>
      <c r="V107" s="117">
        <f t="shared" si="46"/>
        <v>4106.2579453821136</v>
      </c>
      <c r="W107" s="117">
        <f t="shared" si="46"/>
        <v>4105.7752218048781</v>
      </c>
      <c r="X107" s="117">
        <f t="shared" si="46"/>
        <v>4105.2924982276418</v>
      </c>
      <c r="Y107" s="117">
        <f t="shared" si="46"/>
        <v>4104.8097746504063</v>
      </c>
      <c r="Z107" s="117">
        <f t="shared" si="46"/>
        <v>4104.3270510731709</v>
      </c>
      <c r="AA107" s="117">
        <f t="shared" si="46"/>
        <v>4104.3270510731709</v>
      </c>
      <c r="AB107" s="117">
        <f t="shared" si="46"/>
        <v>4104.3270510731709</v>
      </c>
      <c r="AC107" s="117">
        <f t="shared" si="46"/>
        <v>4104.3270510731709</v>
      </c>
      <c r="AD107" s="117">
        <f t="shared" si="46"/>
        <v>4104.3270510731709</v>
      </c>
      <c r="AE107" s="117">
        <f t="shared" si="46"/>
        <v>4104.3270510731709</v>
      </c>
      <c r="AF107" s="117">
        <f t="shared" si="46"/>
        <v>4104.3270510731709</v>
      </c>
      <c r="AG107" s="117">
        <f t="shared" si="46"/>
        <v>4104.3270510731709</v>
      </c>
      <c r="AH107" s="117">
        <f t="shared" si="46"/>
        <v>4104.3270510731709</v>
      </c>
      <c r="AI107" s="117">
        <f t="shared" si="46"/>
        <v>4104.3270510731709</v>
      </c>
      <c r="AJ107" s="117">
        <f t="shared" si="46"/>
        <v>4104.3270510731709</v>
      </c>
      <c r="AK107" s="117">
        <f t="shared" si="46"/>
        <v>4104.3270510731709</v>
      </c>
      <c r="AL107" s="117">
        <f t="shared" si="46"/>
        <v>4104.3270510731709</v>
      </c>
      <c r="AM107" s="117">
        <f t="shared" si="46"/>
        <v>4104.3270510731709</v>
      </c>
      <c r="AN107" s="117">
        <f t="shared" si="46"/>
        <v>4104.3270510731709</v>
      </c>
      <c r="AO107" s="117">
        <f t="shared" si="46"/>
        <v>4104.3270510731709</v>
      </c>
      <c r="AP107" s="117">
        <f t="shared" si="46"/>
        <v>4104.3270510731709</v>
      </c>
      <c r="AQ107" s="117">
        <f t="shared" si="46"/>
        <v>4104.3270510731709</v>
      </c>
      <c r="AR107" s="117">
        <f t="shared" si="46"/>
        <v>4104.3270510731709</v>
      </c>
      <c r="AS107" s="117">
        <f t="shared" si="46"/>
        <v>4104.3270510731709</v>
      </c>
      <c r="AT107" s="117">
        <f t="shared" si="46"/>
        <v>4104.3270510731709</v>
      </c>
      <c r="AU107" s="117">
        <f t="shared" si="46"/>
        <v>4104.3270510731709</v>
      </c>
      <c r="AV107" s="117">
        <f t="shared" si="46"/>
        <v>4104.3270510731709</v>
      </c>
      <c r="AW107" s="117">
        <f t="shared" si="46"/>
        <v>4104.3270510731709</v>
      </c>
      <c r="AX107" s="117">
        <f t="shared" si="46"/>
        <v>4104.3270510731709</v>
      </c>
      <c r="AY107" s="117">
        <f t="shared" si="46"/>
        <v>4104.3270510731709</v>
      </c>
      <c r="AZ107" s="117">
        <f t="shared" si="46"/>
        <v>4104.3270510731709</v>
      </c>
      <c r="BA107" s="117">
        <f t="shared" si="46"/>
        <v>4104.3270510731709</v>
      </c>
      <c r="BB107" s="117">
        <f t="shared" si="46"/>
        <v>4104.3270510731709</v>
      </c>
      <c r="BC107" s="117">
        <f t="shared" si="46"/>
        <v>4104.3270510731709</v>
      </c>
      <c r="BD107" s="117">
        <f t="shared" si="46"/>
        <v>4104.3270510731709</v>
      </c>
      <c r="BE107" s="117">
        <f t="shared" si="46"/>
        <v>4104.3270510731709</v>
      </c>
      <c r="BF107" s="117">
        <f t="shared" si="46"/>
        <v>4104.3270510731709</v>
      </c>
      <c r="BG107" s="117">
        <f t="shared" si="46"/>
        <v>4104.3270510731709</v>
      </c>
      <c r="BH107" s="117">
        <f t="shared" si="46"/>
        <v>4104.3270510731709</v>
      </c>
      <c r="BI107" s="117">
        <f t="shared" si="46"/>
        <v>4104.3270510731709</v>
      </c>
      <c r="BJ107" s="117">
        <f t="shared" si="46"/>
        <v>4104.3270510731709</v>
      </c>
      <c r="BK107" s="117">
        <f t="shared" si="46"/>
        <v>4104.32705107317</v>
      </c>
      <c r="BL107" s="117">
        <f t="shared" si="46"/>
        <v>4104.32705107317</v>
      </c>
      <c r="BM107" s="117">
        <f t="shared" si="46"/>
        <v>4104.32705107317</v>
      </c>
      <c r="BN107" s="117">
        <f t="shared" si="46"/>
        <v>4104.32705107317</v>
      </c>
      <c r="BO107" s="117">
        <f t="shared" si="46"/>
        <v>4104.32705107317</v>
      </c>
      <c r="BP107" s="117">
        <f t="shared" si="46"/>
        <v>4104.32705107317</v>
      </c>
      <c r="BQ107" s="117">
        <f t="shared" si="46"/>
        <v>4104.32705107317</v>
      </c>
      <c r="BR107" s="117">
        <f t="shared" si="46"/>
        <v>4104.32705107317</v>
      </c>
      <c r="BS107" s="117">
        <f t="shared" si="46"/>
        <v>4104.32705107317</v>
      </c>
      <c r="BT107" s="117">
        <f t="shared" si="46"/>
        <v>4104.32705107317</v>
      </c>
      <c r="BU107" s="117">
        <f t="shared" si="46"/>
        <v>4104.32705107317</v>
      </c>
      <c r="BV107" s="117">
        <f t="shared" si="46"/>
        <v>4104.32705107317</v>
      </c>
      <c r="BW107" s="117">
        <f t="shared" si="46"/>
        <v>4104.32705107317</v>
      </c>
      <c r="BX107" s="117">
        <f t="shared" si="46"/>
        <v>4104.32705107317</v>
      </c>
      <c r="BY107" s="117">
        <f t="shared" si="46"/>
        <v>4104.32705107317</v>
      </c>
      <c r="BZ107" s="117">
        <f t="shared" ref="BZ107:DF116" si="47">BZ214+BZ225</f>
        <v>4104.32705107317</v>
      </c>
      <c r="CA107" s="117">
        <f t="shared" si="47"/>
        <v>4104.32705107317</v>
      </c>
      <c r="CB107" s="117">
        <f t="shared" si="47"/>
        <v>4104.32705107317</v>
      </c>
      <c r="CC107" s="117">
        <f t="shared" si="47"/>
        <v>4104.32705107317</v>
      </c>
      <c r="CD107" s="117">
        <f t="shared" si="47"/>
        <v>4104.32705107317</v>
      </c>
      <c r="CE107" s="117">
        <f t="shared" si="47"/>
        <v>4104.32705107317</v>
      </c>
      <c r="CF107" s="117">
        <f t="shared" si="47"/>
        <v>4104.32705107317</v>
      </c>
      <c r="CG107" s="117">
        <f t="shared" si="47"/>
        <v>4104.32705107317</v>
      </c>
      <c r="CH107" s="117">
        <f t="shared" si="47"/>
        <v>4104.32705107317</v>
      </c>
      <c r="CI107" s="117">
        <f t="shared" si="47"/>
        <v>4104.32705107317</v>
      </c>
      <c r="CJ107" s="117">
        <f t="shared" si="47"/>
        <v>4104.32705107317</v>
      </c>
      <c r="CK107" s="117">
        <f t="shared" si="47"/>
        <v>4104.32705107317</v>
      </c>
      <c r="CL107" s="117">
        <f t="shared" si="47"/>
        <v>4104.32705107317</v>
      </c>
      <c r="CM107" s="117">
        <f t="shared" si="47"/>
        <v>4104.32705107317</v>
      </c>
      <c r="CN107" s="117">
        <f t="shared" si="47"/>
        <v>4104.32705107317</v>
      </c>
      <c r="CO107" s="117">
        <f t="shared" si="47"/>
        <v>4104.32705107317</v>
      </c>
      <c r="CP107" s="117">
        <f t="shared" si="47"/>
        <v>4104.32705107317</v>
      </c>
      <c r="CQ107" s="117">
        <f t="shared" si="47"/>
        <v>4104.32705107317</v>
      </c>
      <c r="CR107" s="117">
        <f t="shared" si="47"/>
        <v>4104.32705107317</v>
      </c>
      <c r="CS107" s="117">
        <f t="shared" si="47"/>
        <v>4104.32705107317</v>
      </c>
      <c r="CT107" s="117">
        <f t="shared" si="47"/>
        <v>4104.32705107317</v>
      </c>
      <c r="CU107" s="117">
        <f t="shared" si="47"/>
        <v>4104.32705107317</v>
      </c>
      <c r="CV107" s="117">
        <f t="shared" si="47"/>
        <v>4104.32705107317</v>
      </c>
      <c r="CW107" s="117">
        <f t="shared" si="47"/>
        <v>4104.32705107317</v>
      </c>
      <c r="CX107" s="117">
        <f t="shared" si="47"/>
        <v>4104.32705107317</v>
      </c>
      <c r="CY107" s="117">
        <f t="shared" si="47"/>
        <v>4104.32705107317</v>
      </c>
      <c r="CZ107" s="117">
        <f t="shared" si="47"/>
        <v>4104.32705107317</v>
      </c>
      <c r="DA107" s="117">
        <f t="shared" si="47"/>
        <v>4104.32705107317</v>
      </c>
      <c r="DB107" s="117">
        <f t="shared" si="47"/>
        <v>4104.32705107317</v>
      </c>
      <c r="DC107" s="117">
        <f t="shared" si="47"/>
        <v>4104.32705107317</v>
      </c>
      <c r="DD107" s="117">
        <f t="shared" si="47"/>
        <v>4104.32705107317</v>
      </c>
      <c r="DE107" s="117">
        <f t="shared" si="47"/>
        <v>4104.32705107317</v>
      </c>
      <c r="DF107" s="117">
        <f t="shared" si="47"/>
        <v>4104.32705107317</v>
      </c>
      <c r="DG107" s="117"/>
      <c r="DH107" s="117"/>
      <c r="DI107" s="117"/>
      <c r="DJ107" s="117"/>
      <c r="DK107" s="117"/>
      <c r="DL107" s="117"/>
      <c r="DM107" s="117"/>
      <c r="DN107" s="117"/>
      <c r="DO107" s="117"/>
      <c r="DP107" s="117"/>
      <c r="DQ107" s="117"/>
      <c r="DR107" s="117"/>
      <c r="DS107" s="117"/>
      <c r="DT107" s="117"/>
      <c r="DU107" s="117"/>
      <c r="DV107" s="117"/>
      <c r="DW107" s="117"/>
      <c r="DX107" s="117"/>
      <c r="DY107" s="117"/>
      <c r="DZ107" s="117"/>
      <c r="EA107" s="117"/>
      <c r="EB107" s="117"/>
      <c r="EC107" s="117"/>
      <c r="ED107" s="117"/>
      <c r="EE107" s="117"/>
      <c r="EF107" s="117"/>
      <c r="EG107" s="117"/>
      <c r="EH107" s="117"/>
      <c r="EI107" s="117"/>
      <c r="EJ107" s="117"/>
      <c r="EK107" s="117"/>
      <c r="EL107" s="117"/>
      <c r="EM107" s="117"/>
      <c r="EN107" s="117"/>
      <c r="EO107" s="117"/>
      <c r="EP107" s="117"/>
      <c r="EQ107" s="117"/>
      <c r="ER107" s="117"/>
      <c r="ES107" s="117"/>
      <c r="ET107" s="117"/>
      <c r="EU107" s="117"/>
      <c r="EV107" s="117"/>
    </row>
    <row r="108" spans="2:152" s="53" customFormat="1" x14ac:dyDescent="0.25">
      <c r="B108" s="6"/>
      <c r="C108" s="6"/>
      <c r="D108" s="103">
        <f t="shared" si="23"/>
        <v>41</v>
      </c>
      <c r="E108" s="61"/>
      <c r="F108" s="62" t="s">
        <v>38</v>
      </c>
      <c r="G108" s="80"/>
      <c r="H108" s="62"/>
      <c r="I108" s="62"/>
      <c r="J108" s="62"/>
      <c r="K108" s="114"/>
      <c r="L108" s="115"/>
      <c r="M108" s="116"/>
      <c r="N108" s="117">
        <f t="shared" si="46"/>
        <v>118.75</v>
      </c>
      <c r="O108" s="117">
        <f t="shared" si="46"/>
        <v>118.26727642276423</v>
      </c>
      <c r="P108" s="117">
        <f t="shared" si="46"/>
        <v>117.78455284552845</v>
      </c>
      <c r="Q108" s="117">
        <f t="shared" si="46"/>
        <v>117.30182926829268</v>
      </c>
      <c r="R108" s="117">
        <f t="shared" si="46"/>
        <v>116.8191056910569</v>
      </c>
      <c r="S108" s="117">
        <f t="shared" si="46"/>
        <v>116.33638211382114</v>
      </c>
      <c r="T108" s="117">
        <f t="shared" si="46"/>
        <v>115.85365853658537</v>
      </c>
      <c r="U108" s="117">
        <f t="shared" si="46"/>
        <v>115.3709349593496</v>
      </c>
      <c r="V108" s="117">
        <f t="shared" si="46"/>
        <v>114.88821138211382</v>
      </c>
      <c r="W108" s="117">
        <f t="shared" si="46"/>
        <v>114.40548780487805</v>
      </c>
      <c r="X108" s="117">
        <f t="shared" si="46"/>
        <v>113.92276422764228</v>
      </c>
      <c r="Y108" s="117">
        <f t="shared" si="46"/>
        <v>113.4400406504065</v>
      </c>
      <c r="Z108" s="117">
        <f t="shared" si="46"/>
        <v>112.95731707317073</v>
      </c>
      <c r="AA108" s="117">
        <f t="shared" si="46"/>
        <v>112.95731707317073</v>
      </c>
      <c r="AB108" s="117">
        <f t="shared" si="46"/>
        <v>112.95731707317074</v>
      </c>
      <c r="AC108" s="117">
        <f t="shared" si="46"/>
        <v>112.95731707317074</v>
      </c>
      <c r="AD108" s="117">
        <f t="shared" si="46"/>
        <v>112.95731707317074</v>
      </c>
      <c r="AE108" s="117">
        <f t="shared" si="46"/>
        <v>112.95731707317074</v>
      </c>
      <c r="AF108" s="117">
        <f t="shared" si="46"/>
        <v>112.95731707317074</v>
      </c>
      <c r="AG108" s="117">
        <f t="shared" si="46"/>
        <v>112.95731707317074</v>
      </c>
      <c r="AH108" s="117">
        <f t="shared" si="46"/>
        <v>112.95731707317074</v>
      </c>
      <c r="AI108" s="117">
        <f t="shared" si="46"/>
        <v>112.95731707317074</v>
      </c>
      <c r="AJ108" s="117">
        <f t="shared" si="46"/>
        <v>112.95731707317074</v>
      </c>
      <c r="AK108" s="117">
        <f t="shared" si="46"/>
        <v>112.95731707317076</v>
      </c>
      <c r="AL108" s="117">
        <f t="shared" si="46"/>
        <v>112.95731707317076</v>
      </c>
      <c r="AM108" s="117">
        <f t="shared" si="46"/>
        <v>112.95731707317076</v>
      </c>
      <c r="AN108" s="117">
        <f t="shared" si="46"/>
        <v>112.95731707317076</v>
      </c>
      <c r="AO108" s="117">
        <f t="shared" si="46"/>
        <v>112.95731707317076</v>
      </c>
      <c r="AP108" s="117">
        <f t="shared" si="46"/>
        <v>112.95731707317076</v>
      </c>
      <c r="AQ108" s="117">
        <f t="shared" si="46"/>
        <v>112.95731707317076</v>
      </c>
      <c r="AR108" s="117">
        <f t="shared" si="46"/>
        <v>112.95731707317077</v>
      </c>
      <c r="AS108" s="117">
        <f t="shared" si="46"/>
        <v>112.95731707317077</v>
      </c>
      <c r="AT108" s="117">
        <f t="shared" si="46"/>
        <v>112.95731707317077</v>
      </c>
      <c r="AU108" s="117">
        <f t="shared" si="46"/>
        <v>112.95731707317076</v>
      </c>
      <c r="AV108" s="117">
        <f t="shared" si="46"/>
        <v>112.95731707317074</v>
      </c>
      <c r="AW108" s="117">
        <f t="shared" si="46"/>
        <v>112.95731707317073</v>
      </c>
      <c r="AX108" s="117">
        <f t="shared" si="46"/>
        <v>112.95731707317071</v>
      </c>
      <c r="AY108" s="117">
        <f t="shared" si="46"/>
        <v>112.9573170731707</v>
      </c>
      <c r="AZ108" s="117">
        <f t="shared" si="46"/>
        <v>112.95731707317069</v>
      </c>
      <c r="BA108" s="117">
        <f t="shared" si="46"/>
        <v>112.95731707317067</v>
      </c>
      <c r="BB108" s="117">
        <f t="shared" si="46"/>
        <v>112.95731707317066</v>
      </c>
      <c r="BC108" s="117">
        <f t="shared" si="46"/>
        <v>112.95731707317064</v>
      </c>
      <c r="BD108" s="117">
        <f t="shared" si="46"/>
        <v>112.95731707317063</v>
      </c>
      <c r="BE108" s="117">
        <f t="shared" si="46"/>
        <v>112.95731707317061</v>
      </c>
      <c r="BF108" s="117">
        <f t="shared" si="46"/>
        <v>112.9573170731706</v>
      </c>
      <c r="BG108" s="117">
        <f t="shared" si="46"/>
        <v>112.95731707317059</v>
      </c>
      <c r="BH108" s="117">
        <f t="shared" si="46"/>
        <v>112.95731707317057</v>
      </c>
      <c r="BI108" s="117">
        <f t="shared" si="46"/>
        <v>112.95731707317056</v>
      </c>
      <c r="BJ108" s="117">
        <f t="shared" si="46"/>
        <v>112.95731707317054</v>
      </c>
      <c r="BK108" s="117">
        <f t="shared" si="46"/>
        <v>112.95731707317053</v>
      </c>
      <c r="BL108" s="117">
        <f t="shared" si="46"/>
        <v>112.95731707317051</v>
      </c>
      <c r="BM108" s="117">
        <f t="shared" si="46"/>
        <v>112.9573170731705</v>
      </c>
      <c r="BN108" s="117">
        <f t="shared" si="46"/>
        <v>112.95731707317049</v>
      </c>
      <c r="BO108" s="117">
        <f t="shared" si="46"/>
        <v>112.95731707317047</v>
      </c>
      <c r="BP108" s="117">
        <f t="shared" si="46"/>
        <v>112.95731707317046</v>
      </c>
      <c r="BQ108" s="117">
        <f t="shared" si="46"/>
        <v>112.95731707317044</v>
      </c>
      <c r="BR108" s="117">
        <f t="shared" si="46"/>
        <v>112.95731707317043</v>
      </c>
      <c r="BS108" s="117">
        <f t="shared" si="46"/>
        <v>112.95731707317042</v>
      </c>
      <c r="BT108" s="117">
        <f t="shared" si="46"/>
        <v>112.9573170731704</v>
      </c>
      <c r="BU108" s="117">
        <f t="shared" si="46"/>
        <v>112.95731707317039</v>
      </c>
      <c r="BV108" s="117">
        <f t="shared" si="46"/>
        <v>112.95731707317037</v>
      </c>
      <c r="BW108" s="117">
        <f t="shared" si="46"/>
        <v>112.95731707317036</v>
      </c>
      <c r="BX108" s="117">
        <f t="shared" si="46"/>
        <v>112.95731707317034</v>
      </c>
      <c r="BY108" s="117">
        <f t="shared" si="46"/>
        <v>112.95731707317033</v>
      </c>
      <c r="BZ108" s="117">
        <f t="shared" si="47"/>
        <v>112.95731707317032</v>
      </c>
      <c r="CA108" s="117">
        <f t="shared" si="47"/>
        <v>112.9573170731703</v>
      </c>
      <c r="CB108" s="117">
        <f t="shared" si="47"/>
        <v>112.95731707317029</v>
      </c>
      <c r="CC108" s="117">
        <f t="shared" si="47"/>
        <v>112.95731707317027</v>
      </c>
      <c r="CD108" s="117">
        <f t="shared" si="47"/>
        <v>112.95731707317026</v>
      </c>
      <c r="CE108" s="117">
        <f t="shared" si="47"/>
        <v>112.95731707317024</v>
      </c>
      <c r="CF108" s="117">
        <f t="shared" si="47"/>
        <v>112.95731707317023</v>
      </c>
      <c r="CG108" s="117">
        <f t="shared" si="47"/>
        <v>112.95731707317022</v>
      </c>
      <c r="CH108" s="117">
        <f t="shared" si="47"/>
        <v>112.9573170731702</v>
      </c>
      <c r="CI108" s="117">
        <f t="shared" si="47"/>
        <v>112.95731707317019</v>
      </c>
      <c r="CJ108" s="117">
        <f t="shared" si="47"/>
        <v>112.95731707317017</v>
      </c>
      <c r="CK108" s="117">
        <f t="shared" si="47"/>
        <v>112.95731707317016</v>
      </c>
      <c r="CL108" s="117">
        <f t="shared" si="47"/>
        <v>112.95731707317015</v>
      </c>
      <c r="CM108" s="117">
        <f t="shared" si="47"/>
        <v>112.95731707317013</v>
      </c>
      <c r="CN108" s="117">
        <f t="shared" si="47"/>
        <v>112.95731707317012</v>
      </c>
      <c r="CO108" s="117">
        <f t="shared" si="47"/>
        <v>112.9573170731701</v>
      </c>
      <c r="CP108" s="117">
        <f t="shared" si="47"/>
        <v>112.95731707317009</v>
      </c>
      <c r="CQ108" s="117">
        <f t="shared" si="47"/>
        <v>112.95731707317007</v>
      </c>
      <c r="CR108" s="117">
        <f t="shared" si="47"/>
        <v>112.95731707317006</v>
      </c>
      <c r="CS108" s="117">
        <f t="shared" si="47"/>
        <v>112.95731707317005</v>
      </c>
      <c r="CT108" s="117">
        <f t="shared" si="47"/>
        <v>112.95731707317003</v>
      </c>
      <c r="CU108" s="117">
        <f t="shared" si="47"/>
        <v>112.95731707317002</v>
      </c>
      <c r="CV108" s="117">
        <f t="shared" si="47"/>
        <v>112.95731707317</v>
      </c>
      <c r="CW108" s="117">
        <f t="shared" si="47"/>
        <v>112.95731707316999</v>
      </c>
      <c r="CX108" s="117">
        <f t="shared" si="47"/>
        <v>112.95731707316997</v>
      </c>
      <c r="CY108" s="117">
        <f t="shared" si="47"/>
        <v>112.95731707316996</v>
      </c>
      <c r="CZ108" s="117">
        <f t="shared" si="47"/>
        <v>112.95731707316995</v>
      </c>
      <c r="DA108" s="117">
        <f t="shared" si="47"/>
        <v>112.95731707316993</v>
      </c>
      <c r="DB108" s="117">
        <f t="shared" si="47"/>
        <v>112.95731707316992</v>
      </c>
      <c r="DC108" s="117">
        <f t="shared" si="47"/>
        <v>112.9573170731699</v>
      </c>
      <c r="DD108" s="117">
        <f t="shared" si="47"/>
        <v>112.95731707316989</v>
      </c>
      <c r="DE108" s="117">
        <f t="shared" si="47"/>
        <v>112.95731707316988</v>
      </c>
      <c r="DF108" s="117">
        <f t="shared" si="47"/>
        <v>112.95731707316986</v>
      </c>
      <c r="DG108" s="117"/>
      <c r="DH108" s="117"/>
      <c r="DI108" s="117"/>
      <c r="DJ108" s="117"/>
      <c r="DK108" s="117"/>
      <c r="DL108" s="117"/>
      <c r="DM108" s="117"/>
      <c r="DN108" s="117"/>
      <c r="DO108" s="117"/>
      <c r="DP108" s="117"/>
      <c r="DQ108" s="117"/>
      <c r="DR108" s="117"/>
      <c r="DS108" s="117"/>
      <c r="DT108" s="117"/>
      <c r="DU108" s="117"/>
      <c r="DV108" s="117"/>
      <c r="DW108" s="117"/>
      <c r="DX108" s="117"/>
      <c r="DY108" s="117"/>
      <c r="DZ108" s="117"/>
      <c r="EA108" s="117"/>
      <c r="EB108" s="117"/>
      <c r="EC108" s="117"/>
      <c r="ED108" s="117"/>
      <c r="EE108" s="117"/>
      <c r="EF108" s="117"/>
      <c r="EG108" s="117"/>
      <c r="EH108" s="117"/>
      <c r="EI108" s="117"/>
      <c r="EJ108" s="117"/>
      <c r="EK108" s="117"/>
      <c r="EL108" s="117"/>
      <c r="EM108" s="117"/>
      <c r="EN108" s="117"/>
      <c r="EO108" s="117"/>
      <c r="EP108" s="117"/>
      <c r="EQ108" s="117"/>
      <c r="ER108" s="117"/>
      <c r="ES108" s="117"/>
      <c r="ET108" s="117"/>
      <c r="EU108" s="117"/>
      <c r="EV108" s="117"/>
    </row>
    <row r="109" spans="2:152" s="1" customFormat="1" x14ac:dyDescent="0.25">
      <c r="B109" s="71"/>
      <c r="C109" s="71"/>
      <c r="D109" s="103">
        <f t="shared" si="23"/>
        <v>42</v>
      </c>
      <c r="E109" s="79"/>
      <c r="F109" s="80"/>
      <c r="G109" s="80" t="s">
        <v>17</v>
      </c>
      <c r="H109" s="80"/>
      <c r="I109" s="80"/>
      <c r="J109" s="80"/>
      <c r="K109" s="124"/>
      <c r="L109" s="82"/>
      <c r="M109" s="125"/>
      <c r="N109" s="81">
        <f t="shared" si="46"/>
        <v>118.75</v>
      </c>
      <c r="O109" s="81">
        <f t="shared" si="46"/>
        <v>118.75</v>
      </c>
      <c r="P109" s="81">
        <f t="shared" si="46"/>
        <v>118.75</v>
      </c>
      <c r="Q109" s="81">
        <f t="shared" si="46"/>
        <v>118.75</v>
      </c>
      <c r="R109" s="81">
        <f t="shared" si="46"/>
        <v>118.75</v>
      </c>
      <c r="S109" s="81">
        <f t="shared" si="46"/>
        <v>118.75</v>
      </c>
      <c r="T109" s="81">
        <f t="shared" si="46"/>
        <v>118.75</v>
      </c>
      <c r="U109" s="81">
        <f t="shared" si="46"/>
        <v>118.75</v>
      </c>
      <c r="V109" s="81">
        <f t="shared" si="46"/>
        <v>118.75</v>
      </c>
      <c r="W109" s="81">
        <f t="shared" si="46"/>
        <v>118.75</v>
      </c>
      <c r="X109" s="81">
        <f t="shared" si="46"/>
        <v>118.75</v>
      </c>
      <c r="Y109" s="81">
        <f t="shared" si="46"/>
        <v>118.75</v>
      </c>
      <c r="Z109" s="81">
        <f t="shared" si="46"/>
        <v>118.75</v>
      </c>
      <c r="AA109" s="81">
        <f t="shared" si="46"/>
        <v>119.23272357723577</v>
      </c>
      <c r="AB109" s="81">
        <f t="shared" si="46"/>
        <v>119.71544715447155</v>
      </c>
      <c r="AC109" s="81">
        <f t="shared" si="46"/>
        <v>120.19817073170732</v>
      </c>
      <c r="AD109" s="81">
        <f t="shared" si="46"/>
        <v>120.6808943089431</v>
      </c>
      <c r="AE109" s="81">
        <f t="shared" si="46"/>
        <v>121.16361788617887</v>
      </c>
      <c r="AF109" s="81">
        <f t="shared" si="46"/>
        <v>121.64634146341464</v>
      </c>
      <c r="AG109" s="81">
        <f t="shared" si="46"/>
        <v>122.12906504065042</v>
      </c>
      <c r="AH109" s="81">
        <f t="shared" si="46"/>
        <v>122.61178861788619</v>
      </c>
      <c r="AI109" s="81">
        <f t="shared" si="46"/>
        <v>123.09451219512196</v>
      </c>
      <c r="AJ109" s="81">
        <f t="shared" si="46"/>
        <v>123.57723577235774</v>
      </c>
      <c r="AK109" s="81">
        <f t="shared" si="46"/>
        <v>124.05995934959351</v>
      </c>
      <c r="AL109" s="81">
        <f t="shared" si="46"/>
        <v>124.54268292682929</v>
      </c>
      <c r="AM109" s="81">
        <f t="shared" si="46"/>
        <v>125.02540650406506</v>
      </c>
      <c r="AN109" s="81">
        <f t="shared" si="46"/>
        <v>125.50813008130083</v>
      </c>
      <c r="AO109" s="81">
        <f t="shared" si="46"/>
        <v>125.99085365853661</v>
      </c>
      <c r="AP109" s="81">
        <f t="shared" si="46"/>
        <v>126.47357723577238</v>
      </c>
      <c r="AQ109" s="81">
        <f t="shared" si="46"/>
        <v>126.95630081300816</v>
      </c>
      <c r="AR109" s="81">
        <f t="shared" si="46"/>
        <v>127.43902439024393</v>
      </c>
      <c r="AS109" s="81">
        <f t="shared" si="46"/>
        <v>127.9217479674797</v>
      </c>
      <c r="AT109" s="81">
        <f t="shared" si="46"/>
        <v>128.40447154471548</v>
      </c>
      <c r="AU109" s="81">
        <f t="shared" si="46"/>
        <v>128.88719512195124</v>
      </c>
      <c r="AV109" s="81">
        <f t="shared" si="46"/>
        <v>129.369918699187</v>
      </c>
      <c r="AW109" s="81">
        <f t="shared" si="46"/>
        <v>129.85264227642276</v>
      </c>
      <c r="AX109" s="81">
        <f t="shared" si="46"/>
        <v>130.33536585365852</v>
      </c>
      <c r="AY109" s="81">
        <f t="shared" si="46"/>
        <v>130.81808943089428</v>
      </c>
      <c r="AZ109" s="81">
        <f t="shared" si="46"/>
        <v>131.30081300813004</v>
      </c>
      <c r="BA109" s="81">
        <f t="shared" si="46"/>
        <v>131.78353658536579</v>
      </c>
      <c r="BB109" s="81">
        <f t="shared" si="46"/>
        <v>132.26626016260155</v>
      </c>
      <c r="BC109" s="81">
        <f t="shared" si="46"/>
        <v>132.74898373983731</v>
      </c>
      <c r="BD109" s="81">
        <f t="shared" si="46"/>
        <v>133.23170731707307</v>
      </c>
      <c r="BE109" s="81">
        <f t="shared" si="46"/>
        <v>133.71443089430883</v>
      </c>
      <c r="BF109" s="81">
        <f t="shared" si="46"/>
        <v>134.19715447154459</v>
      </c>
      <c r="BG109" s="81">
        <f t="shared" si="46"/>
        <v>134.67987804878035</v>
      </c>
      <c r="BH109" s="81">
        <f t="shared" si="46"/>
        <v>135.16260162601611</v>
      </c>
      <c r="BI109" s="81">
        <f t="shared" si="46"/>
        <v>135.64532520325187</v>
      </c>
      <c r="BJ109" s="81">
        <f t="shared" si="46"/>
        <v>136.12804878048763</v>
      </c>
      <c r="BK109" s="81">
        <f t="shared" si="46"/>
        <v>136.61077235772339</v>
      </c>
      <c r="BL109" s="81">
        <f t="shared" si="46"/>
        <v>137.09349593495915</v>
      </c>
      <c r="BM109" s="81">
        <f t="shared" si="46"/>
        <v>137.57621951219491</v>
      </c>
      <c r="BN109" s="81">
        <f t="shared" si="46"/>
        <v>138.05894308943067</v>
      </c>
      <c r="BO109" s="81">
        <f t="shared" si="46"/>
        <v>138.54166666666643</v>
      </c>
      <c r="BP109" s="81">
        <f t="shared" si="46"/>
        <v>139.02439024390219</v>
      </c>
      <c r="BQ109" s="81">
        <f t="shared" si="46"/>
        <v>139.50711382113795</v>
      </c>
      <c r="BR109" s="81">
        <f t="shared" si="46"/>
        <v>139.98983739837371</v>
      </c>
      <c r="BS109" s="81">
        <f t="shared" si="46"/>
        <v>140.47256097560947</v>
      </c>
      <c r="BT109" s="81">
        <f t="shared" si="46"/>
        <v>140.95528455284523</v>
      </c>
      <c r="BU109" s="81">
        <f t="shared" si="46"/>
        <v>141.43800813008099</v>
      </c>
      <c r="BV109" s="81">
        <f t="shared" si="46"/>
        <v>141.92073170731675</v>
      </c>
      <c r="BW109" s="81">
        <f t="shared" si="46"/>
        <v>142.40345528455251</v>
      </c>
      <c r="BX109" s="81">
        <f t="shared" si="46"/>
        <v>142.88617886178827</v>
      </c>
      <c r="BY109" s="81">
        <f t="shared" si="46"/>
        <v>143.36890243902403</v>
      </c>
      <c r="BZ109" s="81">
        <f t="shared" si="47"/>
        <v>143.85162601625979</v>
      </c>
      <c r="CA109" s="81">
        <f t="shared" si="47"/>
        <v>144.33434959349555</v>
      </c>
      <c r="CB109" s="81">
        <f t="shared" si="47"/>
        <v>144.81707317073131</v>
      </c>
      <c r="CC109" s="81">
        <f t="shared" si="47"/>
        <v>145.29979674796706</v>
      </c>
      <c r="CD109" s="81">
        <f t="shared" si="47"/>
        <v>145.78252032520282</v>
      </c>
      <c r="CE109" s="81">
        <f t="shared" si="47"/>
        <v>146.26524390243858</v>
      </c>
      <c r="CF109" s="81">
        <f t="shared" si="47"/>
        <v>146.74796747967434</v>
      </c>
      <c r="CG109" s="81">
        <f t="shared" si="47"/>
        <v>147.2306910569101</v>
      </c>
      <c r="CH109" s="81">
        <f t="shared" si="47"/>
        <v>147.71341463414586</v>
      </c>
      <c r="CI109" s="81">
        <f t="shared" si="47"/>
        <v>148.19613821138162</v>
      </c>
      <c r="CJ109" s="81">
        <f t="shared" si="47"/>
        <v>148.67886178861738</v>
      </c>
      <c r="CK109" s="81">
        <f t="shared" si="47"/>
        <v>149.16158536585314</v>
      </c>
      <c r="CL109" s="81">
        <f t="shared" si="47"/>
        <v>149.6443089430889</v>
      </c>
      <c r="CM109" s="81">
        <f t="shared" si="47"/>
        <v>150.12703252032466</v>
      </c>
      <c r="CN109" s="81">
        <f t="shared" si="47"/>
        <v>150.60975609756042</v>
      </c>
      <c r="CO109" s="81">
        <f t="shared" si="47"/>
        <v>151.09247967479618</v>
      </c>
      <c r="CP109" s="81">
        <f t="shared" si="47"/>
        <v>151.57520325203194</v>
      </c>
      <c r="CQ109" s="81">
        <f t="shared" si="47"/>
        <v>152.0579268292677</v>
      </c>
      <c r="CR109" s="81">
        <f t="shared" si="47"/>
        <v>152.54065040650346</v>
      </c>
      <c r="CS109" s="81">
        <f t="shared" si="47"/>
        <v>153.02337398373922</v>
      </c>
      <c r="CT109" s="81">
        <f t="shared" si="47"/>
        <v>153.50609756097498</v>
      </c>
      <c r="CU109" s="81">
        <f t="shared" si="47"/>
        <v>153.98882113821074</v>
      </c>
      <c r="CV109" s="81">
        <f t="shared" si="47"/>
        <v>154.4715447154465</v>
      </c>
      <c r="CW109" s="81">
        <f t="shared" si="47"/>
        <v>154.95426829268226</v>
      </c>
      <c r="CX109" s="81">
        <f t="shared" si="47"/>
        <v>155.43699186991802</v>
      </c>
      <c r="CY109" s="81">
        <f t="shared" si="47"/>
        <v>155.91971544715378</v>
      </c>
      <c r="CZ109" s="81">
        <f t="shared" si="47"/>
        <v>156.40243902438954</v>
      </c>
      <c r="DA109" s="81">
        <f t="shared" si="47"/>
        <v>156.8851626016253</v>
      </c>
      <c r="DB109" s="81">
        <f t="shared" si="47"/>
        <v>157.36788617886106</v>
      </c>
      <c r="DC109" s="81">
        <f t="shared" si="47"/>
        <v>157.85060975609682</v>
      </c>
      <c r="DD109" s="81">
        <f t="shared" si="47"/>
        <v>158.33333333333258</v>
      </c>
      <c r="DE109" s="81">
        <f t="shared" si="47"/>
        <v>158.81605691056834</v>
      </c>
      <c r="DF109" s="81">
        <f t="shared" si="47"/>
        <v>159.29878048780409</v>
      </c>
      <c r="DG109" s="81"/>
      <c r="DH109" s="81"/>
      <c r="DI109" s="81"/>
      <c r="DJ109" s="81"/>
      <c r="DK109" s="81"/>
      <c r="DL109" s="81"/>
      <c r="DM109" s="81"/>
      <c r="DN109" s="81"/>
      <c r="DO109" s="81"/>
      <c r="DP109" s="81"/>
      <c r="DQ109" s="81"/>
      <c r="DR109" s="81"/>
      <c r="DS109" s="81"/>
      <c r="DT109" s="81"/>
      <c r="DU109" s="81"/>
      <c r="DV109" s="81"/>
      <c r="DW109" s="81"/>
      <c r="DX109" s="81"/>
      <c r="DY109" s="81"/>
      <c r="DZ109" s="81"/>
      <c r="EA109" s="81"/>
      <c r="EB109" s="81"/>
      <c r="EC109" s="81"/>
      <c r="ED109" s="81"/>
      <c r="EE109" s="81"/>
      <c r="EF109" s="81"/>
      <c r="EG109" s="81"/>
      <c r="EH109" s="81"/>
      <c r="EI109" s="81"/>
      <c r="EJ109" s="81"/>
      <c r="EK109" s="81"/>
      <c r="EL109" s="81"/>
      <c r="EM109" s="81"/>
      <c r="EN109" s="81"/>
      <c r="EO109" s="81"/>
      <c r="EP109" s="81"/>
      <c r="EQ109" s="81"/>
      <c r="ER109" s="81"/>
      <c r="ES109" s="81"/>
      <c r="ET109" s="81"/>
      <c r="EU109" s="81"/>
      <c r="EV109" s="81"/>
    </row>
    <row r="110" spans="2:152" s="1" customFormat="1" x14ac:dyDescent="0.25">
      <c r="B110" s="71"/>
      <c r="C110" s="71"/>
      <c r="D110" s="103">
        <f t="shared" si="23"/>
        <v>43</v>
      </c>
      <c r="E110" s="79"/>
      <c r="F110" s="80"/>
      <c r="G110" s="80" t="s">
        <v>18</v>
      </c>
      <c r="H110" s="80"/>
      <c r="I110" s="80"/>
      <c r="J110" s="80"/>
      <c r="K110" s="124"/>
      <c r="L110" s="82"/>
      <c r="M110" s="125"/>
      <c r="N110" s="81">
        <f t="shared" si="46"/>
        <v>0</v>
      </c>
      <c r="O110" s="81">
        <f t="shared" si="46"/>
        <v>-0.48272357723577236</v>
      </c>
      <c r="P110" s="81">
        <f t="shared" si="46"/>
        <v>-0.96544715447154472</v>
      </c>
      <c r="Q110" s="81">
        <f t="shared" si="46"/>
        <v>-1.4481707317073171</v>
      </c>
      <c r="R110" s="81">
        <f t="shared" si="46"/>
        <v>-1.9308943089430894</v>
      </c>
      <c r="S110" s="81">
        <f t="shared" si="46"/>
        <v>-2.4136178861788617</v>
      </c>
      <c r="T110" s="81">
        <f t="shared" si="46"/>
        <v>-2.8963414634146343</v>
      </c>
      <c r="U110" s="81">
        <f t="shared" si="46"/>
        <v>-3.3790650406504068</v>
      </c>
      <c r="V110" s="81">
        <f t="shared" si="46"/>
        <v>-3.8617886178861793</v>
      </c>
      <c r="W110" s="81">
        <f t="shared" si="46"/>
        <v>-4.3445121951219514</v>
      </c>
      <c r="X110" s="81">
        <f t="shared" si="46"/>
        <v>-4.8272357723577235</v>
      </c>
      <c r="Y110" s="81">
        <f t="shared" si="46"/>
        <v>-5.3099593495934956</v>
      </c>
      <c r="Z110" s="81">
        <f t="shared" si="46"/>
        <v>-5.7926829268292677</v>
      </c>
      <c r="AA110" s="81">
        <f t="shared" si="46"/>
        <v>-6.2754065040650397</v>
      </c>
      <c r="AB110" s="81">
        <f t="shared" si="46"/>
        <v>-6.7581300813008118</v>
      </c>
      <c r="AC110" s="81">
        <f t="shared" si="46"/>
        <v>-7.2408536585365839</v>
      </c>
      <c r="AD110" s="81">
        <f t="shared" si="46"/>
        <v>-7.723577235772356</v>
      </c>
      <c r="AE110" s="81">
        <f t="shared" si="46"/>
        <v>-8.206300813008129</v>
      </c>
      <c r="AF110" s="81">
        <f t="shared" si="46"/>
        <v>-8.6890243902439011</v>
      </c>
      <c r="AG110" s="81">
        <f t="shared" si="46"/>
        <v>-9.1717479674796731</v>
      </c>
      <c r="AH110" s="81">
        <f t="shared" si="46"/>
        <v>-9.6544715447154452</v>
      </c>
      <c r="AI110" s="81">
        <f t="shared" si="46"/>
        <v>-10.137195121951217</v>
      </c>
      <c r="AJ110" s="81">
        <f t="shared" si="46"/>
        <v>-10.619918699186989</v>
      </c>
      <c r="AK110" s="81">
        <f t="shared" si="46"/>
        <v>-11.102642276422761</v>
      </c>
      <c r="AL110" s="81">
        <f t="shared" si="46"/>
        <v>-11.585365853658534</v>
      </c>
      <c r="AM110" s="81">
        <f t="shared" si="46"/>
        <v>-12.068089430894306</v>
      </c>
      <c r="AN110" s="81">
        <f t="shared" si="46"/>
        <v>-12.550813008130078</v>
      </c>
      <c r="AO110" s="81">
        <f t="shared" si="46"/>
        <v>-13.03353658536585</v>
      </c>
      <c r="AP110" s="81">
        <f t="shared" si="46"/>
        <v>-13.516260162601622</v>
      </c>
      <c r="AQ110" s="81">
        <f t="shared" si="46"/>
        <v>-13.998983739837394</v>
      </c>
      <c r="AR110" s="81">
        <f t="shared" si="46"/>
        <v>-14.481707317073166</v>
      </c>
      <c r="AS110" s="81">
        <f t="shared" si="46"/>
        <v>-14.964430894308938</v>
      </c>
      <c r="AT110" s="81">
        <f t="shared" si="46"/>
        <v>-15.44715447154471</v>
      </c>
      <c r="AU110" s="81">
        <f t="shared" si="46"/>
        <v>-15.929878048780482</v>
      </c>
      <c r="AV110" s="81">
        <f t="shared" si="46"/>
        <v>-16.412601626016254</v>
      </c>
      <c r="AW110" s="81">
        <f t="shared" si="46"/>
        <v>-16.895325203252028</v>
      </c>
      <c r="AX110" s="81">
        <f t="shared" si="46"/>
        <v>-17.378048780487802</v>
      </c>
      <c r="AY110" s="81">
        <f t="shared" si="46"/>
        <v>-17.860772357723576</v>
      </c>
      <c r="AZ110" s="81">
        <f t="shared" si="46"/>
        <v>-18.34349593495935</v>
      </c>
      <c r="BA110" s="81">
        <f t="shared" si="46"/>
        <v>-18.826219512195124</v>
      </c>
      <c r="BB110" s="81">
        <f t="shared" si="46"/>
        <v>-19.308943089430898</v>
      </c>
      <c r="BC110" s="81">
        <f t="shared" si="46"/>
        <v>-19.791666666666671</v>
      </c>
      <c r="BD110" s="81">
        <f t="shared" si="46"/>
        <v>-20.274390243902445</v>
      </c>
      <c r="BE110" s="81">
        <f t="shared" si="46"/>
        <v>-20.757113821138219</v>
      </c>
      <c r="BF110" s="81">
        <f t="shared" si="46"/>
        <v>-21.239837398373993</v>
      </c>
      <c r="BG110" s="81">
        <f t="shared" si="46"/>
        <v>-21.722560975609767</v>
      </c>
      <c r="BH110" s="81">
        <f t="shared" si="46"/>
        <v>-22.205284552845541</v>
      </c>
      <c r="BI110" s="81">
        <f t="shared" si="46"/>
        <v>-22.688008130081315</v>
      </c>
      <c r="BJ110" s="81">
        <f t="shared" si="46"/>
        <v>-23.170731707317088</v>
      </c>
      <c r="BK110" s="81">
        <f t="shared" si="46"/>
        <v>-23.653455284552862</v>
      </c>
      <c r="BL110" s="81">
        <f t="shared" si="46"/>
        <v>-24.136178861788636</v>
      </c>
      <c r="BM110" s="81">
        <f t="shared" si="46"/>
        <v>-24.61890243902441</v>
      </c>
      <c r="BN110" s="81">
        <f t="shared" si="46"/>
        <v>-25.101626016260184</v>
      </c>
      <c r="BO110" s="81">
        <f t="shared" si="46"/>
        <v>-25.584349593495958</v>
      </c>
      <c r="BP110" s="81">
        <f t="shared" si="46"/>
        <v>-26.067073170731732</v>
      </c>
      <c r="BQ110" s="81">
        <f t="shared" si="46"/>
        <v>-26.549796747967505</v>
      </c>
      <c r="BR110" s="81">
        <f t="shared" si="46"/>
        <v>-27.032520325203279</v>
      </c>
      <c r="BS110" s="81">
        <f t="shared" si="46"/>
        <v>-27.515243902439053</v>
      </c>
      <c r="BT110" s="81">
        <f t="shared" si="46"/>
        <v>-27.997967479674827</v>
      </c>
      <c r="BU110" s="81">
        <f t="shared" si="46"/>
        <v>-28.480691056910601</v>
      </c>
      <c r="BV110" s="81">
        <f t="shared" si="46"/>
        <v>-28.963414634146375</v>
      </c>
      <c r="BW110" s="81">
        <f t="shared" si="46"/>
        <v>-29.446138211382149</v>
      </c>
      <c r="BX110" s="81">
        <f t="shared" si="46"/>
        <v>-29.928861788617922</v>
      </c>
      <c r="BY110" s="81">
        <f t="shared" ref="BY110:CG110" si="48">BY217+BY228</f>
        <v>-30.411585365853696</v>
      </c>
      <c r="BZ110" s="81">
        <f t="shared" si="48"/>
        <v>-30.89430894308947</v>
      </c>
      <c r="CA110" s="81">
        <f t="shared" si="48"/>
        <v>-31.377032520325244</v>
      </c>
      <c r="CB110" s="81">
        <f t="shared" si="48"/>
        <v>-31.859756097561018</v>
      </c>
      <c r="CC110" s="81">
        <f t="shared" si="48"/>
        <v>-32.342479674796792</v>
      </c>
      <c r="CD110" s="81">
        <f t="shared" si="48"/>
        <v>-32.825203252032566</v>
      </c>
      <c r="CE110" s="81">
        <f t="shared" si="48"/>
        <v>-33.307926829268339</v>
      </c>
      <c r="CF110" s="81">
        <f t="shared" si="48"/>
        <v>-33.790650406504113</v>
      </c>
      <c r="CG110" s="81">
        <f t="shared" si="48"/>
        <v>-34.273373983739887</v>
      </c>
      <c r="CH110" s="81">
        <f t="shared" si="47"/>
        <v>-34.756097560975661</v>
      </c>
      <c r="CI110" s="81">
        <f t="shared" si="47"/>
        <v>-35.238821138211435</v>
      </c>
      <c r="CJ110" s="81">
        <f t="shared" si="47"/>
        <v>-35.721544715447209</v>
      </c>
      <c r="CK110" s="81">
        <f t="shared" si="47"/>
        <v>-36.204268292682983</v>
      </c>
      <c r="CL110" s="81">
        <f t="shared" si="47"/>
        <v>-36.686991869918756</v>
      </c>
      <c r="CM110" s="81">
        <f t="shared" si="47"/>
        <v>-37.16971544715453</v>
      </c>
      <c r="CN110" s="81">
        <f t="shared" si="47"/>
        <v>-37.652439024390304</v>
      </c>
      <c r="CO110" s="81">
        <f t="shared" si="47"/>
        <v>-38.135162601626078</v>
      </c>
      <c r="CP110" s="81">
        <f t="shared" si="47"/>
        <v>-38.617886178861852</v>
      </c>
      <c r="CQ110" s="81">
        <f t="shared" si="47"/>
        <v>-39.100609756097626</v>
      </c>
      <c r="CR110" s="81">
        <f t="shared" si="47"/>
        <v>-39.5833333333334</v>
      </c>
      <c r="CS110" s="81">
        <f t="shared" si="47"/>
        <v>-40.066056910569174</v>
      </c>
      <c r="CT110" s="81">
        <f t="shared" si="47"/>
        <v>-40.548780487804947</v>
      </c>
      <c r="CU110" s="81">
        <f t="shared" si="47"/>
        <v>-41.031504065040721</v>
      </c>
      <c r="CV110" s="81">
        <f t="shared" si="47"/>
        <v>-41.514227642276495</v>
      </c>
      <c r="CW110" s="81">
        <f t="shared" si="47"/>
        <v>-41.996951219512269</v>
      </c>
      <c r="CX110" s="81">
        <f t="shared" si="47"/>
        <v>-42.479674796748043</v>
      </c>
      <c r="CY110" s="81">
        <f t="shared" si="47"/>
        <v>-42.962398373983817</v>
      </c>
      <c r="CZ110" s="81">
        <f t="shared" si="47"/>
        <v>-43.445121951219591</v>
      </c>
      <c r="DA110" s="81">
        <f t="shared" si="47"/>
        <v>-43.927845528455364</v>
      </c>
      <c r="DB110" s="81">
        <f t="shared" si="47"/>
        <v>-44.410569105691138</v>
      </c>
      <c r="DC110" s="81">
        <f t="shared" si="47"/>
        <v>-44.893292682926912</v>
      </c>
      <c r="DD110" s="81">
        <f t="shared" si="47"/>
        <v>-45.376016260162686</v>
      </c>
      <c r="DE110" s="81">
        <f t="shared" si="47"/>
        <v>-45.85873983739846</v>
      </c>
      <c r="DF110" s="81">
        <f t="shared" si="47"/>
        <v>-46.341463414634234</v>
      </c>
      <c r="DG110" s="81"/>
      <c r="DH110" s="81"/>
      <c r="DI110" s="81"/>
      <c r="DJ110" s="81"/>
      <c r="DK110" s="81"/>
      <c r="DL110" s="81"/>
      <c r="DM110" s="81"/>
      <c r="DN110" s="81"/>
      <c r="DO110" s="81"/>
      <c r="DP110" s="81"/>
      <c r="DQ110" s="81"/>
      <c r="DR110" s="81"/>
      <c r="DS110" s="81"/>
      <c r="DT110" s="81"/>
      <c r="DU110" s="81"/>
      <c r="DV110" s="81"/>
      <c r="DW110" s="81"/>
      <c r="DX110" s="81"/>
      <c r="DY110" s="81"/>
      <c r="DZ110" s="81"/>
      <c r="EA110" s="81"/>
      <c r="EB110" s="81"/>
      <c r="EC110" s="81"/>
      <c r="ED110" s="81"/>
      <c r="EE110" s="81"/>
      <c r="EF110" s="81"/>
      <c r="EG110" s="81"/>
      <c r="EH110" s="81"/>
      <c r="EI110" s="81"/>
      <c r="EJ110" s="81"/>
      <c r="EK110" s="81"/>
      <c r="EL110" s="81"/>
      <c r="EM110" s="81"/>
      <c r="EN110" s="81"/>
      <c r="EO110" s="81"/>
      <c r="EP110" s="81"/>
      <c r="EQ110" s="81"/>
      <c r="ER110" s="81"/>
      <c r="ES110" s="81"/>
      <c r="ET110" s="81"/>
      <c r="EU110" s="81"/>
      <c r="EV110" s="81"/>
    </row>
    <row r="111" spans="2:152" s="53" customFormat="1" x14ac:dyDescent="0.25">
      <c r="B111" s="6"/>
      <c r="C111" s="6"/>
      <c r="D111" s="103">
        <f t="shared" si="23"/>
        <v>44</v>
      </c>
      <c r="E111" s="61"/>
      <c r="F111" s="62" t="s">
        <v>39</v>
      </c>
      <c r="G111" s="80"/>
      <c r="H111" s="62"/>
      <c r="I111" s="62"/>
      <c r="J111" s="62"/>
      <c r="K111" s="114"/>
      <c r="L111" s="115"/>
      <c r="M111" s="116"/>
      <c r="N111" s="117">
        <f t="shared" ref="N111:CG114" si="49">N218+N229</f>
        <v>3991.3697339999999</v>
      </c>
      <c r="O111" s="117">
        <f t="shared" si="49"/>
        <v>3991.3697339999999</v>
      </c>
      <c r="P111" s="117">
        <f t="shared" si="49"/>
        <v>3991.3697339999999</v>
      </c>
      <c r="Q111" s="117">
        <f t="shared" si="49"/>
        <v>3991.3697339999999</v>
      </c>
      <c r="R111" s="117">
        <f t="shared" si="49"/>
        <v>3991.3697339999999</v>
      </c>
      <c r="S111" s="117">
        <f t="shared" si="49"/>
        <v>3991.3697339999999</v>
      </c>
      <c r="T111" s="117">
        <f t="shared" si="49"/>
        <v>3991.3697339999999</v>
      </c>
      <c r="U111" s="117">
        <f t="shared" si="49"/>
        <v>3991.3697339999999</v>
      </c>
      <c r="V111" s="117">
        <f t="shared" si="49"/>
        <v>3991.3697339999999</v>
      </c>
      <c r="W111" s="117">
        <f t="shared" si="49"/>
        <v>3991.3697339999999</v>
      </c>
      <c r="X111" s="117">
        <f t="shared" si="49"/>
        <v>3991.3697339999999</v>
      </c>
      <c r="Y111" s="117">
        <f t="shared" si="49"/>
        <v>3991.3697339999999</v>
      </c>
      <c r="Z111" s="117">
        <f t="shared" si="49"/>
        <v>3991.3697339999999</v>
      </c>
      <c r="AA111" s="117">
        <f t="shared" si="49"/>
        <v>3991.3697339999999</v>
      </c>
      <c r="AB111" s="117">
        <f t="shared" si="49"/>
        <v>3991.3697339999999</v>
      </c>
      <c r="AC111" s="117">
        <f t="shared" si="49"/>
        <v>3991.3697339999999</v>
      </c>
      <c r="AD111" s="117">
        <f t="shared" si="49"/>
        <v>3991.3697339999999</v>
      </c>
      <c r="AE111" s="117">
        <f t="shared" si="49"/>
        <v>3991.3697339999999</v>
      </c>
      <c r="AF111" s="117">
        <f t="shared" si="49"/>
        <v>3991.3697339999999</v>
      </c>
      <c r="AG111" s="117">
        <f t="shared" si="49"/>
        <v>3991.3697339999999</v>
      </c>
      <c r="AH111" s="117">
        <f t="shared" si="49"/>
        <v>3991.3697339999999</v>
      </c>
      <c r="AI111" s="117">
        <f t="shared" si="49"/>
        <v>3991.3697339999999</v>
      </c>
      <c r="AJ111" s="117">
        <f t="shared" si="49"/>
        <v>3991.3697339999999</v>
      </c>
      <c r="AK111" s="117">
        <f t="shared" si="49"/>
        <v>3991.3697339999999</v>
      </c>
      <c r="AL111" s="117">
        <f t="shared" si="49"/>
        <v>3991.3697339999999</v>
      </c>
      <c r="AM111" s="117">
        <f t="shared" si="49"/>
        <v>3991.3697339999999</v>
      </c>
      <c r="AN111" s="117">
        <f t="shared" si="49"/>
        <v>3991.3697339999999</v>
      </c>
      <c r="AO111" s="117">
        <f t="shared" si="49"/>
        <v>3991.3697339999999</v>
      </c>
      <c r="AP111" s="117">
        <f t="shared" si="49"/>
        <v>3991.3697339999999</v>
      </c>
      <c r="AQ111" s="117">
        <f t="shared" si="49"/>
        <v>3991.3697339999999</v>
      </c>
      <c r="AR111" s="117">
        <f t="shared" si="49"/>
        <v>3991.3697339999999</v>
      </c>
      <c r="AS111" s="117">
        <f t="shared" si="49"/>
        <v>3991.3697339999999</v>
      </c>
      <c r="AT111" s="117">
        <f t="shared" si="49"/>
        <v>3991.3697339999999</v>
      </c>
      <c r="AU111" s="117">
        <f t="shared" si="49"/>
        <v>3991.3697339999999</v>
      </c>
      <c r="AV111" s="117">
        <f t="shared" si="49"/>
        <v>3991.3697339999999</v>
      </c>
      <c r="AW111" s="117">
        <f t="shared" si="49"/>
        <v>3991.3697339999999</v>
      </c>
      <c r="AX111" s="117">
        <f t="shared" si="49"/>
        <v>3991.3697339999999</v>
      </c>
      <c r="AY111" s="117">
        <f t="shared" si="49"/>
        <v>3991.3697339999999</v>
      </c>
      <c r="AZ111" s="117">
        <f t="shared" si="49"/>
        <v>3991.3697339999999</v>
      </c>
      <c r="BA111" s="117">
        <f t="shared" si="49"/>
        <v>3991.3697339999999</v>
      </c>
      <c r="BB111" s="117">
        <f t="shared" si="49"/>
        <v>3991.3697339999999</v>
      </c>
      <c r="BC111" s="117">
        <f t="shared" si="49"/>
        <v>3991.3697339999999</v>
      </c>
      <c r="BD111" s="117">
        <f t="shared" si="49"/>
        <v>3991.3697339999999</v>
      </c>
      <c r="BE111" s="117">
        <f t="shared" si="49"/>
        <v>3991.3697339999999</v>
      </c>
      <c r="BF111" s="117">
        <f t="shared" si="49"/>
        <v>3991.3697339999999</v>
      </c>
      <c r="BG111" s="117">
        <f t="shared" si="49"/>
        <v>3991.3697339999999</v>
      </c>
      <c r="BH111" s="117">
        <f t="shared" si="49"/>
        <v>3991.3697339999999</v>
      </c>
      <c r="BI111" s="117">
        <f t="shared" si="49"/>
        <v>3991.3697339999999</v>
      </c>
      <c r="BJ111" s="117">
        <f t="shared" si="49"/>
        <v>3991.3697339999999</v>
      </c>
      <c r="BK111" s="117">
        <f t="shared" si="49"/>
        <v>3991.3697339999999</v>
      </c>
      <c r="BL111" s="117">
        <f t="shared" si="49"/>
        <v>3991.3697339999999</v>
      </c>
      <c r="BM111" s="117">
        <f t="shared" si="49"/>
        <v>3991.3697339999999</v>
      </c>
      <c r="BN111" s="117">
        <f t="shared" si="49"/>
        <v>3991.3697339999999</v>
      </c>
      <c r="BO111" s="117">
        <f t="shared" si="49"/>
        <v>3991.3697339999999</v>
      </c>
      <c r="BP111" s="117">
        <f t="shared" si="49"/>
        <v>3991.3697339999999</v>
      </c>
      <c r="BQ111" s="117">
        <f t="shared" si="49"/>
        <v>3991.3697339999999</v>
      </c>
      <c r="BR111" s="117">
        <f t="shared" si="49"/>
        <v>3991.3697339999999</v>
      </c>
      <c r="BS111" s="117">
        <f t="shared" si="49"/>
        <v>3991.3697339999999</v>
      </c>
      <c r="BT111" s="117">
        <f t="shared" si="49"/>
        <v>3991.3697339999999</v>
      </c>
      <c r="BU111" s="117">
        <f t="shared" si="49"/>
        <v>3991.3697339999999</v>
      </c>
      <c r="BV111" s="117">
        <f t="shared" si="49"/>
        <v>3991.3697339999999</v>
      </c>
      <c r="BW111" s="117">
        <f t="shared" si="49"/>
        <v>3991.3697339999999</v>
      </c>
      <c r="BX111" s="117">
        <f t="shared" si="49"/>
        <v>3991.3697339999999</v>
      </c>
      <c r="BY111" s="117">
        <f t="shared" si="49"/>
        <v>3991.3697339999999</v>
      </c>
      <c r="BZ111" s="117">
        <f t="shared" si="49"/>
        <v>3991.3697339999999</v>
      </c>
      <c r="CA111" s="117">
        <f t="shared" si="49"/>
        <v>3991.3697339999999</v>
      </c>
      <c r="CB111" s="117">
        <f t="shared" si="49"/>
        <v>3991.3697339999999</v>
      </c>
      <c r="CC111" s="117">
        <f t="shared" si="49"/>
        <v>3991.3697339999999</v>
      </c>
      <c r="CD111" s="117">
        <f t="shared" si="49"/>
        <v>3991.3697339999999</v>
      </c>
      <c r="CE111" s="117">
        <f t="shared" si="49"/>
        <v>3991.3697339999999</v>
      </c>
      <c r="CF111" s="117">
        <f t="shared" si="49"/>
        <v>3991.3697339999999</v>
      </c>
      <c r="CG111" s="117">
        <f t="shared" si="49"/>
        <v>3991.3697339999999</v>
      </c>
      <c r="CH111" s="117">
        <f t="shared" si="47"/>
        <v>3991.3697339999999</v>
      </c>
      <c r="CI111" s="117">
        <f t="shared" si="47"/>
        <v>3991.3697339999999</v>
      </c>
      <c r="CJ111" s="117">
        <f t="shared" si="47"/>
        <v>3991.3697339999999</v>
      </c>
      <c r="CK111" s="117">
        <f t="shared" si="47"/>
        <v>3991.3697339999999</v>
      </c>
      <c r="CL111" s="117">
        <f t="shared" si="47"/>
        <v>3991.3697339999999</v>
      </c>
      <c r="CM111" s="117">
        <f t="shared" si="47"/>
        <v>3991.3697339999999</v>
      </c>
      <c r="CN111" s="117">
        <f t="shared" si="47"/>
        <v>3991.3697339999999</v>
      </c>
      <c r="CO111" s="117">
        <f t="shared" si="47"/>
        <v>3991.3697339999999</v>
      </c>
      <c r="CP111" s="117">
        <f t="shared" si="47"/>
        <v>3991.3697339999999</v>
      </c>
      <c r="CQ111" s="117">
        <f t="shared" si="47"/>
        <v>3991.3697339999999</v>
      </c>
      <c r="CR111" s="117">
        <f t="shared" si="47"/>
        <v>3991.3697339999999</v>
      </c>
      <c r="CS111" s="117">
        <f t="shared" si="47"/>
        <v>3991.3697339999999</v>
      </c>
      <c r="CT111" s="117">
        <f t="shared" si="47"/>
        <v>3991.3697339999999</v>
      </c>
      <c r="CU111" s="117">
        <f t="shared" si="47"/>
        <v>3991.3697339999999</v>
      </c>
      <c r="CV111" s="117">
        <f t="shared" si="47"/>
        <v>3991.3697339999999</v>
      </c>
      <c r="CW111" s="117">
        <f t="shared" si="47"/>
        <v>3991.3697339999999</v>
      </c>
      <c r="CX111" s="117">
        <f t="shared" si="47"/>
        <v>3991.3697339999999</v>
      </c>
      <c r="CY111" s="117">
        <f t="shared" si="47"/>
        <v>3991.3697339999999</v>
      </c>
      <c r="CZ111" s="117">
        <f t="shared" si="47"/>
        <v>3991.3697339999999</v>
      </c>
      <c r="DA111" s="117">
        <f t="shared" si="47"/>
        <v>3991.3697339999999</v>
      </c>
      <c r="DB111" s="117">
        <f t="shared" si="47"/>
        <v>3991.3697339999999</v>
      </c>
      <c r="DC111" s="117">
        <f t="shared" si="47"/>
        <v>3991.3697339999999</v>
      </c>
      <c r="DD111" s="117">
        <f t="shared" si="47"/>
        <v>3991.3697339999999</v>
      </c>
      <c r="DE111" s="117">
        <f t="shared" si="47"/>
        <v>3991.3697339999999</v>
      </c>
      <c r="DF111" s="117">
        <f t="shared" si="47"/>
        <v>3991.3697339999999</v>
      </c>
      <c r="DG111" s="117"/>
      <c r="DH111" s="117"/>
      <c r="DI111" s="117"/>
      <c r="DJ111" s="117"/>
      <c r="DK111" s="117"/>
      <c r="DL111" s="117"/>
      <c r="DM111" s="117"/>
      <c r="DN111" s="117"/>
      <c r="DO111" s="117"/>
      <c r="DP111" s="117"/>
      <c r="DQ111" s="117"/>
      <c r="DR111" s="117"/>
      <c r="DS111" s="117"/>
      <c r="DT111" s="117"/>
      <c r="DU111" s="117"/>
      <c r="DV111" s="117"/>
      <c r="DW111" s="117"/>
      <c r="DX111" s="117"/>
      <c r="DY111" s="117"/>
      <c r="DZ111" s="117"/>
      <c r="EA111" s="117"/>
      <c r="EB111" s="117"/>
      <c r="EC111" s="117"/>
      <c r="ED111" s="117"/>
      <c r="EE111" s="117"/>
      <c r="EF111" s="117"/>
      <c r="EG111" s="117"/>
      <c r="EH111" s="117"/>
      <c r="EI111" s="117"/>
      <c r="EJ111" s="117"/>
      <c r="EK111" s="117"/>
      <c r="EL111" s="117"/>
      <c r="EM111" s="117"/>
      <c r="EN111" s="117"/>
      <c r="EO111" s="117"/>
      <c r="EP111" s="117"/>
      <c r="EQ111" s="117"/>
      <c r="ER111" s="117"/>
      <c r="ES111" s="117"/>
      <c r="ET111" s="117"/>
      <c r="EU111" s="117"/>
      <c r="EV111" s="117"/>
    </row>
    <row r="112" spans="2:152" s="1" customFormat="1" x14ac:dyDescent="0.25">
      <c r="B112" s="71"/>
      <c r="C112" s="71"/>
      <c r="D112" s="103">
        <f t="shared" si="23"/>
        <v>45</v>
      </c>
      <c r="E112" s="79"/>
      <c r="F112" s="80"/>
      <c r="G112" s="80" t="s">
        <v>17</v>
      </c>
      <c r="H112" s="80"/>
      <c r="I112" s="80"/>
      <c r="J112" s="80"/>
      <c r="K112" s="124"/>
      <c r="L112" s="82"/>
      <c r="M112" s="125"/>
      <c r="N112" s="81">
        <f t="shared" si="49"/>
        <v>3991.3697339999999</v>
      </c>
      <c r="O112" s="81">
        <f t="shared" si="49"/>
        <v>3991.3697339999999</v>
      </c>
      <c r="P112" s="81">
        <f t="shared" si="49"/>
        <v>3991.3697339999999</v>
      </c>
      <c r="Q112" s="81">
        <f t="shared" si="49"/>
        <v>3991.3697339999999</v>
      </c>
      <c r="R112" s="81">
        <f t="shared" si="49"/>
        <v>3991.3697339999999</v>
      </c>
      <c r="S112" s="81">
        <f t="shared" si="49"/>
        <v>3991.3697339999999</v>
      </c>
      <c r="T112" s="81">
        <f t="shared" si="49"/>
        <v>3991.3697339999999</v>
      </c>
      <c r="U112" s="81">
        <f t="shared" si="49"/>
        <v>3991.3697339999999</v>
      </c>
      <c r="V112" s="81">
        <f t="shared" si="49"/>
        <v>3991.3697339999999</v>
      </c>
      <c r="W112" s="81">
        <f t="shared" si="49"/>
        <v>3991.3697339999999</v>
      </c>
      <c r="X112" s="81">
        <f t="shared" si="49"/>
        <v>3991.3697339999999</v>
      </c>
      <c r="Y112" s="81">
        <f t="shared" si="49"/>
        <v>3991.3697339999999</v>
      </c>
      <c r="Z112" s="81">
        <f t="shared" si="49"/>
        <v>3991.3697339999999</v>
      </c>
      <c r="AA112" s="81">
        <f t="shared" si="49"/>
        <v>3991.3697339999999</v>
      </c>
      <c r="AB112" s="81">
        <f t="shared" si="49"/>
        <v>3991.3697339999999</v>
      </c>
      <c r="AC112" s="81">
        <f t="shared" si="49"/>
        <v>3991.3697339999999</v>
      </c>
      <c r="AD112" s="81">
        <f t="shared" si="49"/>
        <v>3991.3697339999999</v>
      </c>
      <c r="AE112" s="81">
        <f t="shared" si="49"/>
        <v>3991.3697339999999</v>
      </c>
      <c r="AF112" s="81">
        <f t="shared" si="49"/>
        <v>3991.3697339999999</v>
      </c>
      <c r="AG112" s="81">
        <f t="shared" si="49"/>
        <v>3991.3697339999999</v>
      </c>
      <c r="AH112" s="81">
        <f t="shared" si="49"/>
        <v>3991.3697339999999</v>
      </c>
      <c r="AI112" s="81">
        <f t="shared" si="49"/>
        <v>3991.3697339999999</v>
      </c>
      <c r="AJ112" s="81">
        <f t="shared" si="49"/>
        <v>3991.3697339999999</v>
      </c>
      <c r="AK112" s="81">
        <f t="shared" si="49"/>
        <v>3991.3697339999999</v>
      </c>
      <c r="AL112" s="81">
        <f t="shared" si="49"/>
        <v>3991.3697339999999</v>
      </c>
      <c r="AM112" s="81">
        <f t="shared" si="49"/>
        <v>3991.3697339999999</v>
      </c>
      <c r="AN112" s="81">
        <f t="shared" si="49"/>
        <v>3991.3697339999999</v>
      </c>
      <c r="AO112" s="81">
        <f t="shared" si="49"/>
        <v>3991.3697339999999</v>
      </c>
      <c r="AP112" s="81">
        <f t="shared" si="49"/>
        <v>3991.3697339999999</v>
      </c>
      <c r="AQ112" s="81">
        <f t="shared" si="49"/>
        <v>3991.3697339999999</v>
      </c>
      <c r="AR112" s="81">
        <f t="shared" si="49"/>
        <v>3991.3697339999999</v>
      </c>
      <c r="AS112" s="81">
        <f t="shared" si="49"/>
        <v>3991.3697339999999</v>
      </c>
      <c r="AT112" s="81">
        <f t="shared" si="49"/>
        <v>3991.3697339999999</v>
      </c>
      <c r="AU112" s="81">
        <f t="shared" si="49"/>
        <v>3991.3697339999999</v>
      </c>
      <c r="AV112" s="81">
        <f t="shared" si="49"/>
        <v>3991.3697339999999</v>
      </c>
      <c r="AW112" s="81">
        <f t="shared" si="49"/>
        <v>3991.3697339999999</v>
      </c>
      <c r="AX112" s="81">
        <f t="shared" si="49"/>
        <v>3991.3697339999999</v>
      </c>
      <c r="AY112" s="81">
        <f t="shared" si="49"/>
        <v>3991.3697339999999</v>
      </c>
      <c r="AZ112" s="81">
        <f t="shared" si="49"/>
        <v>3991.3697339999999</v>
      </c>
      <c r="BA112" s="81">
        <f t="shared" si="49"/>
        <v>3991.3697339999999</v>
      </c>
      <c r="BB112" s="81">
        <f t="shared" si="49"/>
        <v>3991.3697339999999</v>
      </c>
      <c r="BC112" s="81">
        <f t="shared" si="49"/>
        <v>3991.3697339999999</v>
      </c>
      <c r="BD112" s="81">
        <f t="shared" si="49"/>
        <v>3991.3697339999999</v>
      </c>
      <c r="BE112" s="81">
        <f t="shared" si="49"/>
        <v>3991.3697339999999</v>
      </c>
      <c r="BF112" s="81">
        <f t="shared" si="49"/>
        <v>3991.3697339999999</v>
      </c>
      <c r="BG112" s="81">
        <f t="shared" si="49"/>
        <v>3991.3697339999999</v>
      </c>
      <c r="BH112" s="81">
        <f t="shared" si="49"/>
        <v>3991.3697339999999</v>
      </c>
      <c r="BI112" s="81">
        <f t="shared" si="49"/>
        <v>3991.3697339999999</v>
      </c>
      <c r="BJ112" s="81">
        <f t="shared" si="49"/>
        <v>3991.3697339999999</v>
      </c>
      <c r="BK112" s="81">
        <f t="shared" si="49"/>
        <v>3991.3697339999999</v>
      </c>
      <c r="BL112" s="81">
        <f t="shared" si="49"/>
        <v>3991.3697339999999</v>
      </c>
      <c r="BM112" s="81">
        <f t="shared" si="49"/>
        <v>3991.3697339999999</v>
      </c>
      <c r="BN112" s="81">
        <f t="shared" si="49"/>
        <v>3991.3697339999999</v>
      </c>
      <c r="BO112" s="81">
        <f t="shared" si="49"/>
        <v>3991.3697339999999</v>
      </c>
      <c r="BP112" s="81">
        <f t="shared" si="49"/>
        <v>3991.3697339999999</v>
      </c>
      <c r="BQ112" s="81">
        <f t="shared" si="49"/>
        <v>3991.3697339999999</v>
      </c>
      <c r="BR112" s="81">
        <f t="shared" si="49"/>
        <v>3991.3697339999999</v>
      </c>
      <c r="BS112" s="81">
        <f t="shared" si="49"/>
        <v>3991.3697339999999</v>
      </c>
      <c r="BT112" s="81">
        <f t="shared" si="49"/>
        <v>3991.3697339999999</v>
      </c>
      <c r="BU112" s="81">
        <f t="shared" si="49"/>
        <v>3991.3697339999999</v>
      </c>
      <c r="BV112" s="81">
        <f t="shared" si="49"/>
        <v>3991.3697339999999</v>
      </c>
      <c r="BW112" s="81">
        <f t="shared" si="49"/>
        <v>3991.3697339999999</v>
      </c>
      <c r="BX112" s="81">
        <f t="shared" si="49"/>
        <v>3991.3697339999999</v>
      </c>
      <c r="BY112" s="81">
        <f t="shared" si="49"/>
        <v>3991.3697339999999</v>
      </c>
      <c r="BZ112" s="81">
        <f t="shared" si="49"/>
        <v>3991.3697339999999</v>
      </c>
      <c r="CA112" s="81">
        <f t="shared" si="49"/>
        <v>3991.3697339999999</v>
      </c>
      <c r="CB112" s="81">
        <f t="shared" si="49"/>
        <v>3991.3697339999999</v>
      </c>
      <c r="CC112" s="81">
        <f t="shared" si="49"/>
        <v>3991.3697339999999</v>
      </c>
      <c r="CD112" s="81">
        <f t="shared" si="49"/>
        <v>3991.3697339999999</v>
      </c>
      <c r="CE112" s="81">
        <f t="shared" si="49"/>
        <v>3991.3697339999999</v>
      </c>
      <c r="CF112" s="81">
        <f t="shared" si="49"/>
        <v>3991.3697339999999</v>
      </c>
      <c r="CG112" s="81">
        <f>CG219+CG230</f>
        <v>3991.3697339999999</v>
      </c>
      <c r="CH112" s="81">
        <f t="shared" si="47"/>
        <v>3991.3697339999999</v>
      </c>
      <c r="CI112" s="81">
        <f t="shared" si="47"/>
        <v>3991.3697339999999</v>
      </c>
      <c r="CJ112" s="81">
        <f t="shared" si="47"/>
        <v>3991.3697339999999</v>
      </c>
      <c r="CK112" s="81">
        <f t="shared" si="47"/>
        <v>3991.3697339999999</v>
      </c>
      <c r="CL112" s="81">
        <f t="shared" si="47"/>
        <v>3991.3697339999999</v>
      </c>
      <c r="CM112" s="81">
        <f t="shared" si="47"/>
        <v>3991.3697339999999</v>
      </c>
      <c r="CN112" s="81">
        <f t="shared" si="47"/>
        <v>3991.3697339999999</v>
      </c>
      <c r="CO112" s="81">
        <f t="shared" si="47"/>
        <v>3991.3697339999999</v>
      </c>
      <c r="CP112" s="81">
        <f t="shared" si="47"/>
        <v>3991.3697339999999</v>
      </c>
      <c r="CQ112" s="81">
        <f t="shared" si="47"/>
        <v>3991.3697339999999</v>
      </c>
      <c r="CR112" s="81">
        <f t="shared" si="47"/>
        <v>3991.3697339999999</v>
      </c>
      <c r="CS112" s="81">
        <f t="shared" si="47"/>
        <v>3991.3697339999999</v>
      </c>
      <c r="CT112" s="81">
        <f t="shared" si="47"/>
        <v>3991.3697339999999</v>
      </c>
      <c r="CU112" s="81">
        <f t="shared" si="47"/>
        <v>3991.3697339999999</v>
      </c>
      <c r="CV112" s="81">
        <f t="shared" si="47"/>
        <v>3991.3697339999999</v>
      </c>
      <c r="CW112" s="81">
        <f t="shared" si="47"/>
        <v>3991.3697339999999</v>
      </c>
      <c r="CX112" s="81">
        <f t="shared" si="47"/>
        <v>3991.3697339999999</v>
      </c>
      <c r="CY112" s="81">
        <f t="shared" si="47"/>
        <v>3991.3697339999999</v>
      </c>
      <c r="CZ112" s="81">
        <f t="shared" si="47"/>
        <v>3991.3697339999999</v>
      </c>
      <c r="DA112" s="81">
        <f t="shared" si="47"/>
        <v>3991.3697339999999</v>
      </c>
      <c r="DB112" s="81">
        <f t="shared" si="47"/>
        <v>3991.3697339999999</v>
      </c>
      <c r="DC112" s="81">
        <f t="shared" si="47"/>
        <v>3991.3697339999999</v>
      </c>
      <c r="DD112" s="81">
        <f t="shared" si="47"/>
        <v>3991.3697339999999</v>
      </c>
      <c r="DE112" s="81">
        <f t="shared" si="47"/>
        <v>3991.3697339999999</v>
      </c>
      <c r="DF112" s="81">
        <f t="shared" si="47"/>
        <v>3991.3697339999999</v>
      </c>
      <c r="DG112" s="81"/>
      <c r="DH112" s="81"/>
      <c r="DI112" s="81"/>
      <c r="DJ112" s="81"/>
      <c r="DK112" s="81"/>
      <c r="DL112" s="81"/>
      <c r="DM112" s="81"/>
      <c r="DN112" s="81"/>
      <c r="DO112" s="81"/>
      <c r="DP112" s="81"/>
      <c r="DQ112" s="81"/>
      <c r="DR112" s="81"/>
      <c r="DS112" s="81"/>
      <c r="DT112" s="81"/>
      <c r="DU112" s="81"/>
      <c r="DV112" s="81"/>
      <c r="DW112" s="81"/>
      <c r="DX112" s="81"/>
      <c r="DY112" s="81"/>
      <c r="DZ112" s="81"/>
      <c r="EA112" s="81"/>
      <c r="EB112" s="81"/>
      <c r="EC112" s="81"/>
      <c r="ED112" s="81"/>
      <c r="EE112" s="81"/>
      <c r="EF112" s="81"/>
      <c r="EG112" s="81"/>
      <c r="EH112" s="81"/>
      <c r="EI112" s="81"/>
      <c r="EJ112" s="81"/>
      <c r="EK112" s="81"/>
      <c r="EL112" s="81"/>
      <c r="EM112" s="81"/>
      <c r="EN112" s="81"/>
      <c r="EO112" s="81"/>
      <c r="EP112" s="81"/>
      <c r="EQ112" s="81"/>
      <c r="ER112" s="81"/>
      <c r="ES112" s="81"/>
      <c r="ET112" s="81"/>
      <c r="EU112" s="81"/>
      <c r="EV112" s="81"/>
    </row>
    <row r="113" spans="1:152" s="1" customFormat="1" x14ac:dyDescent="0.25">
      <c r="B113" s="71"/>
      <c r="C113" s="71"/>
      <c r="D113" s="103">
        <f t="shared" si="23"/>
        <v>46</v>
      </c>
      <c r="E113" s="79"/>
      <c r="F113" s="80"/>
      <c r="G113" s="80" t="s">
        <v>18</v>
      </c>
      <c r="H113" s="80"/>
      <c r="I113" s="80"/>
      <c r="J113" s="80"/>
      <c r="K113" s="124"/>
      <c r="L113" s="82"/>
      <c r="M113" s="125"/>
      <c r="N113" s="81">
        <f t="shared" si="49"/>
        <v>0</v>
      </c>
      <c r="O113" s="81">
        <f t="shared" si="49"/>
        <v>0</v>
      </c>
      <c r="P113" s="81">
        <f t="shared" si="49"/>
        <v>0</v>
      </c>
      <c r="Q113" s="81">
        <f t="shared" si="49"/>
        <v>0</v>
      </c>
      <c r="R113" s="81">
        <f t="shared" si="49"/>
        <v>0</v>
      </c>
      <c r="S113" s="81">
        <f t="shared" si="49"/>
        <v>0</v>
      </c>
      <c r="T113" s="81">
        <f t="shared" si="49"/>
        <v>0</v>
      </c>
      <c r="U113" s="81">
        <f t="shared" si="49"/>
        <v>0</v>
      </c>
      <c r="V113" s="81">
        <f t="shared" si="49"/>
        <v>0</v>
      </c>
      <c r="W113" s="81">
        <f t="shared" si="49"/>
        <v>0</v>
      </c>
      <c r="X113" s="81">
        <f t="shared" si="49"/>
        <v>0</v>
      </c>
      <c r="Y113" s="81">
        <f t="shared" si="49"/>
        <v>0</v>
      </c>
      <c r="Z113" s="81">
        <f t="shared" si="49"/>
        <v>0</v>
      </c>
      <c r="AA113" s="81">
        <f t="shared" si="49"/>
        <v>0</v>
      </c>
      <c r="AB113" s="81">
        <f t="shared" si="49"/>
        <v>0</v>
      </c>
      <c r="AC113" s="81">
        <f t="shared" si="49"/>
        <v>0</v>
      </c>
      <c r="AD113" s="81">
        <f t="shared" si="49"/>
        <v>0</v>
      </c>
      <c r="AE113" s="81">
        <f t="shared" si="49"/>
        <v>0</v>
      </c>
      <c r="AF113" s="81">
        <f t="shared" si="49"/>
        <v>0</v>
      </c>
      <c r="AG113" s="81">
        <f t="shared" si="49"/>
        <v>0</v>
      </c>
      <c r="AH113" s="81">
        <f t="shared" si="49"/>
        <v>0</v>
      </c>
      <c r="AI113" s="81">
        <f t="shared" si="49"/>
        <v>0</v>
      </c>
      <c r="AJ113" s="81">
        <f t="shared" si="49"/>
        <v>0</v>
      </c>
      <c r="AK113" s="81">
        <f t="shared" si="49"/>
        <v>0</v>
      </c>
      <c r="AL113" s="81">
        <f t="shared" si="49"/>
        <v>0</v>
      </c>
      <c r="AM113" s="81">
        <f t="shared" si="49"/>
        <v>0</v>
      </c>
      <c r="AN113" s="81">
        <f t="shared" si="49"/>
        <v>0</v>
      </c>
      <c r="AO113" s="81">
        <f t="shared" si="49"/>
        <v>0</v>
      </c>
      <c r="AP113" s="81">
        <f t="shared" si="49"/>
        <v>0</v>
      </c>
      <c r="AQ113" s="81">
        <f t="shared" si="49"/>
        <v>0</v>
      </c>
      <c r="AR113" s="81">
        <f t="shared" si="49"/>
        <v>0</v>
      </c>
      <c r="AS113" s="81">
        <f t="shared" si="49"/>
        <v>0</v>
      </c>
      <c r="AT113" s="81">
        <f t="shared" si="49"/>
        <v>0</v>
      </c>
      <c r="AU113" s="81">
        <f t="shared" si="49"/>
        <v>0</v>
      </c>
      <c r="AV113" s="81">
        <f t="shared" si="49"/>
        <v>0</v>
      </c>
      <c r="AW113" s="81">
        <f t="shared" si="49"/>
        <v>0</v>
      </c>
      <c r="AX113" s="81">
        <f t="shared" si="49"/>
        <v>0</v>
      </c>
      <c r="AY113" s="81">
        <f t="shared" si="49"/>
        <v>0</v>
      </c>
      <c r="AZ113" s="81">
        <f t="shared" si="49"/>
        <v>0</v>
      </c>
      <c r="BA113" s="81">
        <f t="shared" si="49"/>
        <v>0</v>
      </c>
      <c r="BB113" s="81">
        <f t="shared" si="49"/>
        <v>0</v>
      </c>
      <c r="BC113" s="81">
        <f t="shared" si="49"/>
        <v>0</v>
      </c>
      <c r="BD113" s="81">
        <f t="shared" si="49"/>
        <v>0</v>
      </c>
      <c r="BE113" s="81">
        <f t="shared" si="49"/>
        <v>0</v>
      </c>
      <c r="BF113" s="81">
        <f t="shared" si="49"/>
        <v>0</v>
      </c>
      <c r="BG113" s="81">
        <f t="shared" si="49"/>
        <v>0</v>
      </c>
      <c r="BH113" s="81">
        <f t="shared" si="49"/>
        <v>0</v>
      </c>
      <c r="BI113" s="81">
        <f t="shared" si="49"/>
        <v>0</v>
      </c>
      <c r="BJ113" s="81">
        <f t="shared" si="49"/>
        <v>0</v>
      </c>
      <c r="BK113" s="81">
        <f t="shared" si="49"/>
        <v>0</v>
      </c>
      <c r="BL113" s="81">
        <f t="shared" si="49"/>
        <v>0</v>
      </c>
      <c r="BM113" s="81">
        <f t="shared" si="49"/>
        <v>0</v>
      </c>
      <c r="BN113" s="81">
        <f t="shared" si="49"/>
        <v>0</v>
      </c>
      <c r="BO113" s="81">
        <f t="shared" si="49"/>
        <v>0</v>
      </c>
      <c r="BP113" s="81">
        <f t="shared" si="49"/>
        <v>0</v>
      </c>
      <c r="BQ113" s="81">
        <f t="shared" si="49"/>
        <v>0</v>
      </c>
      <c r="BR113" s="81">
        <f t="shared" si="49"/>
        <v>0</v>
      </c>
      <c r="BS113" s="81">
        <f t="shared" si="49"/>
        <v>0</v>
      </c>
      <c r="BT113" s="81">
        <f t="shared" si="49"/>
        <v>0</v>
      </c>
      <c r="BU113" s="81">
        <f t="shared" si="49"/>
        <v>0</v>
      </c>
      <c r="BV113" s="81">
        <f t="shared" si="49"/>
        <v>0</v>
      </c>
      <c r="BW113" s="81">
        <f t="shared" si="49"/>
        <v>0</v>
      </c>
      <c r="BX113" s="81">
        <f t="shared" si="49"/>
        <v>0</v>
      </c>
      <c r="BY113" s="81">
        <f t="shared" si="49"/>
        <v>0</v>
      </c>
      <c r="BZ113" s="81">
        <f t="shared" si="49"/>
        <v>0</v>
      </c>
      <c r="CA113" s="81">
        <f t="shared" si="49"/>
        <v>0</v>
      </c>
      <c r="CB113" s="81">
        <f t="shared" si="49"/>
        <v>0</v>
      </c>
      <c r="CC113" s="81">
        <f t="shared" si="49"/>
        <v>0</v>
      </c>
      <c r="CD113" s="81">
        <f t="shared" si="49"/>
        <v>0</v>
      </c>
      <c r="CE113" s="81">
        <f t="shared" si="49"/>
        <v>0</v>
      </c>
      <c r="CF113" s="81">
        <f t="shared" si="49"/>
        <v>0</v>
      </c>
      <c r="CG113" s="81">
        <f t="shared" si="49"/>
        <v>0</v>
      </c>
      <c r="CH113" s="81">
        <f t="shared" si="47"/>
        <v>0</v>
      </c>
      <c r="CI113" s="81">
        <f t="shared" si="47"/>
        <v>0</v>
      </c>
      <c r="CJ113" s="81">
        <f t="shared" si="47"/>
        <v>0</v>
      </c>
      <c r="CK113" s="81">
        <f t="shared" si="47"/>
        <v>0</v>
      </c>
      <c r="CL113" s="81">
        <f t="shared" si="47"/>
        <v>0</v>
      </c>
      <c r="CM113" s="81">
        <f t="shared" si="47"/>
        <v>0</v>
      </c>
      <c r="CN113" s="81">
        <f t="shared" si="47"/>
        <v>0</v>
      </c>
      <c r="CO113" s="81">
        <f t="shared" si="47"/>
        <v>0</v>
      </c>
      <c r="CP113" s="81">
        <f t="shared" si="47"/>
        <v>0</v>
      </c>
      <c r="CQ113" s="81">
        <f t="shared" si="47"/>
        <v>0</v>
      </c>
      <c r="CR113" s="81">
        <f t="shared" si="47"/>
        <v>0</v>
      </c>
      <c r="CS113" s="81">
        <f t="shared" si="47"/>
        <v>0</v>
      </c>
      <c r="CT113" s="81">
        <f t="shared" si="47"/>
        <v>0</v>
      </c>
      <c r="CU113" s="81">
        <f t="shared" si="47"/>
        <v>0</v>
      </c>
      <c r="CV113" s="81">
        <f t="shared" si="47"/>
        <v>0</v>
      </c>
      <c r="CW113" s="81">
        <f t="shared" si="47"/>
        <v>0</v>
      </c>
      <c r="CX113" s="81">
        <f t="shared" si="47"/>
        <v>0</v>
      </c>
      <c r="CY113" s="81">
        <f t="shared" si="47"/>
        <v>0</v>
      </c>
      <c r="CZ113" s="81">
        <f t="shared" si="47"/>
        <v>0</v>
      </c>
      <c r="DA113" s="81">
        <f t="shared" si="47"/>
        <v>0</v>
      </c>
      <c r="DB113" s="81">
        <f t="shared" si="47"/>
        <v>0</v>
      </c>
      <c r="DC113" s="81">
        <f t="shared" si="47"/>
        <v>0</v>
      </c>
      <c r="DD113" s="81">
        <f t="shared" si="47"/>
        <v>0</v>
      </c>
      <c r="DE113" s="81">
        <f t="shared" si="47"/>
        <v>0</v>
      </c>
      <c r="DF113" s="81">
        <f t="shared" si="47"/>
        <v>0</v>
      </c>
      <c r="DG113" s="81"/>
      <c r="DH113" s="81"/>
      <c r="DI113" s="81"/>
      <c r="DJ113" s="81"/>
      <c r="DK113" s="81"/>
      <c r="DL113" s="81"/>
      <c r="DM113" s="81"/>
      <c r="DN113" s="81"/>
      <c r="DO113" s="81"/>
      <c r="DP113" s="81"/>
      <c r="DQ113" s="81"/>
      <c r="DR113" s="81"/>
      <c r="DS113" s="81"/>
      <c r="DT113" s="81"/>
      <c r="DU113" s="81"/>
      <c r="DV113" s="81"/>
      <c r="DW113" s="81"/>
      <c r="DX113" s="81"/>
      <c r="DY113" s="81"/>
      <c r="DZ113" s="81"/>
      <c r="EA113" s="81"/>
      <c r="EB113" s="81"/>
      <c r="EC113" s="81"/>
      <c r="ED113" s="81"/>
      <c r="EE113" s="81"/>
      <c r="EF113" s="81"/>
      <c r="EG113" s="81"/>
      <c r="EH113" s="81"/>
      <c r="EI113" s="81"/>
      <c r="EJ113" s="81"/>
      <c r="EK113" s="81"/>
      <c r="EL113" s="81"/>
      <c r="EM113" s="81"/>
      <c r="EN113" s="81"/>
      <c r="EO113" s="81"/>
      <c r="EP113" s="81"/>
      <c r="EQ113" s="81"/>
      <c r="ER113" s="81"/>
      <c r="ES113" s="81"/>
      <c r="ET113" s="81"/>
      <c r="EU113" s="81"/>
      <c r="EV113" s="81"/>
    </row>
    <row r="114" spans="1:152" s="53" customFormat="1" x14ac:dyDescent="0.25">
      <c r="B114" s="6"/>
      <c r="C114" s="6"/>
      <c r="D114" s="103">
        <f t="shared" si="23"/>
        <v>47</v>
      </c>
      <c r="E114" s="61"/>
      <c r="F114" s="62" t="s">
        <v>40</v>
      </c>
      <c r="G114" s="80"/>
      <c r="H114" s="62"/>
      <c r="I114" s="62"/>
      <c r="J114" s="62"/>
      <c r="K114" s="114"/>
      <c r="L114" s="115"/>
      <c r="M114" s="116"/>
      <c r="N114" s="117">
        <f t="shared" si="49"/>
        <v>0</v>
      </c>
      <c r="O114" s="117">
        <f t="shared" si="49"/>
        <v>0</v>
      </c>
      <c r="P114" s="117">
        <f t="shared" si="49"/>
        <v>0</v>
      </c>
      <c r="Q114" s="117">
        <f t="shared" si="49"/>
        <v>0</v>
      </c>
      <c r="R114" s="117">
        <f t="shared" si="49"/>
        <v>0</v>
      </c>
      <c r="S114" s="117">
        <f t="shared" si="49"/>
        <v>0</v>
      </c>
      <c r="T114" s="117">
        <f t="shared" si="49"/>
        <v>0</v>
      </c>
      <c r="U114" s="117">
        <f t="shared" si="49"/>
        <v>0</v>
      </c>
      <c r="V114" s="117">
        <f t="shared" si="49"/>
        <v>0</v>
      </c>
      <c r="W114" s="117">
        <f t="shared" si="49"/>
        <v>0</v>
      </c>
      <c r="X114" s="117">
        <f t="shared" si="49"/>
        <v>0</v>
      </c>
      <c r="Y114" s="117">
        <f t="shared" si="49"/>
        <v>0</v>
      </c>
      <c r="Z114" s="117">
        <f t="shared" si="49"/>
        <v>0</v>
      </c>
      <c r="AA114" s="117">
        <f t="shared" si="49"/>
        <v>0</v>
      </c>
      <c r="AB114" s="117">
        <f t="shared" si="49"/>
        <v>0</v>
      </c>
      <c r="AC114" s="117">
        <f t="shared" si="49"/>
        <v>0</v>
      </c>
      <c r="AD114" s="117">
        <f t="shared" si="49"/>
        <v>0</v>
      </c>
      <c r="AE114" s="117">
        <f t="shared" si="49"/>
        <v>0</v>
      </c>
      <c r="AF114" s="117">
        <f t="shared" si="49"/>
        <v>0</v>
      </c>
      <c r="AG114" s="117">
        <f t="shared" si="49"/>
        <v>0</v>
      </c>
      <c r="AH114" s="117">
        <f t="shared" si="49"/>
        <v>0</v>
      </c>
      <c r="AI114" s="117">
        <f t="shared" si="49"/>
        <v>0</v>
      </c>
      <c r="AJ114" s="117">
        <f t="shared" si="49"/>
        <v>0</v>
      </c>
      <c r="AK114" s="117">
        <f t="shared" si="49"/>
        <v>0</v>
      </c>
      <c r="AL114" s="117">
        <f t="shared" si="49"/>
        <v>0</v>
      </c>
      <c r="AM114" s="117">
        <f t="shared" si="49"/>
        <v>0</v>
      </c>
      <c r="AN114" s="117">
        <f t="shared" si="49"/>
        <v>0</v>
      </c>
      <c r="AO114" s="117">
        <f t="shared" si="49"/>
        <v>0</v>
      </c>
      <c r="AP114" s="117">
        <f t="shared" si="49"/>
        <v>0</v>
      </c>
      <c r="AQ114" s="117">
        <f t="shared" si="49"/>
        <v>0</v>
      </c>
      <c r="AR114" s="117">
        <f t="shared" si="49"/>
        <v>0</v>
      </c>
      <c r="AS114" s="117">
        <f t="shared" si="49"/>
        <v>0</v>
      </c>
      <c r="AT114" s="117">
        <f t="shared" si="49"/>
        <v>0</v>
      </c>
      <c r="AU114" s="117">
        <f t="shared" si="49"/>
        <v>0</v>
      </c>
      <c r="AV114" s="117">
        <f t="shared" si="49"/>
        <v>0</v>
      </c>
      <c r="AW114" s="117">
        <f t="shared" si="49"/>
        <v>0</v>
      </c>
      <c r="AX114" s="117">
        <f t="shared" si="49"/>
        <v>0</v>
      </c>
      <c r="AY114" s="117">
        <f t="shared" si="49"/>
        <v>0</v>
      </c>
      <c r="AZ114" s="117">
        <f t="shared" si="49"/>
        <v>0</v>
      </c>
      <c r="BA114" s="117">
        <f t="shared" si="49"/>
        <v>0</v>
      </c>
      <c r="BB114" s="117">
        <f t="shared" ref="BB114:CG114" si="50">BB221+BB232</f>
        <v>0</v>
      </c>
      <c r="BC114" s="117">
        <f t="shared" si="50"/>
        <v>0</v>
      </c>
      <c r="BD114" s="117">
        <f t="shared" si="50"/>
        <v>0</v>
      </c>
      <c r="BE114" s="117">
        <f t="shared" si="50"/>
        <v>0</v>
      </c>
      <c r="BF114" s="117">
        <f t="shared" si="50"/>
        <v>0</v>
      </c>
      <c r="BG114" s="117">
        <f t="shared" si="50"/>
        <v>0</v>
      </c>
      <c r="BH114" s="117">
        <f t="shared" si="50"/>
        <v>0</v>
      </c>
      <c r="BI114" s="117">
        <f t="shared" si="50"/>
        <v>0</v>
      </c>
      <c r="BJ114" s="117">
        <f t="shared" si="50"/>
        <v>0</v>
      </c>
      <c r="BK114" s="117">
        <f t="shared" si="50"/>
        <v>0</v>
      </c>
      <c r="BL114" s="117">
        <f t="shared" si="50"/>
        <v>0</v>
      </c>
      <c r="BM114" s="117">
        <f t="shared" si="50"/>
        <v>0</v>
      </c>
      <c r="BN114" s="117">
        <f t="shared" si="50"/>
        <v>0</v>
      </c>
      <c r="BO114" s="117">
        <f t="shared" si="50"/>
        <v>0</v>
      </c>
      <c r="BP114" s="117">
        <f t="shared" si="50"/>
        <v>0</v>
      </c>
      <c r="BQ114" s="117">
        <f t="shared" si="50"/>
        <v>0</v>
      </c>
      <c r="BR114" s="117">
        <f t="shared" si="50"/>
        <v>0</v>
      </c>
      <c r="BS114" s="117">
        <f t="shared" si="50"/>
        <v>0</v>
      </c>
      <c r="BT114" s="117">
        <f t="shared" si="50"/>
        <v>0</v>
      </c>
      <c r="BU114" s="117">
        <f t="shared" si="50"/>
        <v>0</v>
      </c>
      <c r="BV114" s="117">
        <f t="shared" si="50"/>
        <v>0</v>
      </c>
      <c r="BW114" s="117">
        <f t="shared" si="50"/>
        <v>0</v>
      </c>
      <c r="BX114" s="117">
        <f t="shared" si="50"/>
        <v>0</v>
      </c>
      <c r="BY114" s="117">
        <f t="shared" si="50"/>
        <v>0</v>
      </c>
      <c r="BZ114" s="117">
        <f t="shared" si="50"/>
        <v>0</v>
      </c>
      <c r="CA114" s="117">
        <f t="shared" si="50"/>
        <v>0</v>
      </c>
      <c r="CB114" s="117">
        <f t="shared" si="50"/>
        <v>0</v>
      </c>
      <c r="CC114" s="117">
        <f t="shared" si="50"/>
        <v>0</v>
      </c>
      <c r="CD114" s="117">
        <f t="shared" si="50"/>
        <v>0</v>
      </c>
      <c r="CE114" s="117">
        <f t="shared" si="50"/>
        <v>0</v>
      </c>
      <c r="CF114" s="117">
        <f t="shared" si="50"/>
        <v>0</v>
      </c>
      <c r="CG114" s="117">
        <f t="shared" si="50"/>
        <v>0</v>
      </c>
      <c r="CH114" s="117">
        <f t="shared" si="47"/>
        <v>0</v>
      </c>
      <c r="CI114" s="117">
        <f t="shared" si="47"/>
        <v>0</v>
      </c>
      <c r="CJ114" s="117">
        <f t="shared" si="47"/>
        <v>0</v>
      </c>
      <c r="CK114" s="117">
        <f t="shared" si="47"/>
        <v>0</v>
      </c>
      <c r="CL114" s="117">
        <f t="shared" si="47"/>
        <v>0</v>
      </c>
      <c r="CM114" s="117">
        <f t="shared" si="47"/>
        <v>0</v>
      </c>
      <c r="CN114" s="117">
        <f t="shared" si="47"/>
        <v>0</v>
      </c>
      <c r="CO114" s="117">
        <f t="shared" si="47"/>
        <v>0</v>
      </c>
      <c r="CP114" s="117">
        <f t="shared" si="47"/>
        <v>0</v>
      </c>
      <c r="CQ114" s="117">
        <f t="shared" si="47"/>
        <v>0</v>
      </c>
      <c r="CR114" s="117">
        <f t="shared" si="47"/>
        <v>0</v>
      </c>
      <c r="CS114" s="117">
        <f t="shared" si="47"/>
        <v>0</v>
      </c>
      <c r="CT114" s="117">
        <f t="shared" si="47"/>
        <v>0</v>
      </c>
      <c r="CU114" s="117">
        <f t="shared" si="47"/>
        <v>0</v>
      </c>
      <c r="CV114" s="117">
        <f t="shared" si="47"/>
        <v>0</v>
      </c>
      <c r="CW114" s="117">
        <f t="shared" si="47"/>
        <v>0</v>
      </c>
      <c r="CX114" s="117">
        <f t="shared" si="47"/>
        <v>0</v>
      </c>
      <c r="CY114" s="117">
        <f t="shared" si="47"/>
        <v>0</v>
      </c>
      <c r="CZ114" s="117">
        <f t="shared" si="47"/>
        <v>0</v>
      </c>
      <c r="DA114" s="117">
        <f t="shared" si="47"/>
        <v>0</v>
      </c>
      <c r="DB114" s="117">
        <f t="shared" si="47"/>
        <v>0</v>
      </c>
      <c r="DC114" s="117">
        <f t="shared" si="47"/>
        <v>0</v>
      </c>
      <c r="DD114" s="117">
        <f t="shared" si="47"/>
        <v>0</v>
      </c>
      <c r="DE114" s="117">
        <f t="shared" si="47"/>
        <v>0</v>
      </c>
      <c r="DF114" s="117">
        <f t="shared" si="47"/>
        <v>0</v>
      </c>
      <c r="DG114" s="117"/>
      <c r="DH114" s="117"/>
      <c r="DI114" s="117"/>
      <c r="DJ114" s="117"/>
      <c r="DK114" s="117"/>
      <c r="DL114" s="117"/>
      <c r="DM114" s="117"/>
      <c r="DN114" s="117"/>
      <c r="DO114" s="117"/>
      <c r="DP114" s="117"/>
      <c r="DQ114" s="117"/>
      <c r="DR114" s="117"/>
      <c r="DS114" s="117"/>
      <c r="DT114" s="117"/>
      <c r="DU114" s="117"/>
      <c r="DV114" s="117"/>
      <c r="DW114" s="117"/>
      <c r="DX114" s="117"/>
      <c r="DY114" s="117"/>
      <c r="DZ114" s="117"/>
      <c r="EA114" s="117"/>
      <c r="EB114" s="117"/>
      <c r="EC114" s="117"/>
      <c r="ED114" s="117"/>
      <c r="EE114" s="117"/>
      <c r="EF114" s="117"/>
      <c r="EG114" s="117"/>
      <c r="EH114" s="117"/>
      <c r="EI114" s="117"/>
      <c r="EJ114" s="117"/>
      <c r="EK114" s="117"/>
      <c r="EL114" s="117"/>
      <c r="EM114" s="117"/>
      <c r="EN114" s="117"/>
      <c r="EO114" s="117"/>
      <c r="EP114" s="117"/>
      <c r="EQ114" s="117"/>
      <c r="ER114" s="117"/>
      <c r="ES114" s="117"/>
      <c r="ET114" s="117"/>
      <c r="EU114" s="117"/>
      <c r="EV114" s="117"/>
    </row>
    <row r="115" spans="1:152" s="1" customFormat="1" x14ac:dyDescent="0.25">
      <c r="B115" s="71"/>
      <c r="C115" s="71"/>
      <c r="D115" s="103">
        <f t="shared" si="23"/>
        <v>48</v>
      </c>
      <c r="E115" s="79"/>
      <c r="F115" s="80"/>
      <c r="G115" s="80" t="s">
        <v>17</v>
      </c>
      <c r="H115" s="80"/>
      <c r="I115" s="80"/>
      <c r="J115" s="80"/>
      <c r="K115" s="124"/>
      <c r="L115" s="82"/>
      <c r="M115" s="125"/>
      <c r="N115" s="81">
        <f t="shared" ref="N115:CG116" si="51">N222+N233</f>
        <v>0</v>
      </c>
      <c r="O115" s="81">
        <f t="shared" si="51"/>
        <v>0</v>
      </c>
      <c r="P115" s="81">
        <f t="shared" si="51"/>
        <v>0</v>
      </c>
      <c r="Q115" s="81">
        <f t="shared" si="51"/>
        <v>0</v>
      </c>
      <c r="R115" s="81">
        <f t="shared" si="51"/>
        <v>0</v>
      </c>
      <c r="S115" s="81">
        <f t="shared" si="51"/>
        <v>0</v>
      </c>
      <c r="T115" s="81">
        <f t="shared" si="51"/>
        <v>0</v>
      </c>
      <c r="U115" s="81">
        <f t="shared" si="51"/>
        <v>0</v>
      </c>
      <c r="V115" s="81">
        <f t="shared" si="51"/>
        <v>0</v>
      </c>
      <c r="W115" s="81">
        <f t="shared" si="51"/>
        <v>0</v>
      </c>
      <c r="X115" s="81">
        <f t="shared" si="51"/>
        <v>0</v>
      </c>
      <c r="Y115" s="81">
        <f t="shared" si="51"/>
        <v>0</v>
      </c>
      <c r="Z115" s="81">
        <f t="shared" si="51"/>
        <v>0</v>
      </c>
      <c r="AA115" s="81">
        <f t="shared" si="51"/>
        <v>0</v>
      </c>
      <c r="AB115" s="81">
        <f t="shared" si="51"/>
        <v>0</v>
      </c>
      <c r="AC115" s="81">
        <f t="shared" si="51"/>
        <v>0</v>
      </c>
      <c r="AD115" s="81">
        <f t="shared" si="51"/>
        <v>0</v>
      </c>
      <c r="AE115" s="81">
        <f t="shared" si="51"/>
        <v>0</v>
      </c>
      <c r="AF115" s="81">
        <f t="shared" si="51"/>
        <v>0</v>
      </c>
      <c r="AG115" s="81">
        <f t="shared" si="51"/>
        <v>0</v>
      </c>
      <c r="AH115" s="81">
        <f t="shared" si="51"/>
        <v>0</v>
      </c>
      <c r="AI115" s="81">
        <f t="shared" si="51"/>
        <v>0</v>
      </c>
      <c r="AJ115" s="81">
        <f t="shared" si="51"/>
        <v>0</v>
      </c>
      <c r="AK115" s="81">
        <f t="shared" si="51"/>
        <v>0</v>
      </c>
      <c r="AL115" s="81">
        <f t="shared" si="51"/>
        <v>0</v>
      </c>
      <c r="AM115" s="81">
        <f t="shared" si="51"/>
        <v>0</v>
      </c>
      <c r="AN115" s="81">
        <f t="shared" si="51"/>
        <v>0</v>
      </c>
      <c r="AO115" s="81">
        <f t="shared" si="51"/>
        <v>0</v>
      </c>
      <c r="AP115" s="81">
        <f t="shared" si="51"/>
        <v>0</v>
      </c>
      <c r="AQ115" s="81">
        <f t="shared" si="51"/>
        <v>0</v>
      </c>
      <c r="AR115" s="81">
        <f t="shared" si="51"/>
        <v>0</v>
      </c>
      <c r="AS115" s="81">
        <f t="shared" si="51"/>
        <v>0</v>
      </c>
      <c r="AT115" s="81">
        <f t="shared" si="51"/>
        <v>0</v>
      </c>
      <c r="AU115" s="81">
        <f t="shared" si="51"/>
        <v>0</v>
      </c>
      <c r="AV115" s="81">
        <f t="shared" si="51"/>
        <v>0</v>
      </c>
      <c r="AW115" s="81">
        <f t="shared" si="51"/>
        <v>0</v>
      </c>
      <c r="AX115" s="81">
        <f t="shared" si="51"/>
        <v>0</v>
      </c>
      <c r="AY115" s="81">
        <f t="shared" si="51"/>
        <v>0</v>
      </c>
      <c r="AZ115" s="81">
        <f t="shared" si="51"/>
        <v>0</v>
      </c>
      <c r="BA115" s="81">
        <f t="shared" si="51"/>
        <v>0</v>
      </c>
      <c r="BB115" s="81">
        <f t="shared" si="51"/>
        <v>0</v>
      </c>
      <c r="BC115" s="81">
        <f t="shared" si="51"/>
        <v>0</v>
      </c>
      <c r="BD115" s="81">
        <f t="shared" si="51"/>
        <v>0</v>
      </c>
      <c r="BE115" s="81">
        <f t="shared" si="51"/>
        <v>0</v>
      </c>
      <c r="BF115" s="81">
        <f t="shared" si="51"/>
        <v>0</v>
      </c>
      <c r="BG115" s="81">
        <f t="shared" si="51"/>
        <v>0</v>
      </c>
      <c r="BH115" s="81">
        <f t="shared" si="51"/>
        <v>0</v>
      </c>
      <c r="BI115" s="81">
        <f t="shared" si="51"/>
        <v>0</v>
      </c>
      <c r="BJ115" s="81">
        <f t="shared" si="51"/>
        <v>0</v>
      </c>
      <c r="BK115" s="81">
        <f t="shared" si="51"/>
        <v>0</v>
      </c>
      <c r="BL115" s="81">
        <f t="shared" si="51"/>
        <v>0</v>
      </c>
      <c r="BM115" s="81">
        <f t="shared" si="51"/>
        <v>0</v>
      </c>
      <c r="BN115" s="81">
        <f t="shared" si="51"/>
        <v>0</v>
      </c>
      <c r="BO115" s="81">
        <f t="shared" si="51"/>
        <v>0</v>
      </c>
      <c r="BP115" s="81">
        <f t="shared" si="51"/>
        <v>0</v>
      </c>
      <c r="BQ115" s="81">
        <f t="shared" si="51"/>
        <v>0</v>
      </c>
      <c r="BR115" s="81">
        <f t="shared" si="51"/>
        <v>0</v>
      </c>
      <c r="BS115" s="81">
        <f t="shared" si="51"/>
        <v>0</v>
      </c>
      <c r="BT115" s="81">
        <f t="shared" si="51"/>
        <v>0</v>
      </c>
      <c r="BU115" s="81">
        <f t="shared" si="51"/>
        <v>0</v>
      </c>
      <c r="BV115" s="81">
        <f t="shared" si="51"/>
        <v>0</v>
      </c>
      <c r="BW115" s="81">
        <f t="shared" si="51"/>
        <v>0</v>
      </c>
      <c r="BX115" s="81">
        <f t="shared" si="51"/>
        <v>0</v>
      </c>
      <c r="BY115" s="81">
        <f t="shared" si="51"/>
        <v>0</v>
      </c>
      <c r="BZ115" s="81">
        <f t="shared" si="51"/>
        <v>0</v>
      </c>
      <c r="CA115" s="81">
        <f t="shared" si="51"/>
        <v>0</v>
      </c>
      <c r="CB115" s="81">
        <f t="shared" si="51"/>
        <v>0</v>
      </c>
      <c r="CC115" s="81">
        <f t="shared" si="51"/>
        <v>0</v>
      </c>
      <c r="CD115" s="81">
        <f t="shared" si="51"/>
        <v>0</v>
      </c>
      <c r="CE115" s="81">
        <f t="shared" si="51"/>
        <v>0</v>
      </c>
      <c r="CF115" s="81">
        <f t="shared" si="51"/>
        <v>0</v>
      </c>
      <c r="CG115" s="81">
        <f t="shared" si="51"/>
        <v>0</v>
      </c>
      <c r="CH115" s="81">
        <f t="shared" si="47"/>
        <v>0</v>
      </c>
      <c r="CI115" s="81">
        <f t="shared" si="47"/>
        <v>0</v>
      </c>
      <c r="CJ115" s="81">
        <f t="shared" si="47"/>
        <v>0</v>
      </c>
      <c r="CK115" s="81">
        <f t="shared" si="47"/>
        <v>0</v>
      </c>
      <c r="CL115" s="81">
        <f t="shared" si="47"/>
        <v>0</v>
      </c>
      <c r="CM115" s="81">
        <f t="shared" si="47"/>
        <v>0</v>
      </c>
      <c r="CN115" s="81">
        <f t="shared" si="47"/>
        <v>0</v>
      </c>
      <c r="CO115" s="81">
        <f t="shared" si="47"/>
        <v>0</v>
      </c>
      <c r="CP115" s="81">
        <f t="shared" si="47"/>
        <v>0</v>
      </c>
      <c r="CQ115" s="81">
        <f t="shared" si="47"/>
        <v>0</v>
      </c>
      <c r="CR115" s="81">
        <f t="shared" si="47"/>
        <v>0</v>
      </c>
      <c r="CS115" s="81">
        <f t="shared" si="47"/>
        <v>0</v>
      </c>
      <c r="CT115" s="81">
        <f t="shared" si="47"/>
        <v>0</v>
      </c>
      <c r="CU115" s="81">
        <f t="shared" si="47"/>
        <v>0</v>
      </c>
      <c r="CV115" s="81">
        <f t="shared" si="47"/>
        <v>0</v>
      </c>
      <c r="CW115" s="81">
        <f t="shared" si="47"/>
        <v>0</v>
      </c>
      <c r="CX115" s="81">
        <f t="shared" si="47"/>
        <v>0</v>
      </c>
      <c r="CY115" s="81">
        <f t="shared" si="47"/>
        <v>0</v>
      </c>
      <c r="CZ115" s="81">
        <f t="shared" si="47"/>
        <v>0</v>
      </c>
      <c r="DA115" s="81">
        <f t="shared" si="47"/>
        <v>0</v>
      </c>
      <c r="DB115" s="81">
        <f t="shared" si="47"/>
        <v>0</v>
      </c>
      <c r="DC115" s="81">
        <f t="shared" si="47"/>
        <v>0</v>
      </c>
      <c r="DD115" s="81">
        <f t="shared" si="47"/>
        <v>0</v>
      </c>
      <c r="DE115" s="81">
        <f t="shared" si="47"/>
        <v>0</v>
      </c>
      <c r="DF115" s="81">
        <f t="shared" si="47"/>
        <v>0</v>
      </c>
      <c r="DG115" s="81"/>
      <c r="DH115" s="81"/>
      <c r="DI115" s="81"/>
      <c r="DJ115" s="81"/>
      <c r="DK115" s="81"/>
      <c r="DL115" s="81"/>
      <c r="DM115" s="81"/>
      <c r="DN115" s="81"/>
      <c r="DO115" s="81"/>
      <c r="DP115" s="81"/>
      <c r="DQ115" s="81"/>
      <c r="DR115" s="81"/>
      <c r="DS115" s="81"/>
      <c r="DT115" s="81"/>
      <c r="DU115" s="81"/>
      <c r="DV115" s="81"/>
      <c r="DW115" s="81"/>
      <c r="DX115" s="81"/>
      <c r="DY115" s="81"/>
      <c r="DZ115" s="81"/>
      <c r="EA115" s="81"/>
      <c r="EB115" s="81"/>
      <c r="EC115" s="81"/>
      <c r="ED115" s="81"/>
      <c r="EE115" s="81"/>
      <c r="EF115" s="81"/>
      <c r="EG115" s="81"/>
      <c r="EH115" s="81"/>
      <c r="EI115" s="81"/>
      <c r="EJ115" s="81"/>
      <c r="EK115" s="81"/>
      <c r="EL115" s="81"/>
      <c r="EM115" s="81"/>
      <c r="EN115" s="81"/>
      <c r="EO115" s="81"/>
      <c r="EP115" s="81"/>
      <c r="EQ115" s="81"/>
      <c r="ER115" s="81"/>
      <c r="ES115" s="81"/>
      <c r="ET115" s="81"/>
      <c r="EU115" s="81"/>
      <c r="EV115" s="81"/>
    </row>
    <row r="116" spans="1:152" s="1" customFormat="1" x14ac:dyDescent="0.25">
      <c r="B116" s="71"/>
      <c r="C116" s="71"/>
      <c r="D116" s="103">
        <f t="shared" si="23"/>
        <v>49</v>
      </c>
      <c r="E116" s="79"/>
      <c r="F116" s="80"/>
      <c r="G116" s="80" t="s">
        <v>18</v>
      </c>
      <c r="H116" s="80"/>
      <c r="I116" s="80"/>
      <c r="J116" s="80"/>
      <c r="K116" s="124"/>
      <c r="L116" s="82"/>
      <c r="M116" s="125"/>
      <c r="N116" s="81">
        <f t="shared" si="51"/>
        <v>0</v>
      </c>
      <c r="O116" s="81">
        <f t="shared" si="51"/>
        <v>0</v>
      </c>
      <c r="P116" s="81">
        <f t="shared" si="51"/>
        <v>0</v>
      </c>
      <c r="Q116" s="81">
        <f t="shared" si="51"/>
        <v>0</v>
      </c>
      <c r="R116" s="81">
        <f t="shared" si="51"/>
        <v>0</v>
      </c>
      <c r="S116" s="81">
        <f t="shared" si="51"/>
        <v>0</v>
      </c>
      <c r="T116" s="81">
        <f t="shared" si="51"/>
        <v>0</v>
      </c>
      <c r="U116" s="81">
        <f t="shared" si="51"/>
        <v>0</v>
      </c>
      <c r="V116" s="81">
        <f t="shared" si="51"/>
        <v>0</v>
      </c>
      <c r="W116" s="81">
        <f t="shared" si="51"/>
        <v>0</v>
      </c>
      <c r="X116" s="81">
        <f t="shared" si="51"/>
        <v>0</v>
      </c>
      <c r="Y116" s="81">
        <f t="shared" si="51"/>
        <v>0</v>
      </c>
      <c r="Z116" s="81">
        <f t="shared" si="51"/>
        <v>0</v>
      </c>
      <c r="AA116" s="81">
        <f t="shared" si="51"/>
        <v>0</v>
      </c>
      <c r="AB116" s="81">
        <f t="shared" si="51"/>
        <v>0</v>
      </c>
      <c r="AC116" s="81">
        <f t="shared" si="51"/>
        <v>0</v>
      </c>
      <c r="AD116" s="81">
        <f t="shared" si="51"/>
        <v>0</v>
      </c>
      <c r="AE116" s="81">
        <f t="shared" si="51"/>
        <v>0</v>
      </c>
      <c r="AF116" s="81">
        <f t="shared" si="51"/>
        <v>0</v>
      </c>
      <c r="AG116" s="81">
        <f t="shared" si="51"/>
        <v>0</v>
      </c>
      <c r="AH116" s="81">
        <f t="shared" si="51"/>
        <v>0</v>
      </c>
      <c r="AI116" s="81">
        <f t="shared" si="51"/>
        <v>0</v>
      </c>
      <c r="AJ116" s="81">
        <f t="shared" si="51"/>
        <v>0</v>
      </c>
      <c r="AK116" s="81">
        <f t="shared" si="51"/>
        <v>0</v>
      </c>
      <c r="AL116" s="81">
        <f t="shared" si="51"/>
        <v>0</v>
      </c>
      <c r="AM116" s="81">
        <f t="shared" si="51"/>
        <v>0</v>
      </c>
      <c r="AN116" s="81">
        <f t="shared" si="51"/>
        <v>0</v>
      </c>
      <c r="AO116" s="81">
        <f t="shared" si="51"/>
        <v>0</v>
      </c>
      <c r="AP116" s="81">
        <f t="shared" si="51"/>
        <v>0</v>
      </c>
      <c r="AQ116" s="81">
        <f t="shared" si="51"/>
        <v>0</v>
      </c>
      <c r="AR116" s="81">
        <f t="shared" si="51"/>
        <v>0</v>
      </c>
      <c r="AS116" s="81">
        <f t="shared" si="51"/>
        <v>0</v>
      </c>
      <c r="AT116" s="81">
        <f t="shared" si="51"/>
        <v>0</v>
      </c>
      <c r="AU116" s="81">
        <f t="shared" si="51"/>
        <v>0</v>
      </c>
      <c r="AV116" s="81">
        <f t="shared" si="51"/>
        <v>0</v>
      </c>
      <c r="AW116" s="81">
        <f t="shared" si="51"/>
        <v>0</v>
      </c>
      <c r="AX116" s="81">
        <f t="shared" si="51"/>
        <v>0</v>
      </c>
      <c r="AY116" s="81">
        <f t="shared" si="51"/>
        <v>0</v>
      </c>
      <c r="AZ116" s="81">
        <f t="shared" si="51"/>
        <v>0</v>
      </c>
      <c r="BA116" s="81">
        <f t="shared" si="51"/>
        <v>0</v>
      </c>
      <c r="BB116" s="81">
        <f t="shared" si="51"/>
        <v>0</v>
      </c>
      <c r="BC116" s="81">
        <f t="shared" si="51"/>
        <v>0</v>
      </c>
      <c r="BD116" s="81">
        <f t="shared" si="51"/>
        <v>0</v>
      </c>
      <c r="BE116" s="81">
        <f t="shared" si="51"/>
        <v>0</v>
      </c>
      <c r="BF116" s="81">
        <f t="shared" si="51"/>
        <v>0</v>
      </c>
      <c r="BG116" s="81">
        <f t="shared" si="51"/>
        <v>0</v>
      </c>
      <c r="BH116" s="81">
        <f t="shared" si="51"/>
        <v>0</v>
      </c>
      <c r="BI116" s="81">
        <f t="shared" si="51"/>
        <v>0</v>
      </c>
      <c r="BJ116" s="81">
        <f t="shared" si="51"/>
        <v>0</v>
      </c>
      <c r="BK116" s="81">
        <f t="shared" si="51"/>
        <v>0</v>
      </c>
      <c r="BL116" s="81">
        <f t="shared" si="51"/>
        <v>0</v>
      </c>
      <c r="BM116" s="81">
        <f t="shared" si="51"/>
        <v>0</v>
      </c>
      <c r="BN116" s="81">
        <f t="shared" si="51"/>
        <v>0</v>
      </c>
      <c r="BO116" s="81">
        <f t="shared" si="51"/>
        <v>0</v>
      </c>
      <c r="BP116" s="81">
        <f t="shared" si="51"/>
        <v>0</v>
      </c>
      <c r="BQ116" s="81">
        <f t="shared" si="51"/>
        <v>0</v>
      </c>
      <c r="BR116" s="81">
        <f t="shared" si="51"/>
        <v>0</v>
      </c>
      <c r="BS116" s="81">
        <f t="shared" si="51"/>
        <v>0</v>
      </c>
      <c r="BT116" s="81">
        <f t="shared" si="51"/>
        <v>0</v>
      </c>
      <c r="BU116" s="81">
        <f t="shared" si="51"/>
        <v>0</v>
      </c>
      <c r="BV116" s="81">
        <f t="shared" si="51"/>
        <v>0</v>
      </c>
      <c r="BW116" s="81">
        <f t="shared" si="51"/>
        <v>0</v>
      </c>
      <c r="BX116" s="81">
        <f t="shared" si="51"/>
        <v>0</v>
      </c>
      <c r="BY116" s="81">
        <f t="shared" si="51"/>
        <v>0</v>
      </c>
      <c r="BZ116" s="81">
        <f t="shared" si="51"/>
        <v>0</v>
      </c>
      <c r="CA116" s="81">
        <f t="shared" si="51"/>
        <v>0</v>
      </c>
      <c r="CB116" s="81">
        <f t="shared" si="51"/>
        <v>0</v>
      </c>
      <c r="CC116" s="81">
        <f t="shared" si="51"/>
        <v>0</v>
      </c>
      <c r="CD116" s="81">
        <f t="shared" si="51"/>
        <v>0</v>
      </c>
      <c r="CE116" s="81">
        <f t="shared" si="51"/>
        <v>0</v>
      </c>
      <c r="CF116" s="81">
        <f t="shared" si="51"/>
        <v>0</v>
      </c>
      <c r="CG116" s="81">
        <f>CG223+CG234</f>
        <v>0</v>
      </c>
      <c r="CH116" s="81">
        <f t="shared" si="47"/>
        <v>0</v>
      </c>
      <c r="CI116" s="81">
        <f t="shared" si="47"/>
        <v>0</v>
      </c>
      <c r="CJ116" s="81">
        <f t="shared" si="47"/>
        <v>0</v>
      </c>
      <c r="CK116" s="81">
        <f t="shared" si="47"/>
        <v>0</v>
      </c>
      <c r="CL116" s="81">
        <f t="shared" si="47"/>
        <v>0</v>
      </c>
      <c r="CM116" s="81">
        <f t="shared" si="47"/>
        <v>0</v>
      </c>
      <c r="CN116" s="81">
        <f t="shared" ref="CN116:DF116" si="52">CN223+CN234</f>
        <v>0</v>
      </c>
      <c r="CO116" s="81">
        <f t="shared" si="52"/>
        <v>0</v>
      </c>
      <c r="CP116" s="81">
        <f t="shared" si="52"/>
        <v>0</v>
      </c>
      <c r="CQ116" s="81">
        <f t="shared" si="52"/>
        <v>0</v>
      </c>
      <c r="CR116" s="81">
        <f t="shared" si="52"/>
        <v>0</v>
      </c>
      <c r="CS116" s="81">
        <f t="shared" si="52"/>
        <v>0</v>
      </c>
      <c r="CT116" s="81">
        <f t="shared" si="52"/>
        <v>0</v>
      </c>
      <c r="CU116" s="81">
        <f t="shared" si="52"/>
        <v>0</v>
      </c>
      <c r="CV116" s="81">
        <f t="shared" si="52"/>
        <v>0</v>
      </c>
      <c r="CW116" s="81">
        <f t="shared" si="52"/>
        <v>0</v>
      </c>
      <c r="CX116" s="81">
        <f t="shared" si="52"/>
        <v>0</v>
      </c>
      <c r="CY116" s="81">
        <f t="shared" si="52"/>
        <v>0</v>
      </c>
      <c r="CZ116" s="81">
        <f t="shared" si="52"/>
        <v>0</v>
      </c>
      <c r="DA116" s="81">
        <f t="shared" si="52"/>
        <v>0</v>
      </c>
      <c r="DB116" s="81">
        <f t="shared" si="52"/>
        <v>0</v>
      </c>
      <c r="DC116" s="81">
        <f t="shared" si="52"/>
        <v>0</v>
      </c>
      <c r="DD116" s="81">
        <f t="shared" si="52"/>
        <v>0</v>
      </c>
      <c r="DE116" s="81">
        <f t="shared" si="52"/>
        <v>0</v>
      </c>
      <c r="DF116" s="81">
        <f t="shared" si="52"/>
        <v>0</v>
      </c>
      <c r="DG116" s="81"/>
      <c r="DH116" s="81"/>
      <c r="DI116" s="81"/>
      <c r="DJ116" s="81"/>
      <c r="DK116" s="81"/>
      <c r="DL116" s="81"/>
      <c r="DM116" s="81"/>
      <c r="DN116" s="81"/>
      <c r="DO116" s="81"/>
      <c r="DP116" s="81"/>
      <c r="DQ116" s="81"/>
      <c r="DR116" s="81"/>
      <c r="DS116" s="81"/>
      <c r="DT116" s="81"/>
      <c r="DU116" s="81"/>
      <c r="DV116" s="81"/>
      <c r="DW116" s="81"/>
      <c r="DX116" s="81"/>
      <c r="DY116" s="81"/>
      <c r="DZ116" s="81"/>
      <c r="EA116" s="81"/>
      <c r="EB116" s="81"/>
      <c r="EC116" s="81"/>
      <c r="ED116" s="81"/>
      <c r="EE116" s="81"/>
      <c r="EF116" s="81"/>
      <c r="EG116" s="81"/>
      <c r="EH116" s="81"/>
      <c r="EI116" s="81"/>
      <c r="EJ116" s="81"/>
      <c r="EK116" s="81"/>
      <c r="EL116" s="81"/>
      <c r="EM116" s="81"/>
      <c r="EN116" s="81"/>
      <c r="EO116" s="81"/>
      <c r="EP116" s="81"/>
      <c r="EQ116" s="81"/>
      <c r="ER116" s="81"/>
      <c r="ES116" s="81"/>
      <c r="ET116" s="81"/>
      <c r="EU116" s="81"/>
      <c r="EV116" s="81"/>
    </row>
    <row r="117" spans="1:152" s="1" customFormat="1" x14ac:dyDescent="0.25">
      <c r="B117" s="6"/>
      <c r="C117" s="6"/>
      <c r="D117" s="103">
        <f t="shared" si="23"/>
        <v>50</v>
      </c>
      <c r="E117" s="79"/>
      <c r="F117" s="80"/>
      <c r="G117" s="80"/>
      <c r="H117" s="80"/>
      <c r="I117" s="80"/>
      <c r="J117" s="80"/>
      <c r="K117" s="124"/>
      <c r="L117" s="82"/>
      <c r="M117" s="125"/>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c r="BM117" s="82"/>
      <c r="BN117" s="82"/>
      <c r="BO117" s="82"/>
      <c r="BP117" s="82"/>
      <c r="BQ117" s="82"/>
      <c r="BR117" s="82"/>
      <c r="BS117" s="82"/>
      <c r="BT117" s="82"/>
      <c r="BU117" s="82"/>
      <c r="BV117" s="82"/>
      <c r="BW117" s="82"/>
      <c r="BX117" s="82"/>
      <c r="BY117" s="82"/>
      <c r="BZ117" s="82"/>
      <c r="CA117" s="82"/>
      <c r="CB117" s="82"/>
      <c r="CC117" s="82"/>
      <c r="CD117" s="82"/>
      <c r="CE117" s="82"/>
      <c r="CF117" s="82"/>
      <c r="CG117" s="82"/>
      <c r="CH117" s="82"/>
      <c r="CI117" s="82"/>
      <c r="CJ117" s="82"/>
      <c r="CK117" s="82"/>
      <c r="CL117" s="82"/>
      <c r="CM117" s="82"/>
      <c r="CN117" s="82"/>
      <c r="CO117" s="82"/>
      <c r="CP117" s="82"/>
      <c r="CQ117" s="82"/>
      <c r="CR117" s="82"/>
      <c r="CS117" s="82"/>
      <c r="CT117" s="82"/>
      <c r="CU117" s="82"/>
      <c r="CV117" s="82"/>
      <c r="CW117" s="82"/>
      <c r="CX117" s="82"/>
      <c r="CY117" s="82"/>
      <c r="CZ117" s="82"/>
      <c r="DA117" s="82"/>
      <c r="DB117" s="82"/>
      <c r="DC117" s="82"/>
      <c r="DD117" s="82"/>
      <c r="DE117" s="82"/>
      <c r="DF117" s="82"/>
      <c r="DG117" s="82"/>
      <c r="DH117" s="82"/>
      <c r="DI117" s="82"/>
      <c r="DJ117" s="82"/>
      <c r="DK117" s="82"/>
      <c r="DL117" s="82"/>
      <c r="DM117" s="82"/>
      <c r="DN117" s="82"/>
      <c r="DO117" s="82"/>
      <c r="DP117" s="82"/>
      <c r="DQ117" s="82"/>
      <c r="DR117" s="82"/>
      <c r="DS117" s="82"/>
      <c r="DT117" s="82"/>
      <c r="DU117" s="82"/>
      <c r="DV117" s="82"/>
      <c r="DW117" s="82"/>
      <c r="DX117" s="82"/>
      <c r="DY117" s="82"/>
      <c r="DZ117" s="82"/>
      <c r="EA117" s="82"/>
      <c r="EB117" s="82"/>
      <c r="EC117" s="82"/>
      <c r="ED117" s="82"/>
      <c r="EE117" s="82"/>
      <c r="EF117" s="82"/>
      <c r="EG117" s="82"/>
      <c r="EH117" s="82"/>
      <c r="EI117" s="82"/>
      <c r="EJ117" s="82"/>
      <c r="EK117" s="82"/>
      <c r="EL117" s="82"/>
      <c r="EM117" s="82"/>
      <c r="EN117" s="82"/>
      <c r="EO117" s="82"/>
      <c r="EP117" s="82"/>
      <c r="EQ117" s="82"/>
      <c r="ER117" s="82"/>
      <c r="ES117" s="82"/>
      <c r="ET117" s="82"/>
      <c r="EU117" s="82"/>
      <c r="EV117" s="82"/>
    </row>
    <row r="118" spans="1:152" s="53" customFormat="1" x14ac:dyDescent="0.25">
      <c r="B118" s="6"/>
      <c r="C118" s="6"/>
      <c r="D118" s="103">
        <f t="shared" si="23"/>
        <v>51</v>
      </c>
      <c r="E118" s="54" t="s">
        <v>20</v>
      </c>
      <c r="F118" s="85"/>
      <c r="G118" s="55"/>
      <c r="H118" s="55"/>
      <c r="I118" s="55"/>
      <c r="J118" s="55"/>
      <c r="K118" s="112"/>
      <c r="L118" s="59"/>
      <c r="M118" s="113"/>
      <c r="N118" s="57"/>
      <c r="O118" s="58"/>
      <c r="P118" s="58"/>
      <c r="Q118" s="58"/>
      <c r="R118" s="58"/>
      <c r="S118" s="58"/>
      <c r="T118" s="58"/>
      <c r="U118" s="58"/>
      <c r="V118" s="58"/>
      <c r="W118" s="58"/>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row>
    <row r="119" spans="1:152" s="53" customFormat="1" x14ac:dyDescent="0.25">
      <c r="B119" s="6"/>
      <c r="C119" s="6"/>
      <c r="D119" s="103">
        <f t="shared" si="23"/>
        <v>52</v>
      </c>
      <c r="E119" s="61" t="s">
        <v>21</v>
      </c>
      <c r="F119" s="62"/>
      <c r="G119" s="62"/>
      <c r="H119" s="62"/>
      <c r="I119" s="62"/>
      <c r="J119" s="62"/>
      <c r="K119" s="114"/>
      <c r="L119" s="115"/>
      <c r="M119" s="116"/>
      <c r="N119" s="117">
        <f>K57</f>
        <v>-78603.712832999998</v>
      </c>
      <c r="O119" s="117">
        <f t="shared" ref="O119:W119" si="53">SUM(O120:O123)</f>
        <v>-4584.5787006666669</v>
      </c>
      <c r="P119" s="117">
        <f t="shared" si="53"/>
        <v>-4584.5787006666669</v>
      </c>
      <c r="Q119" s="117">
        <f t="shared" si="53"/>
        <v>-4584.5787006666669</v>
      </c>
      <c r="R119" s="117">
        <f t="shared" si="53"/>
        <v>-4584.5787006666669</v>
      </c>
      <c r="S119" s="117">
        <f t="shared" si="53"/>
        <v>-4584.5787006666669</v>
      </c>
      <c r="T119" s="117">
        <f t="shared" si="53"/>
        <v>-4584.5787006666669</v>
      </c>
      <c r="U119" s="117">
        <f t="shared" si="53"/>
        <v>-4584.5787006666669</v>
      </c>
      <c r="V119" s="117">
        <f t="shared" si="53"/>
        <v>-4584.5787006666669</v>
      </c>
      <c r="W119" s="117">
        <f t="shared" si="53"/>
        <v>-4584.5787006666669</v>
      </c>
      <c r="X119" s="117">
        <f t="shared" ref="X119:CI119" si="54">SUM(X120:X123)</f>
        <v>-2947.0248333333334</v>
      </c>
      <c r="Y119" s="117">
        <f t="shared" si="54"/>
        <v>-2947.0248333333334</v>
      </c>
      <c r="Z119" s="117">
        <f t="shared" si="54"/>
        <v>-2947.0248333333334</v>
      </c>
      <c r="AA119" s="117">
        <f t="shared" si="54"/>
        <v>-9574.1443662687416</v>
      </c>
      <c r="AB119" s="117">
        <f t="shared" si="54"/>
        <v>-9574.1443662687416</v>
      </c>
      <c r="AC119" s="117">
        <f t="shared" si="54"/>
        <v>-9574.1443662687416</v>
      </c>
      <c r="AD119" s="117">
        <f t="shared" si="54"/>
        <v>-9574.1443662687416</v>
      </c>
      <c r="AE119" s="117">
        <f t="shared" si="54"/>
        <v>-9574.1443662687416</v>
      </c>
      <c r="AF119" s="117">
        <f t="shared" si="54"/>
        <v>-9574.1443662687416</v>
      </c>
      <c r="AG119" s="117">
        <f t="shared" si="54"/>
        <v>-9574.1443662687416</v>
      </c>
      <c r="AH119" s="117">
        <f t="shared" si="54"/>
        <v>-9574.1443662687416</v>
      </c>
      <c r="AI119" s="117">
        <f t="shared" si="54"/>
        <v>-9574.1443662687416</v>
      </c>
      <c r="AJ119" s="117">
        <f t="shared" si="54"/>
        <v>-9574.1443662687416</v>
      </c>
      <c r="AK119" s="117">
        <f t="shared" si="54"/>
        <v>-9574.1443662687416</v>
      </c>
      <c r="AL119" s="117">
        <f t="shared" si="54"/>
        <v>-9574.1443662687416</v>
      </c>
      <c r="AM119" s="117">
        <f t="shared" si="54"/>
        <v>-10095.205380181085</v>
      </c>
      <c r="AN119" s="117">
        <f t="shared" si="54"/>
        <v>-10095.205380181085</v>
      </c>
      <c r="AO119" s="117">
        <f t="shared" si="54"/>
        <v>-10095.205380181085</v>
      </c>
      <c r="AP119" s="117">
        <f t="shared" si="54"/>
        <v>-10095.205380181085</v>
      </c>
      <c r="AQ119" s="117">
        <f t="shared" si="54"/>
        <v>-10095.205380181085</v>
      </c>
      <c r="AR119" s="117">
        <f t="shared" si="54"/>
        <v>-10095.205380181085</v>
      </c>
      <c r="AS119" s="117">
        <f t="shared" si="54"/>
        <v>-10095.205380181085</v>
      </c>
      <c r="AT119" s="117">
        <f t="shared" si="54"/>
        <v>-10095.205380181085</v>
      </c>
      <c r="AU119" s="117">
        <f t="shared" si="54"/>
        <v>-10095.205380181085</v>
      </c>
      <c r="AV119" s="117">
        <f t="shared" si="54"/>
        <v>-10095.205380181085</v>
      </c>
      <c r="AW119" s="117">
        <f t="shared" si="54"/>
        <v>-10095.205380181085</v>
      </c>
      <c r="AX119" s="117">
        <f t="shared" si="54"/>
        <v>-10095.205380181085</v>
      </c>
      <c r="AY119" s="117">
        <f t="shared" si="54"/>
        <v>-8551.8419497837604</v>
      </c>
      <c r="AZ119" s="117">
        <f t="shared" si="54"/>
        <v>-8551.8419497837604</v>
      </c>
      <c r="BA119" s="117">
        <f t="shared" si="54"/>
        <v>-8551.8419497837604</v>
      </c>
      <c r="BB119" s="117">
        <f t="shared" si="54"/>
        <v>-8551.8419497837604</v>
      </c>
      <c r="BC119" s="117">
        <f t="shared" si="54"/>
        <v>-8551.8419497837604</v>
      </c>
      <c r="BD119" s="117">
        <f t="shared" si="54"/>
        <v>-8551.8419497837604</v>
      </c>
      <c r="BE119" s="117">
        <f t="shared" si="54"/>
        <v>-8551.8419497837604</v>
      </c>
      <c r="BF119" s="117">
        <f t="shared" si="54"/>
        <v>-8551.8419497837604</v>
      </c>
      <c r="BG119" s="117">
        <f t="shared" si="54"/>
        <v>-8551.8419497837604</v>
      </c>
      <c r="BH119" s="117">
        <f t="shared" si="54"/>
        <v>-8551.8419497837604</v>
      </c>
      <c r="BI119" s="117">
        <f t="shared" si="54"/>
        <v>-8551.8419497837604</v>
      </c>
      <c r="BJ119" s="117">
        <f t="shared" si="54"/>
        <v>-8551.8419497837604</v>
      </c>
      <c r="BK119" s="117">
        <f t="shared" si="54"/>
        <v>-9511.1646365424367</v>
      </c>
      <c r="BL119" s="117">
        <f t="shared" si="54"/>
        <v>-9511.1646365424367</v>
      </c>
      <c r="BM119" s="117">
        <f t="shared" si="54"/>
        <v>-9511.1646365424367</v>
      </c>
      <c r="BN119" s="117">
        <f t="shared" si="54"/>
        <v>-9511.1646365424367</v>
      </c>
      <c r="BO119" s="117">
        <f t="shared" si="54"/>
        <v>-9511.1646365424367</v>
      </c>
      <c r="BP119" s="117">
        <f t="shared" si="54"/>
        <v>-9511.1646365424367</v>
      </c>
      <c r="BQ119" s="117">
        <f t="shared" si="54"/>
        <v>-9511.1646365424367</v>
      </c>
      <c r="BR119" s="117">
        <f t="shared" si="54"/>
        <v>-9511.1646365424367</v>
      </c>
      <c r="BS119" s="117">
        <f t="shared" si="54"/>
        <v>-9511.1646365424367</v>
      </c>
      <c r="BT119" s="117">
        <f t="shared" si="54"/>
        <v>-9511.1646365424367</v>
      </c>
      <c r="BU119" s="117">
        <f t="shared" si="54"/>
        <v>-9511.1646365424367</v>
      </c>
      <c r="BV119" s="117">
        <f t="shared" si="54"/>
        <v>-9511.1646365424367</v>
      </c>
      <c r="BW119" s="117">
        <f t="shared" si="54"/>
        <v>-10136.978400260892</v>
      </c>
      <c r="BX119" s="117">
        <f t="shared" si="54"/>
        <v>-10136.978400260892</v>
      </c>
      <c r="BY119" s="117">
        <f t="shared" si="54"/>
        <v>-10136.978400260892</v>
      </c>
      <c r="BZ119" s="117">
        <f t="shared" si="54"/>
        <v>-10136.978400260892</v>
      </c>
      <c r="CA119" s="117">
        <f t="shared" si="54"/>
        <v>-10136.978400260892</v>
      </c>
      <c r="CB119" s="117">
        <f t="shared" si="54"/>
        <v>-10136.978400260892</v>
      </c>
      <c r="CC119" s="117">
        <f t="shared" si="54"/>
        <v>-10136.978400260892</v>
      </c>
      <c r="CD119" s="117">
        <f t="shared" si="54"/>
        <v>-10136.978400260892</v>
      </c>
      <c r="CE119" s="117">
        <f t="shared" si="54"/>
        <v>-10136.978400260892</v>
      </c>
      <c r="CF119" s="117">
        <f t="shared" si="54"/>
        <v>-10136.978400260892</v>
      </c>
      <c r="CG119" s="117">
        <f t="shared" si="54"/>
        <v>-10136.978400260892</v>
      </c>
      <c r="CH119" s="117">
        <f t="shared" si="54"/>
        <v>-10136.978400260892</v>
      </c>
      <c r="CI119" s="117">
        <f t="shared" si="54"/>
        <v>-10537.299153765756</v>
      </c>
      <c r="CJ119" s="117">
        <f t="shared" ref="CJ119:DF119" si="55">SUM(CJ120:CJ123)</f>
        <v>-10537.299153765756</v>
      </c>
      <c r="CK119" s="117">
        <f t="shared" si="55"/>
        <v>-10537.299153765756</v>
      </c>
      <c r="CL119" s="117">
        <f t="shared" si="55"/>
        <v>-10537.299153765756</v>
      </c>
      <c r="CM119" s="117">
        <f t="shared" si="55"/>
        <v>-10537.299153765756</v>
      </c>
      <c r="CN119" s="117">
        <f t="shared" si="55"/>
        <v>-10537.299153765756</v>
      </c>
      <c r="CO119" s="117">
        <f t="shared" si="55"/>
        <v>-10537.299153765756</v>
      </c>
      <c r="CP119" s="117">
        <f t="shared" si="55"/>
        <v>-10537.299153765756</v>
      </c>
      <c r="CQ119" s="117">
        <f t="shared" si="55"/>
        <v>-10537.299153765756</v>
      </c>
      <c r="CR119" s="117">
        <f t="shared" si="55"/>
        <v>-10537.299153765756</v>
      </c>
      <c r="CS119" s="117">
        <f t="shared" si="55"/>
        <v>-10537.299153765756</v>
      </c>
      <c r="CT119" s="117">
        <f t="shared" si="55"/>
        <v>-10537.299153765756</v>
      </c>
      <c r="CU119" s="117">
        <f t="shared" si="55"/>
        <v>-10936.590921280691</v>
      </c>
      <c r="CV119" s="117">
        <f t="shared" si="55"/>
        <v>-10936.590921280691</v>
      </c>
      <c r="CW119" s="117">
        <f t="shared" si="55"/>
        <v>-10936.590921280691</v>
      </c>
      <c r="CX119" s="117">
        <f t="shared" si="55"/>
        <v>-10936.590921280691</v>
      </c>
      <c r="CY119" s="117">
        <f t="shared" si="55"/>
        <v>-10936.590921280691</v>
      </c>
      <c r="CZ119" s="117">
        <f t="shared" si="55"/>
        <v>-10936.590921280691</v>
      </c>
      <c r="DA119" s="117">
        <f t="shared" si="55"/>
        <v>-10936.590921280691</v>
      </c>
      <c r="DB119" s="117">
        <f t="shared" si="55"/>
        <v>-10936.590921280691</v>
      </c>
      <c r="DC119" s="117">
        <f t="shared" si="55"/>
        <v>-10936.590921280691</v>
      </c>
      <c r="DD119" s="117">
        <f t="shared" si="55"/>
        <v>-10936.590921280691</v>
      </c>
      <c r="DE119" s="117">
        <f t="shared" si="55"/>
        <v>-10936.590921280691</v>
      </c>
      <c r="DF119" s="117">
        <f t="shared" si="55"/>
        <v>-10936.590921280691</v>
      </c>
      <c r="DG119" s="117"/>
      <c r="DH119" s="117"/>
      <c r="DI119" s="117"/>
      <c r="DJ119" s="117"/>
      <c r="DK119" s="117"/>
      <c r="DL119" s="117"/>
      <c r="DM119" s="117"/>
      <c r="DN119" s="117"/>
      <c r="DO119" s="117"/>
      <c r="DP119" s="117"/>
      <c r="DQ119" s="117"/>
      <c r="DR119" s="117"/>
      <c r="DS119" s="117"/>
      <c r="DT119" s="117"/>
      <c r="DU119" s="117"/>
      <c r="DV119" s="117"/>
      <c r="DW119" s="117"/>
      <c r="DX119" s="117"/>
      <c r="DY119" s="117"/>
      <c r="DZ119" s="117"/>
      <c r="EA119" s="117"/>
      <c r="EB119" s="117"/>
      <c r="EC119" s="117"/>
      <c r="ED119" s="117"/>
      <c r="EE119" s="117"/>
      <c r="EF119" s="117"/>
      <c r="EG119" s="117"/>
      <c r="EH119" s="117"/>
      <c r="EI119" s="117"/>
      <c r="EJ119" s="117"/>
      <c r="EK119" s="117"/>
      <c r="EL119" s="117"/>
      <c r="EM119" s="117"/>
      <c r="EN119" s="117"/>
      <c r="EO119" s="117"/>
      <c r="EP119" s="117"/>
      <c r="EQ119" s="117"/>
      <c r="ER119" s="117"/>
      <c r="ES119" s="117"/>
      <c r="ET119" s="117"/>
      <c r="EU119" s="117"/>
      <c r="EV119" s="117"/>
    </row>
    <row r="120" spans="1:152" s="1" customFormat="1" x14ac:dyDescent="0.25">
      <c r="B120" s="6"/>
      <c r="C120" s="6"/>
      <c r="D120" s="103">
        <f t="shared" si="23"/>
        <v>53</v>
      </c>
      <c r="E120" s="79"/>
      <c r="F120" s="80" t="s">
        <v>41</v>
      </c>
      <c r="G120" s="80"/>
      <c r="H120" s="80"/>
      <c r="I120" s="80"/>
      <c r="J120" s="80"/>
      <c r="K120" s="124"/>
      <c r="L120" s="82"/>
      <c r="M120" s="125"/>
      <c r="N120" s="81">
        <f>K58</f>
        <v>-80876.898826000004</v>
      </c>
      <c r="O120" s="81">
        <f t="shared" ref="O120:BZ120" si="56">O243</f>
        <v>-4584.5787006666669</v>
      </c>
      <c r="P120" s="81">
        <f t="shared" si="56"/>
        <v>-4584.5787006666669</v>
      </c>
      <c r="Q120" s="81">
        <f t="shared" si="56"/>
        <v>-4584.5787006666669</v>
      </c>
      <c r="R120" s="81">
        <f t="shared" si="56"/>
        <v>-4584.5787006666669</v>
      </c>
      <c r="S120" s="81">
        <f t="shared" si="56"/>
        <v>-4584.5787006666669</v>
      </c>
      <c r="T120" s="81">
        <f t="shared" si="56"/>
        <v>-4584.5787006666669</v>
      </c>
      <c r="U120" s="81">
        <f t="shared" si="56"/>
        <v>-4584.5787006666669</v>
      </c>
      <c r="V120" s="81">
        <f t="shared" si="56"/>
        <v>-4584.5787006666669</v>
      </c>
      <c r="W120" s="81">
        <f t="shared" si="56"/>
        <v>-4584.5787006666669</v>
      </c>
      <c r="X120" s="81">
        <f t="shared" si="56"/>
        <v>-2947.0248333333334</v>
      </c>
      <c r="Y120" s="81">
        <f t="shared" si="56"/>
        <v>-2947.0248333333334</v>
      </c>
      <c r="Z120" s="81">
        <f t="shared" si="56"/>
        <v>-2947.0248333333334</v>
      </c>
      <c r="AA120" s="81">
        <f t="shared" si="56"/>
        <v>-9573.6616426915061</v>
      </c>
      <c r="AB120" s="81">
        <f t="shared" si="56"/>
        <v>-9573.6616426915061</v>
      </c>
      <c r="AC120" s="81">
        <f t="shared" si="56"/>
        <v>-9573.6616426915061</v>
      </c>
      <c r="AD120" s="81">
        <f t="shared" si="56"/>
        <v>-9573.6616426915061</v>
      </c>
      <c r="AE120" s="81">
        <f t="shared" si="56"/>
        <v>-9573.6616426915061</v>
      </c>
      <c r="AF120" s="81">
        <f t="shared" si="56"/>
        <v>-9573.6616426915061</v>
      </c>
      <c r="AG120" s="81">
        <f t="shared" si="56"/>
        <v>-9573.6616426915061</v>
      </c>
      <c r="AH120" s="81">
        <f t="shared" si="56"/>
        <v>-9573.6616426915061</v>
      </c>
      <c r="AI120" s="81">
        <f t="shared" si="56"/>
        <v>-9573.6616426915061</v>
      </c>
      <c r="AJ120" s="81">
        <f t="shared" si="56"/>
        <v>-9573.6616426915061</v>
      </c>
      <c r="AK120" s="81">
        <f t="shared" si="56"/>
        <v>-9573.6616426915061</v>
      </c>
      <c r="AL120" s="81">
        <f t="shared" si="56"/>
        <v>-9573.6616426915061</v>
      </c>
      <c r="AM120" s="81">
        <f t="shared" si="56"/>
        <v>-10094.72265660385</v>
      </c>
      <c r="AN120" s="81">
        <f t="shared" si="56"/>
        <v>-10094.72265660385</v>
      </c>
      <c r="AO120" s="81">
        <f t="shared" si="56"/>
        <v>-10094.72265660385</v>
      </c>
      <c r="AP120" s="81">
        <f t="shared" si="56"/>
        <v>-10094.72265660385</v>
      </c>
      <c r="AQ120" s="81">
        <f t="shared" si="56"/>
        <v>-10094.72265660385</v>
      </c>
      <c r="AR120" s="81">
        <f t="shared" si="56"/>
        <v>-10094.72265660385</v>
      </c>
      <c r="AS120" s="81">
        <f t="shared" si="56"/>
        <v>-10094.72265660385</v>
      </c>
      <c r="AT120" s="81">
        <f t="shared" si="56"/>
        <v>-10094.72265660385</v>
      </c>
      <c r="AU120" s="81">
        <f t="shared" si="56"/>
        <v>-10094.72265660385</v>
      </c>
      <c r="AV120" s="81">
        <f t="shared" si="56"/>
        <v>-10094.72265660385</v>
      </c>
      <c r="AW120" s="81">
        <f t="shared" si="56"/>
        <v>-10094.72265660385</v>
      </c>
      <c r="AX120" s="81">
        <f t="shared" si="56"/>
        <v>-10094.72265660385</v>
      </c>
      <c r="AY120" s="81">
        <f t="shared" si="56"/>
        <v>-8551.3592262065249</v>
      </c>
      <c r="AZ120" s="81">
        <f t="shared" si="56"/>
        <v>-8551.3592262065249</v>
      </c>
      <c r="BA120" s="81">
        <f t="shared" si="56"/>
        <v>-8551.3592262065249</v>
      </c>
      <c r="BB120" s="81">
        <f t="shared" si="56"/>
        <v>-8551.3592262065249</v>
      </c>
      <c r="BC120" s="81">
        <f t="shared" si="56"/>
        <v>-8551.3592262065249</v>
      </c>
      <c r="BD120" s="81">
        <f t="shared" si="56"/>
        <v>-8551.3592262065249</v>
      </c>
      <c r="BE120" s="81">
        <f t="shared" si="56"/>
        <v>-8551.3592262065249</v>
      </c>
      <c r="BF120" s="81">
        <f t="shared" si="56"/>
        <v>-8551.3592262065249</v>
      </c>
      <c r="BG120" s="81">
        <f t="shared" si="56"/>
        <v>-8551.3592262065249</v>
      </c>
      <c r="BH120" s="81">
        <f t="shared" si="56"/>
        <v>-8551.3592262065249</v>
      </c>
      <c r="BI120" s="81">
        <f t="shared" si="56"/>
        <v>-8551.3592262065249</v>
      </c>
      <c r="BJ120" s="81">
        <f t="shared" si="56"/>
        <v>-8551.3592262065249</v>
      </c>
      <c r="BK120" s="81">
        <f t="shared" si="56"/>
        <v>-9510.6819129652013</v>
      </c>
      <c r="BL120" s="81">
        <f t="shared" si="56"/>
        <v>-9510.6819129652013</v>
      </c>
      <c r="BM120" s="81">
        <f t="shared" si="56"/>
        <v>-9510.6819129652013</v>
      </c>
      <c r="BN120" s="81">
        <f t="shared" si="56"/>
        <v>-9510.6819129652013</v>
      </c>
      <c r="BO120" s="81">
        <f t="shared" si="56"/>
        <v>-9510.6819129652013</v>
      </c>
      <c r="BP120" s="81">
        <f t="shared" si="56"/>
        <v>-9510.6819129652013</v>
      </c>
      <c r="BQ120" s="81">
        <f t="shared" si="56"/>
        <v>-9510.6819129652013</v>
      </c>
      <c r="BR120" s="81">
        <f t="shared" si="56"/>
        <v>-9510.6819129652013</v>
      </c>
      <c r="BS120" s="81">
        <f t="shared" si="56"/>
        <v>-9510.6819129652013</v>
      </c>
      <c r="BT120" s="81">
        <f t="shared" si="56"/>
        <v>-9510.6819129652013</v>
      </c>
      <c r="BU120" s="81">
        <f t="shared" si="56"/>
        <v>-9510.6819129652013</v>
      </c>
      <c r="BV120" s="81">
        <f t="shared" si="56"/>
        <v>-9510.6819129652013</v>
      </c>
      <c r="BW120" s="81">
        <f t="shared" si="56"/>
        <v>-10136.495676683657</v>
      </c>
      <c r="BX120" s="81">
        <f t="shared" si="56"/>
        <v>-10136.495676683657</v>
      </c>
      <c r="BY120" s="81">
        <f t="shared" si="56"/>
        <v>-10136.495676683657</v>
      </c>
      <c r="BZ120" s="81">
        <f t="shared" si="56"/>
        <v>-10136.495676683657</v>
      </c>
      <c r="CA120" s="81">
        <f t="shared" ref="CA120:DF120" si="57">CA243</f>
        <v>-10136.495676683657</v>
      </c>
      <c r="CB120" s="81">
        <f t="shared" si="57"/>
        <v>-10136.495676683657</v>
      </c>
      <c r="CC120" s="81">
        <f t="shared" si="57"/>
        <v>-10136.495676683657</v>
      </c>
      <c r="CD120" s="81">
        <f t="shared" si="57"/>
        <v>-10136.495676683657</v>
      </c>
      <c r="CE120" s="81">
        <f t="shared" si="57"/>
        <v>-10136.495676683657</v>
      </c>
      <c r="CF120" s="81">
        <f t="shared" si="57"/>
        <v>-10136.495676683657</v>
      </c>
      <c r="CG120" s="81">
        <f t="shared" si="57"/>
        <v>-10136.495676683657</v>
      </c>
      <c r="CH120" s="81">
        <f t="shared" si="57"/>
        <v>-10136.495676683657</v>
      </c>
      <c r="CI120" s="81">
        <f t="shared" si="57"/>
        <v>-10536.816430188521</v>
      </c>
      <c r="CJ120" s="81">
        <f t="shared" si="57"/>
        <v>-10536.816430188521</v>
      </c>
      <c r="CK120" s="81">
        <f t="shared" si="57"/>
        <v>-10536.816430188521</v>
      </c>
      <c r="CL120" s="81">
        <f t="shared" si="57"/>
        <v>-10536.816430188521</v>
      </c>
      <c r="CM120" s="81">
        <f t="shared" si="57"/>
        <v>-10536.816430188521</v>
      </c>
      <c r="CN120" s="81">
        <f t="shared" si="57"/>
        <v>-10536.816430188521</v>
      </c>
      <c r="CO120" s="81">
        <f t="shared" si="57"/>
        <v>-10536.816430188521</v>
      </c>
      <c r="CP120" s="81">
        <f t="shared" si="57"/>
        <v>-10536.816430188521</v>
      </c>
      <c r="CQ120" s="81">
        <f t="shared" si="57"/>
        <v>-10536.816430188521</v>
      </c>
      <c r="CR120" s="81">
        <f t="shared" si="57"/>
        <v>-10536.816430188521</v>
      </c>
      <c r="CS120" s="81">
        <f t="shared" si="57"/>
        <v>-10536.816430188521</v>
      </c>
      <c r="CT120" s="81">
        <f t="shared" si="57"/>
        <v>-10536.816430188521</v>
      </c>
      <c r="CU120" s="81">
        <f t="shared" si="57"/>
        <v>-10936.108197703456</v>
      </c>
      <c r="CV120" s="81">
        <f t="shared" si="57"/>
        <v>-10936.108197703456</v>
      </c>
      <c r="CW120" s="81">
        <f t="shared" si="57"/>
        <v>-10936.108197703456</v>
      </c>
      <c r="CX120" s="81">
        <f t="shared" si="57"/>
        <v>-10936.108197703456</v>
      </c>
      <c r="CY120" s="81">
        <f t="shared" si="57"/>
        <v>-10936.108197703456</v>
      </c>
      <c r="CZ120" s="81">
        <f t="shared" si="57"/>
        <v>-10936.108197703456</v>
      </c>
      <c r="DA120" s="81">
        <f t="shared" si="57"/>
        <v>-10936.108197703456</v>
      </c>
      <c r="DB120" s="81">
        <f t="shared" si="57"/>
        <v>-10936.108197703456</v>
      </c>
      <c r="DC120" s="81">
        <f t="shared" si="57"/>
        <v>-10936.108197703456</v>
      </c>
      <c r="DD120" s="81">
        <f t="shared" si="57"/>
        <v>-10936.108197703456</v>
      </c>
      <c r="DE120" s="81">
        <f t="shared" si="57"/>
        <v>-10936.108197703456</v>
      </c>
      <c r="DF120" s="81">
        <f t="shared" si="57"/>
        <v>-10936.108197703456</v>
      </c>
      <c r="DG120" s="81"/>
      <c r="DH120" s="81"/>
      <c r="DI120" s="81"/>
      <c r="DJ120" s="81"/>
      <c r="DK120" s="81"/>
      <c r="DL120" s="81"/>
      <c r="DM120" s="81"/>
      <c r="DN120" s="81"/>
      <c r="DO120" s="81"/>
      <c r="DP120" s="81"/>
      <c r="DQ120" s="81"/>
      <c r="DR120" s="81"/>
      <c r="DS120" s="81"/>
      <c r="DT120" s="81"/>
      <c r="DU120" s="81"/>
      <c r="DV120" s="81"/>
      <c r="DW120" s="81"/>
      <c r="DX120" s="81"/>
      <c r="DY120" s="81"/>
      <c r="DZ120" s="81"/>
      <c r="EA120" s="81"/>
      <c r="EB120" s="81"/>
      <c r="EC120" s="81"/>
      <c r="ED120" s="81"/>
      <c r="EE120" s="81"/>
      <c r="EF120" s="81"/>
      <c r="EG120" s="81"/>
      <c r="EH120" s="81"/>
      <c r="EI120" s="81"/>
      <c r="EJ120" s="81"/>
      <c r="EK120" s="81"/>
      <c r="EL120" s="81"/>
      <c r="EM120" s="81"/>
      <c r="EN120" s="81"/>
      <c r="EO120" s="81"/>
      <c r="EP120" s="81"/>
      <c r="EQ120" s="81"/>
      <c r="ER120" s="81"/>
      <c r="ES120" s="81"/>
      <c r="ET120" s="81"/>
      <c r="EU120" s="81"/>
      <c r="EV120" s="81"/>
    </row>
    <row r="121" spans="1:152" s="1" customFormat="1" x14ac:dyDescent="0.25">
      <c r="B121" s="6"/>
      <c r="C121" s="6"/>
      <c r="D121" s="103">
        <f t="shared" si="23"/>
        <v>54</v>
      </c>
      <c r="E121" s="79"/>
      <c r="F121" s="80" t="s">
        <v>42</v>
      </c>
      <c r="G121" s="80"/>
      <c r="H121" s="80"/>
      <c r="I121" s="80"/>
      <c r="J121" s="80"/>
      <c r="K121" s="124"/>
      <c r="L121" s="82"/>
      <c r="M121" s="125"/>
      <c r="N121" s="81">
        <f>K59</f>
        <v>2411.675929</v>
      </c>
      <c r="O121" s="81">
        <f t="shared" ref="O121:BZ121" si="58">O254</f>
        <v>0</v>
      </c>
      <c r="P121" s="81">
        <f t="shared" si="58"/>
        <v>0</v>
      </c>
      <c r="Q121" s="81">
        <f t="shared" si="58"/>
        <v>0</v>
      </c>
      <c r="R121" s="81">
        <f t="shared" si="58"/>
        <v>0</v>
      </c>
      <c r="S121" s="81">
        <f t="shared" si="58"/>
        <v>0</v>
      </c>
      <c r="T121" s="81">
        <f t="shared" si="58"/>
        <v>0</v>
      </c>
      <c r="U121" s="81">
        <f t="shared" si="58"/>
        <v>0</v>
      </c>
      <c r="V121" s="81">
        <f t="shared" si="58"/>
        <v>0</v>
      </c>
      <c r="W121" s="81">
        <f t="shared" si="58"/>
        <v>0</v>
      </c>
      <c r="X121" s="81">
        <f t="shared" si="58"/>
        <v>0</v>
      </c>
      <c r="Y121" s="81">
        <f t="shared" si="58"/>
        <v>0</v>
      </c>
      <c r="Z121" s="81">
        <f t="shared" si="58"/>
        <v>0</v>
      </c>
      <c r="AA121" s="81">
        <f t="shared" si="58"/>
        <v>0</v>
      </c>
      <c r="AB121" s="81">
        <f t="shared" si="58"/>
        <v>0</v>
      </c>
      <c r="AC121" s="81">
        <f t="shared" si="58"/>
        <v>0</v>
      </c>
      <c r="AD121" s="81">
        <f t="shared" si="58"/>
        <v>0</v>
      </c>
      <c r="AE121" s="81">
        <f t="shared" si="58"/>
        <v>0</v>
      </c>
      <c r="AF121" s="81">
        <f t="shared" si="58"/>
        <v>0</v>
      </c>
      <c r="AG121" s="81">
        <f t="shared" si="58"/>
        <v>0</v>
      </c>
      <c r="AH121" s="81">
        <f t="shared" si="58"/>
        <v>0</v>
      </c>
      <c r="AI121" s="81">
        <f t="shared" si="58"/>
        <v>0</v>
      </c>
      <c r="AJ121" s="81">
        <f t="shared" si="58"/>
        <v>0</v>
      </c>
      <c r="AK121" s="81">
        <f t="shared" si="58"/>
        <v>0</v>
      </c>
      <c r="AL121" s="81">
        <f t="shared" si="58"/>
        <v>0</v>
      </c>
      <c r="AM121" s="81">
        <f t="shared" si="58"/>
        <v>0</v>
      </c>
      <c r="AN121" s="81">
        <f t="shared" si="58"/>
        <v>0</v>
      </c>
      <c r="AO121" s="81">
        <f t="shared" si="58"/>
        <v>0</v>
      </c>
      <c r="AP121" s="81">
        <f t="shared" si="58"/>
        <v>0</v>
      </c>
      <c r="AQ121" s="81">
        <f t="shared" si="58"/>
        <v>0</v>
      </c>
      <c r="AR121" s="81">
        <f t="shared" si="58"/>
        <v>0</v>
      </c>
      <c r="AS121" s="81">
        <f t="shared" si="58"/>
        <v>0</v>
      </c>
      <c r="AT121" s="81">
        <f t="shared" si="58"/>
        <v>0</v>
      </c>
      <c r="AU121" s="81">
        <f t="shared" si="58"/>
        <v>0</v>
      </c>
      <c r="AV121" s="81">
        <f t="shared" si="58"/>
        <v>0</v>
      </c>
      <c r="AW121" s="81">
        <f t="shared" si="58"/>
        <v>0</v>
      </c>
      <c r="AX121" s="81">
        <f t="shared" si="58"/>
        <v>0</v>
      </c>
      <c r="AY121" s="81">
        <f t="shared" si="58"/>
        <v>0</v>
      </c>
      <c r="AZ121" s="81">
        <f t="shared" si="58"/>
        <v>0</v>
      </c>
      <c r="BA121" s="81">
        <f t="shared" si="58"/>
        <v>0</v>
      </c>
      <c r="BB121" s="81">
        <f t="shared" si="58"/>
        <v>0</v>
      </c>
      <c r="BC121" s="81">
        <f t="shared" si="58"/>
        <v>0</v>
      </c>
      <c r="BD121" s="81">
        <f t="shared" si="58"/>
        <v>0</v>
      </c>
      <c r="BE121" s="81">
        <f t="shared" si="58"/>
        <v>0</v>
      </c>
      <c r="BF121" s="81">
        <f t="shared" si="58"/>
        <v>0</v>
      </c>
      <c r="BG121" s="81">
        <f t="shared" si="58"/>
        <v>0</v>
      </c>
      <c r="BH121" s="81">
        <f t="shared" si="58"/>
        <v>0</v>
      </c>
      <c r="BI121" s="81">
        <f t="shared" si="58"/>
        <v>0</v>
      </c>
      <c r="BJ121" s="81">
        <f t="shared" si="58"/>
        <v>0</v>
      </c>
      <c r="BK121" s="81">
        <f t="shared" si="58"/>
        <v>0</v>
      </c>
      <c r="BL121" s="81">
        <f t="shared" si="58"/>
        <v>0</v>
      </c>
      <c r="BM121" s="81">
        <f t="shared" si="58"/>
        <v>0</v>
      </c>
      <c r="BN121" s="81">
        <f t="shared" si="58"/>
        <v>0</v>
      </c>
      <c r="BO121" s="81">
        <f t="shared" si="58"/>
        <v>0</v>
      </c>
      <c r="BP121" s="81">
        <f t="shared" si="58"/>
        <v>0</v>
      </c>
      <c r="BQ121" s="81">
        <f t="shared" si="58"/>
        <v>0</v>
      </c>
      <c r="BR121" s="81">
        <f t="shared" si="58"/>
        <v>0</v>
      </c>
      <c r="BS121" s="81">
        <f t="shared" si="58"/>
        <v>0</v>
      </c>
      <c r="BT121" s="81">
        <f t="shared" si="58"/>
        <v>0</v>
      </c>
      <c r="BU121" s="81">
        <f t="shared" si="58"/>
        <v>0</v>
      </c>
      <c r="BV121" s="81">
        <f t="shared" si="58"/>
        <v>0</v>
      </c>
      <c r="BW121" s="81">
        <f t="shared" si="58"/>
        <v>0</v>
      </c>
      <c r="BX121" s="81">
        <f t="shared" si="58"/>
        <v>0</v>
      </c>
      <c r="BY121" s="81">
        <f t="shared" si="58"/>
        <v>0</v>
      </c>
      <c r="BZ121" s="81">
        <f t="shared" si="58"/>
        <v>0</v>
      </c>
      <c r="CA121" s="81">
        <f t="shared" ref="CA121:DF121" si="59">CA254</f>
        <v>0</v>
      </c>
      <c r="CB121" s="81">
        <f t="shared" si="59"/>
        <v>0</v>
      </c>
      <c r="CC121" s="81">
        <f t="shared" si="59"/>
        <v>0</v>
      </c>
      <c r="CD121" s="81">
        <f t="shared" si="59"/>
        <v>0</v>
      </c>
      <c r="CE121" s="81">
        <f t="shared" si="59"/>
        <v>0</v>
      </c>
      <c r="CF121" s="81">
        <f t="shared" si="59"/>
        <v>0</v>
      </c>
      <c r="CG121" s="81">
        <f t="shared" si="59"/>
        <v>0</v>
      </c>
      <c r="CH121" s="81">
        <f t="shared" si="59"/>
        <v>0</v>
      </c>
      <c r="CI121" s="81">
        <f t="shared" si="59"/>
        <v>0</v>
      </c>
      <c r="CJ121" s="81">
        <f t="shared" si="59"/>
        <v>0</v>
      </c>
      <c r="CK121" s="81">
        <f t="shared" si="59"/>
        <v>0</v>
      </c>
      <c r="CL121" s="81">
        <f t="shared" si="59"/>
        <v>0</v>
      </c>
      <c r="CM121" s="81">
        <f t="shared" si="59"/>
        <v>0</v>
      </c>
      <c r="CN121" s="81">
        <f t="shared" si="59"/>
        <v>0</v>
      </c>
      <c r="CO121" s="81">
        <f t="shared" si="59"/>
        <v>0</v>
      </c>
      <c r="CP121" s="81">
        <f t="shared" si="59"/>
        <v>0</v>
      </c>
      <c r="CQ121" s="81">
        <f t="shared" si="59"/>
        <v>0</v>
      </c>
      <c r="CR121" s="81">
        <f t="shared" si="59"/>
        <v>0</v>
      </c>
      <c r="CS121" s="81">
        <f t="shared" si="59"/>
        <v>0</v>
      </c>
      <c r="CT121" s="81">
        <f t="shared" si="59"/>
        <v>0</v>
      </c>
      <c r="CU121" s="81">
        <f t="shared" si="59"/>
        <v>0</v>
      </c>
      <c r="CV121" s="81">
        <f t="shared" si="59"/>
        <v>0</v>
      </c>
      <c r="CW121" s="81">
        <f t="shared" si="59"/>
        <v>0</v>
      </c>
      <c r="CX121" s="81">
        <f t="shared" si="59"/>
        <v>0</v>
      </c>
      <c r="CY121" s="81">
        <f t="shared" si="59"/>
        <v>0</v>
      </c>
      <c r="CZ121" s="81">
        <f t="shared" si="59"/>
        <v>0</v>
      </c>
      <c r="DA121" s="81">
        <f t="shared" si="59"/>
        <v>0</v>
      </c>
      <c r="DB121" s="81">
        <f t="shared" si="59"/>
        <v>0</v>
      </c>
      <c r="DC121" s="81">
        <f t="shared" si="59"/>
        <v>0</v>
      </c>
      <c r="DD121" s="81">
        <f t="shared" si="59"/>
        <v>0</v>
      </c>
      <c r="DE121" s="81">
        <f t="shared" si="59"/>
        <v>0</v>
      </c>
      <c r="DF121" s="81">
        <f t="shared" si="59"/>
        <v>0</v>
      </c>
      <c r="DG121" s="81"/>
      <c r="DH121" s="81"/>
      <c r="DI121" s="81"/>
      <c r="DJ121" s="81"/>
      <c r="DK121" s="81"/>
      <c r="DL121" s="81"/>
      <c r="DM121" s="81"/>
      <c r="DN121" s="81"/>
      <c r="DO121" s="81"/>
      <c r="DP121" s="81"/>
      <c r="DQ121" s="81"/>
      <c r="DR121" s="81"/>
      <c r="DS121" s="81"/>
      <c r="DT121" s="81"/>
      <c r="DU121" s="81"/>
      <c r="DV121" s="81"/>
      <c r="DW121" s="81"/>
      <c r="DX121" s="81"/>
      <c r="DY121" s="81"/>
      <c r="DZ121" s="81"/>
      <c r="EA121" s="81"/>
      <c r="EB121" s="81"/>
      <c r="EC121" s="81"/>
      <c r="ED121" s="81"/>
      <c r="EE121" s="81"/>
      <c r="EF121" s="81"/>
      <c r="EG121" s="81"/>
      <c r="EH121" s="81"/>
      <c r="EI121" s="81"/>
      <c r="EJ121" s="81"/>
      <c r="EK121" s="81"/>
      <c r="EL121" s="81"/>
      <c r="EM121" s="81"/>
      <c r="EN121" s="81"/>
      <c r="EO121" s="81"/>
      <c r="EP121" s="81"/>
      <c r="EQ121" s="81"/>
      <c r="ER121" s="81"/>
      <c r="ES121" s="81"/>
      <c r="ET121" s="81"/>
      <c r="EU121" s="81"/>
      <c r="EV121" s="81"/>
    </row>
    <row r="122" spans="1:152" s="1" customFormat="1" x14ac:dyDescent="0.25">
      <c r="B122" s="6"/>
      <c r="C122" s="6"/>
      <c r="D122" s="103">
        <f t="shared" si="23"/>
        <v>55</v>
      </c>
      <c r="E122" s="79"/>
      <c r="F122" s="80" t="s">
        <v>43</v>
      </c>
      <c r="G122" s="80"/>
      <c r="H122" s="80"/>
      <c r="I122" s="80"/>
      <c r="J122" s="80"/>
      <c r="K122" s="124"/>
      <c r="L122" s="82"/>
      <c r="M122" s="125"/>
      <c r="N122" s="76">
        <f>K60</f>
        <v>-200.17273599999999</v>
      </c>
      <c r="O122" s="76">
        <f t="shared" ref="O122:BZ122" si="60">O265</f>
        <v>0</v>
      </c>
      <c r="P122" s="76">
        <f t="shared" si="60"/>
        <v>0</v>
      </c>
      <c r="Q122" s="76">
        <f t="shared" si="60"/>
        <v>0</v>
      </c>
      <c r="R122" s="76">
        <f t="shared" si="60"/>
        <v>0</v>
      </c>
      <c r="S122" s="76">
        <f t="shared" si="60"/>
        <v>0</v>
      </c>
      <c r="T122" s="76">
        <f t="shared" si="60"/>
        <v>0</v>
      </c>
      <c r="U122" s="76">
        <f t="shared" si="60"/>
        <v>0</v>
      </c>
      <c r="V122" s="76">
        <f t="shared" si="60"/>
        <v>0</v>
      </c>
      <c r="W122" s="76">
        <f t="shared" si="60"/>
        <v>0</v>
      </c>
      <c r="X122" s="76">
        <f t="shared" si="60"/>
        <v>0</v>
      </c>
      <c r="Y122" s="76">
        <f t="shared" si="60"/>
        <v>0</v>
      </c>
      <c r="Z122" s="76">
        <f t="shared" si="60"/>
        <v>0</v>
      </c>
      <c r="AA122" s="76">
        <f t="shared" si="60"/>
        <v>-0.48272357723577236</v>
      </c>
      <c r="AB122" s="76">
        <f t="shared" si="60"/>
        <v>-0.48272357723577236</v>
      </c>
      <c r="AC122" s="76">
        <f t="shared" si="60"/>
        <v>-0.48272357723577236</v>
      </c>
      <c r="AD122" s="76">
        <f t="shared" si="60"/>
        <v>-0.48272357723577236</v>
      </c>
      <c r="AE122" s="76">
        <f t="shared" si="60"/>
        <v>-0.48272357723577236</v>
      </c>
      <c r="AF122" s="76">
        <f t="shared" si="60"/>
        <v>-0.48272357723577236</v>
      </c>
      <c r="AG122" s="76">
        <f t="shared" si="60"/>
        <v>-0.48272357723577236</v>
      </c>
      <c r="AH122" s="76">
        <f t="shared" si="60"/>
        <v>-0.48272357723577236</v>
      </c>
      <c r="AI122" s="76">
        <f t="shared" si="60"/>
        <v>-0.48272357723577236</v>
      </c>
      <c r="AJ122" s="76">
        <f t="shared" si="60"/>
        <v>-0.48272357723577236</v>
      </c>
      <c r="AK122" s="76">
        <f t="shared" si="60"/>
        <v>-0.48272357723577236</v>
      </c>
      <c r="AL122" s="76">
        <f t="shared" si="60"/>
        <v>-0.48272357723577236</v>
      </c>
      <c r="AM122" s="76">
        <f t="shared" si="60"/>
        <v>-0.48272357723577231</v>
      </c>
      <c r="AN122" s="76">
        <f t="shared" si="60"/>
        <v>-0.48272357723577231</v>
      </c>
      <c r="AO122" s="76">
        <f t="shared" si="60"/>
        <v>-0.48272357723577231</v>
      </c>
      <c r="AP122" s="76">
        <f t="shared" si="60"/>
        <v>-0.48272357723577231</v>
      </c>
      <c r="AQ122" s="76">
        <f t="shared" si="60"/>
        <v>-0.48272357723577231</v>
      </c>
      <c r="AR122" s="76">
        <f t="shared" si="60"/>
        <v>-0.48272357723577231</v>
      </c>
      <c r="AS122" s="76">
        <f t="shared" si="60"/>
        <v>-0.48272357723577231</v>
      </c>
      <c r="AT122" s="76">
        <f t="shared" si="60"/>
        <v>-0.48272357723577231</v>
      </c>
      <c r="AU122" s="76">
        <f t="shared" si="60"/>
        <v>-0.48272357723577231</v>
      </c>
      <c r="AV122" s="76">
        <f t="shared" si="60"/>
        <v>-0.48272357723577231</v>
      </c>
      <c r="AW122" s="76">
        <f t="shared" si="60"/>
        <v>-0.48272357723577231</v>
      </c>
      <c r="AX122" s="76">
        <f t="shared" si="60"/>
        <v>-0.48272357723577231</v>
      </c>
      <c r="AY122" s="76">
        <f t="shared" si="60"/>
        <v>-0.48272357723577231</v>
      </c>
      <c r="AZ122" s="76">
        <f t="shared" si="60"/>
        <v>-0.48272357723577231</v>
      </c>
      <c r="BA122" s="76">
        <f t="shared" si="60"/>
        <v>-0.48272357723577231</v>
      </c>
      <c r="BB122" s="76">
        <f t="shared" si="60"/>
        <v>-0.48272357723577231</v>
      </c>
      <c r="BC122" s="76">
        <f t="shared" si="60"/>
        <v>-0.48272357723577231</v>
      </c>
      <c r="BD122" s="76">
        <f t="shared" si="60"/>
        <v>-0.48272357723577231</v>
      </c>
      <c r="BE122" s="76">
        <f t="shared" si="60"/>
        <v>-0.48272357723577231</v>
      </c>
      <c r="BF122" s="76">
        <f t="shared" si="60"/>
        <v>-0.48272357723577231</v>
      </c>
      <c r="BG122" s="76">
        <f t="shared" si="60"/>
        <v>-0.48272357723577231</v>
      </c>
      <c r="BH122" s="76">
        <f t="shared" si="60"/>
        <v>-0.48272357723577231</v>
      </c>
      <c r="BI122" s="76">
        <f t="shared" si="60"/>
        <v>-0.48272357723577231</v>
      </c>
      <c r="BJ122" s="76">
        <f t="shared" si="60"/>
        <v>-0.48272357723577231</v>
      </c>
      <c r="BK122" s="76">
        <f t="shared" si="60"/>
        <v>-0.48272357723577231</v>
      </c>
      <c r="BL122" s="76">
        <f t="shared" si="60"/>
        <v>-0.48272357723577231</v>
      </c>
      <c r="BM122" s="76">
        <f t="shared" si="60"/>
        <v>-0.48272357723577231</v>
      </c>
      <c r="BN122" s="76">
        <f t="shared" si="60"/>
        <v>-0.48272357723577231</v>
      </c>
      <c r="BO122" s="76">
        <f t="shared" si="60"/>
        <v>-0.48272357723577231</v>
      </c>
      <c r="BP122" s="76">
        <f t="shared" si="60"/>
        <v>-0.48272357723577231</v>
      </c>
      <c r="BQ122" s="76">
        <f t="shared" si="60"/>
        <v>-0.48272357723577231</v>
      </c>
      <c r="BR122" s="76">
        <f t="shared" si="60"/>
        <v>-0.48272357723577231</v>
      </c>
      <c r="BS122" s="76">
        <f t="shared" si="60"/>
        <v>-0.48272357723577231</v>
      </c>
      <c r="BT122" s="76">
        <f t="shared" si="60"/>
        <v>-0.48272357723577231</v>
      </c>
      <c r="BU122" s="76">
        <f t="shared" si="60"/>
        <v>-0.48272357723577231</v>
      </c>
      <c r="BV122" s="76">
        <f t="shared" si="60"/>
        <v>-0.48272357723577231</v>
      </c>
      <c r="BW122" s="76">
        <f t="shared" si="60"/>
        <v>-0.48272357723577231</v>
      </c>
      <c r="BX122" s="76">
        <f t="shared" si="60"/>
        <v>-0.48272357723577231</v>
      </c>
      <c r="BY122" s="76">
        <f t="shared" si="60"/>
        <v>-0.48272357723577231</v>
      </c>
      <c r="BZ122" s="76">
        <f t="shared" si="60"/>
        <v>-0.48272357723577231</v>
      </c>
      <c r="CA122" s="76">
        <f t="shared" ref="CA122:DF122" si="61">CA265</f>
        <v>-0.48272357723577231</v>
      </c>
      <c r="CB122" s="76">
        <f t="shared" si="61"/>
        <v>-0.48272357723577231</v>
      </c>
      <c r="CC122" s="76">
        <f t="shared" si="61"/>
        <v>-0.48272357723577231</v>
      </c>
      <c r="CD122" s="76">
        <f t="shared" si="61"/>
        <v>-0.48272357723577231</v>
      </c>
      <c r="CE122" s="76">
        <f t="shared" si="61"/>
        <v>-0.48272357723577231</v>
      </c>
      <c r="CF122" s="76">
        <f t="shared" si="61"/>
        <v>-0.48272357723577231</v>
      </c>
      <c r="CG122" s="76">
        <f t="shared" si="61"/>
        <v>-0.48272357723577231</v>
      </c>
      <c r="CH122" s="76">
        <f t="shared" si="61"/>
        <v>-0.48272357723577231</v>
      </c>
      <c r="CI122" s="76">
        <f t="shared" si="61"/>
        <v>-0.48272357723577225</v>
      </c>
      <c r="CJ122" s="76">
        <f t="shared" si="61"/>
        <v>-0.48272357723577225</v>
      </c>
      <c r="CK122" s="76">
        <f t="shared" si="61"/>
        <v>-0.48272357723577225</v>
      </c>
      <c r="CL122" s="76">
        <f t="shared" si="61"/>
        <v>-0.48272357723577225</v>
      </c>
      <c r="CM122" s="76">
        <f t="shared" si="61"/>
        <v>-0.48272357723577225</v>
      </c>
      <c r="CN122" s="76">
        <f t="shared" si="61"/>
        <v>-0.48272357723577225</v>
      </c>
      <c r="CO122" s="76">
        <f t="shared" si="61"/>
        <v>-0.48272357723577225</v>
      </c>
      <c r="CP122" s="76">
        <f t="shared" si="61"/>
        <v>-0.48272357723577225</v>
      </c>
      <c r="CQ122" s="76">
        <f t="shared" si="61"/>
        <v>-0.48272357723577225</v>
      </c>
      <c r="CR122" s="76">
        <f t="shared" si="61"/>
        <v>-0.48272357723577225</v>
      </c>
      <c r="CS122" s="76">
        <f t="shared" si="61"/>
        <v>-0.48272357723577225</v>
      </c>
      <c r="CT122" s="76">
        <f t="shared" si="61"/>
        <v>-0.48272357723577225</v>
      </c>
      <c r="CU122" s="76">
        <f t="shared" si="61"/>
        <v>-0.48272357723577225</v>
      </c>
      <c r="CV122" s="76">
        <f t="shared" si="61"/>
        <v>-0.48272357723577225</v>
      </c>
      <c r="CW122" s="76">
        <f t="shared" si="61"/>
        <v>-0.48272357723577225</v>
      </c>
      <c r="CX122" s="76">
        <f t="shared" si="61"/>
        <v>-0.48272357723577225</v>
      </c>
      <c r="CY122" s="76">
        <f t="shared" si="61"/>
        <v>-0.48272357723577225</v>
      </c>
      <c r="CZ122" s="76">
        <f t="shared" si="61"/>
        <v>-0.48272357723577225</v>
      </c>
      <c r="DA122" s="76">
        <f t="shared" si="61"/>
        <v>-0.48272357723577225</v>
      </c>
      <c r="DB122" s="76">
        <f t="shared" si="61"/>
        <v>-0.48272357723577225</v>
      </c>
      <c r="DC122" s="76">
        <f t="shared" si="61"/>
        <v>-0.48272357723577225</v>
      </c>
      <c r="DD122" s="76">
        <f t="shared" si="61"/>
        <v>-0.48272357723577225</v>
      </c>
      <c r="DE122" s="76">
        <f t="shared" si="61"/>
        <v>-0.48272357723577225</v>
      </c>
      <c r="DF122" s="76">
        <f t="shared" si="61"/>
        <v>-0.48272357723577225</v>
      </c>
      <c r="DG122" s="76"/>
      <c r="DH122" s="76"/>
      <c r="DI122" s="76"/>
      <c r="DJ122" s="76"/>
      <c r="DK122" s="76"/>
      <c r="DL122" s="76"/>
      <c r="DM122" s="76"/>
      <c r="DN122" s="76"/>
      <c r="DO122" s="76"/>
      <c r="DP122" s="76"/>
      <c r="DQ122" s="76"/>
      <c r="DR122" s="76"/>
      <c r="DS122" s="76"/>
      <c r="DT122" s="76"/>
      <c r="DU122" s="76"/>
      <c r="DV122" s="76"/>
      <c r="DW122" s="76"/>
      <c r="DX122" s="76"/>
      <c r="DY122" s="76"/>
      <c r="DZ122" s="76"/>
      <c r="EA122" s="76"/>
      <c r="EB122" s="76"/>
      <c r="EC122" s="76"/>
      <c r="ED122" s="76"/>
      <c r="EE122" s="76"/>
      <c r="EF122" s="76"/>
      <c r="EG122" s="76"/>
      <c r="EH122" s="76"/>
      <c r="EI122" s="76"/>
      <c r="EJ122" s="76"/>
      <c r="EK122" s="76"/>
      <c r="EL122" s="76"/>
      <c r="EM122" s="76"/>
      <c r="EN122" s="76"/>
      <c r="EO122" s="76"/>
      <c r="EP122" s="76"/>
      <c r="EQ122" s="76"/>
      <c r="ER122" s="76"/>
      <c r="ES122" s="76"/>
      <c r="ET122" s="76"/>
      <c r="EU122" s="76"/>
      <c r="EV122" s="76"/>
    </row>
    <row r="123" spans="1:152" s="1" customFormat="1" x14ac:dyDescent="0.25">
      <c r="B123" s="6"/>
      <c r="C123" s="6"/>
      <c r="D123" s="103">
        <f t="shared" si="23"/>
        <v>56</v>
      </c>
      <c r="E123" s="79"/>
      <c r="F123" s="80" t="s">
        <v>44</v>
      </c>
      <c r="G123" s="80"/>
      <c r="H123" s="80"/>
      <c r="I123" s="80"/>
      <c r="J123" s="80"/>
      <c r="K123" s="124"/>
      <c r="L123" s="82"/>
      <c r="M123" s="125"/>
      <c r="N123" s="76">
        <f>K61</f>
        <v>61.6828</v>
      </c>
      <c r="O123" s="76">
        <f t="shared" ref="O123:BZ123" si="62">O270</f>
        <v>0</v>
      </c>
      <c r="P123" s="76">
        <f t="shared" si="62"/>
        <v>0</v>
      </c>
      <c r="Q123" s="76">
        <f t="shared" si="62"/>
        <v>0</v>
      </c>
      <c r="R123" s="76">
        <f t="shared" si="62"/>
        <v>0</v>
      </c>
      <c r="S123" s="76">
        <f t="shared" si="62"/>
        <v>0</v>
      </c>
      <c r="T123" s="76">
        <f t="shared" si="62"/>
        <v>0</v>
      </c>
      <c r="U123" s="76">
        <f t="shared" si="62"/>
        <v>0</v>
      </c>
      <c r="V123" s="76">
        <f t="shared" si="62"/>
        <v>0</v>
      </c>
      <c r="W123" s="76">
        <f t="shared" si="62"/>
        <v>0</v>
      </c>
      <c r="X123" s="76">
        <f t="shared" si="62"/>
        <v>0</v>
      </c>
      <c r="Y123" s="76">
        <f t="shared" si="62"/>
        <v>0</v>
      </c>
      <c r="Z123" s="76">
        <f t="shared" si="62"/>
        <v>0</v>
      </c>
      <c r="AA123" s="76">
        <f t="shared" si="62"/>
        <v>0</v>
      </c>
      <c r="AB123" s="76">
        <f t="shared" si="62"/>
        <v>0</v>
      </c>
      <c r="AC123" s="76">
        <f t="shared" si="62"/>
        <v>0</v>
      </c>
      <c r="AD123" s="76">
        <f t="shared" si="62"/>
        <v>0</v>
      </c>
      <c r="AE123" s="76">
        <f t="shared" si="62"/>
        <v>0</v>
      </c>
      <c r="AF123" s="76">
        <f t="shared" si="62"/>
        <v>0</v>
      </c>
      <c r="AG123" s="76">
        <f t="shared" si="62"/>
        <v>0</v>
      </c>
      <c r="AH123" s="76">
        <f t="shared" si="62"/>
        <v>0</v>
      </c>
      <c r="AI123" s="76">
        <f t="shared" si="62"/>
        <v>0</v>
      </c>
      <c r="AJ123" s="76">
        <f t="shared" si="62"/>
        <v>0</v>
      </c>
      <c r="AK123" s="76">
        <f t="shared" si="62"/>
        <v>0</v>
      </c>
      <c r="AL123" s="76">
        <f t="shared" si="62"/>
        <v>0</v>
      </c>
      <c r="AM123" s="76">
        <f t="shared" si="62"/>
        <v>0</v>
      </c>
      <c r="AN123" s="76">
        <f t="shared" si="62"/>
        <v>0</v>
      </c>
      <c r="AO123" s="76">
        <f t="shared" si="62"/>
        <v>0</v>
      </c>
      <c r="AP123" s="76">
        <f t="shared" si="62"/>
        <v>0</v>
      </c>
      <c r="AQ123" s="76">
        <f t="shared" si="62"/>
        <v>0</v>
      </c>
      <c r="AR123" s="76">
        <f t="shared" si="62"/>
        <v>0</v>
      </c>
      <c r="AS123" s="76">
        <f t="shared" si="62"/>
        <v>0</v>
      </c>
      <c r="AT123" s="76">
        <f t="shared" si="62"/>
        <v>0</v>
      </c>
      <c r="AU123" s="76">
        <f t="shared" si="62"/>
        <v>0</v>
      </c>
      <c r="AV123" s="76">
        <f t="shared" si="62"/>
        <v>0</v>
      </c>
      <c r="AW123" s="76">
        <f t="shared" si="62"/>
        <v>0</v>
      </c>
      <c r="AX123" s="76">
        <f t="shared" si="62"/>
        <v>0</v>
      </c>
      <c r="AY123" s="76">
        <f t="shared" si="62"/>
        <v>0</v>
      </c>
      <c r="AZ123" s="76">
        <f t="shared" si="62"/>
        <v>0</v>
      </c>
      <c r="BA123" s="76">
        <f t="shared" si="62"/>
        <v>0</v>
      </c>
      <c r="BB123" s="76">
        <f t="shared" si="62"/>
        <v>0</v>
      </c>
      <c r="BC123" s="76">
        <f t="shared" si="62"/>
        <v>0</v>
      </c>
      <c r="BD123" s="76">
        <f t="shared" si="62"/>
        <v>0</v>
      </c>
      <c r="BE123" s="76">
        <f t="shared" si="62"/>
        <v>0</v>
      </c>
      <c r="BF123" s="76">
        <f t="shared" si="62"/>
        <v>0</v>
      </c>
      <c r="BG123" s="76">
        <f t="shared" si="62"/>
        <v>0</v>
      </c>
      <c r="BH123" s="76">
        <f t="shared" si="62"/>
        <v>0</v>
      </c>
      <c r="BI123" s="76">
        <f t="shared" si="62"/>
        <v>0</v>
      </c>
      <c r="BJ123" s="76">
        <f t="shared" si="62"/>
        <v>0</v>
      </c>
      <c r="BK123" s="76">
        <f t="shared" si="62"/>
        <v>0</v>
      </c>
      <c r="BL123" s="76">
        <f t="shared" si="62"/>
        <v>0</v>
      </c>
      <c r="BM123" s="76">
        <f t="shared" si="62"/>
        <v>0</v>
      </c>
      <c r="BN123" s="76">
        <f t="shared" si="62"/>
        <v>0</v>
      </c>
      <c r="BO123" s="76">
        <f t="shared" si="62"/>
        <v>0</v>
      </c>
      <c r="BP123" s="76">
        <f t="shared" si="62"/>
        <v>0</v>
      </c>
      <c r="BQ123" s="76">
        <f t="shared" si="62"/>
        <v>0</v>
      </c>
      <c r="BR123" s="76">
        <f t="shared" si="62"/>
        <v>0</v>
      </c>
      <c r="BS123" s="76">
        <f t="shared" si="62"/>
        <v>0</v>
      </c>
      <c r="BT123" s="76">
        <f t="shared" si="62"/>
        <v>0</v>
      </c>
      <c r="BU123" s="76">
        <f t="shared" si="62"/>
        <v>0</v>
      </c>
      <c r="BV123" s="76">
        <f t="shared" si="62"/>
        <v>0</v>
      </c>
      <c r="BW123" s="76">
        <f t="shared" si="62"/>
        <v>0</v>
      </c>
      <c r="BX123" s="76">
        <f t="shared" si="62"/>
        <v>0</v>
      </c>
      <c r="BY123" s="76">
        <f t="shared" si="62"/>
        <v>0</v>
      </c>
      <c r="BZ123" s="76">
        <f t="shared" si="62"/>
        <v>0</v>
      </c>
      <c r="CA123" s="76">
        <f t="shared" ref="CA123:DF123" si="63">CA270</f>
        <v>0</v>
      </c>
      <c r="CB123" s="76">
        <f t="shared" si="63"/>
        <v>0</v>
      </c>
      <c r="CC123" s="76">
        <f t="shared" si="63"/>
        <v>0</v>
      </c>
      <c r="CD123" s="76">
        <f t="shared" si="63"/>
        <v>0</v>
      </c>
      <c r="CE123" s="76">
        <f t="shared" si="63"/>
        <v>0</v>
      </c>
      <c r="CF123" s="76">
        <f t="shared" si="63"/>
        <v>0</v>
      </c>
      <c r="CG123" s="76">
        <f t="shared" si="63"/>
        <v>0</v>
      </c>
      <c r="CH123" s="76">
        <f t="shared" si="63"/>
        <v>0</v>
      </c>
      <c r="CI123" s="76">
        <f t="shared" si="63"/>
        <v>0</v>
      </c>
      <c r="CJ123" s="76">
        <f t="shared" si="63"/>
        <v>0</v>
      </c>
      <c r="CK123" s="76">
        <f t="shared" si="63"/>
        <v>0</v>
      </c>
      <c r="CL123" s="76">
        <f t="shared" si="63"/>
        <v>0</v>
      </c>
      <c r="CM123" s="76">
        <f t="shared" si="63"/>
        <v>0</v>
      </c>
      <c r="CN123" s="76">
        <f t="shared" si="63"/>
        <v>0</v>
      </c>
      <c r="CO123" s="76">
        <f t="shared" si="63"/>
        <v>0</v>
      </c>
      <c r="CP123" s="76">
        <f t="shared" si="63"/>
        <v>0</v>
      </c>
      <c r="CQ123" s="76">
        <f t="shared" si="63"/>
        <v>0</v>
      </c>
      <c r="CR123" s="76">
        <f t="shared" si="63"/>
        <v>0</v>
      </c>
      <c r="CS123" s="76">
        <f t="shared" si="63"/>
        <v>0</v>
      </c>
      <c r="CT123" s="76">
        <f t="shared" si="63"/>
        <v>0</v>
      </c>
      <c r="CU123" s="76">
        <f t="shared" si="63"/>
        <v>0</v>
      </c>
      <c r="CV123" s="76">
        <f t="shared" si="63"/>
        <v>0</v>
      </c>
      <c r="CW123" s="76">
        <f t="shared" si="63"/>
        <v>0</v>
      </c>
      <c r="CX123" s="76">
        <f t="shared" si="63"/>
        <v>0</v>
      </c>
      <c r="CY123" s="76">
        <f t="shared" si="63"/>
        <v>0</v>
      </c>
      <c r="CZ123" s="76">
        <f t="shared" si="63"/>
        <v>0</v>
      </c>
      <c r="DA123" s="76">
        <f t="shared" si="63"/>
        <v>0</v>
      </c>
      <c r="DB123" s="76">
        <f t="shared" si="63"/>
        <v>0</v>
      </c>
      <c r="DC123" s="76">
        <f t="shared" si="63"/>
        <v>0</v>
      </c>
      <c r="DD123" s="76">
        <f t="shared" si="63"/>
        <v>0</v>
      </c>
      <c r="DE123" s="76">
        <f t="shared" si="63"/>
        <v>0</v>
      </c>
      <c r="DF123" s="76">
        <f t="shared" si="63"/>
        <v>0</v>
      </c>
      <c r="DG123" s="76"/>
      <c r="DH123" s="76"/>
      <c r="DI123" s="76"/>
      <c r="DJ123" s="76"/>
      <c r="DK123" s="76"/>
      <c r="DL123" s="76"/>
      <c r="DM123" s="76"/>
      <c r="DN123" s="76"/>
      <c r="DO123" s="76"/>
      <c r="DP123" s="76"/>
      <c r="DQ123" s="76"/>
      <c r="DR123" s="76"/>
      <c r="DS123" s="76"/>
      <c r="DT123" s="76"/>
      <c r="DU123" s="76"/>
      <c r="DV123" s="76"/>
      <c r="DW123" s="76"/>
      <c r="DX123" s="76"/>
      <c r="DY123" s="76"/>
      <c r="DZ123" s="76"/>
      <c r="EA123" s="76"/>
      <c r="EB123" s="76"/>
      <c r="EC123" s="76"/>
      <c r="ED123" s="76"/>
      <c r="EE123" s="76"/>
      <c r="EF123" s="76"/>
      <c r="EG123" s="76"/>
      <c r="EH123" s="76"/>
      <c r="EI123" s="76"/>
      <c r="EJ123" s="76"/>
      <c r="EK123" s="76"/>
      <c r="EL123" s="76"/>
      <c r="EM123" s="76"/>
      <c r="EN123" s="76"/>
      <c r="EO123" s="76"/>
      <c r="EP123" s="76"/>
      <c r="EQ123" s="76"/>
      <c r="ER123" s="76"/>
      <c r="ES123" s="76"/>
      <c r="ET123" s="76"/>
      <c r="EU123" s="76"/>
      <c r="EV123" s="76"/>
    </row>
    <row r="124" spans="1:152" s="1" customFormat="1" x14ac:dyDescent="0.25">
      <c r="B124" s="6"/>
      <c r="C124" s="6"/>
      <c r="D124" s="7"/>
      <c r="E124" s="79"/>
      <c r="F124" s="80"/>
      <c r="G124" s="80"/>
      <c r="H124" s="80"/>
      <c r="I124" s="80"/>
      <c r="J124" s="80"/>
      <c r="K124" s="124"/>
      <c r="L124" s="82"/>
      <c r="M124" s="125"/>
      <c r="N124" s="81"/>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c r="BQ124" s="82"/>
      <c r="BR124" s="82"/>
      <c r="BS124" s="82"/>
      <c r="BT124" s="82"/>
      <c r="BU124" s="82"/>
      <c r="BV124" s="82"/>
      <c r="BW124" s="82"/>
      <c r="BX124" s="82"/>
      <c r="BY124" s="82"/>
      <c r="BZ124" s="82"/>
      <c r="CA124" s="82"/>
      <c r="CB124" s="82"/>
      <c r="CC124" s="82"/>
      <c r="CD124" s="82"/>
      <c r="CE124" s="82"/>
      <c r="CF124" s="82"/>
      <c r="CG124" s="82"/>
      <c r="CH124" s="82"/>
      <c r="CI124" s="82"/>
      <c r="CJ124" s="82"/>
      <c r="CK124" s="82"/>
      <c r="CL124" s="82"/>
      <c r="CM124" s="82"/>
      <c r="CN124" s="82"/>
      <c r="CO124" s="82"/>
      <c r="CP124" s="82"/>
      <c r="CQ124" s="82"/>
      <c r="CR124" s="82"/>
      <c r="CS124" s="82"/>
      <c r="CT124" s="82"/>
      <c r="CU124" s="82"/>
      <c r="CV124" s="82"/>
      <c r="CW124" s="82"/>
      <c r="CX124" s="82"/>
      <c r="CY124" s="82"/>
      <c r="CZ124" s="82"/>
      <c r="DA124" s="82"/>
      <c r="DB124" s="82"/>
      <c r="DC124" s="82"/>
      <c r="DD124" s="82"/>
      <c r="DE124" s="82"/>
      <c r="DF124" s="82"/>
      <c r="DG124" s="82"/>
      <c r="DH124" s="82"/>
      <c r="DI124" s="82"/>
      <c r="DJ124" s="82"/>
      <c r="DK124" s="82"/>
      <c r="DL124" s="82"/>
      <c r="DM124" s="82"/>
      <c r="DN124" s="82"/>
      <c r="DO124" s="82"/>
      <c r="DP124" s="82"/>
      <c r="DQ124" s="82"/>
      <c r="DR124" s="82"/>
      <c r="DS124" s="82"/>
      <c r="DT124" s="82"/>
      <c r="DU124" s="82"/>
      <c r="DV124" s="82"/>
      <c r="DW124" s="82"/>
      <c r="DX124" s="82"/>
      <c r="DY124" s="82"/>
      <c r="DZ124" s="82"/>
      <c r="EA124" s="82"/>
      <c r="EB124" s="82"/>
      <c r="EC124" s="82"/>
      <c r="ED124" s="82"/>
      <c r="EE124" s="82"/>
      <c r="EF124" s="82"/>
      <c r="EG124" s="82"/>
      <c r="EH124" s="82"/>
      <c r="EI124" s="82"/>
      <c r="EJ124" s="82"/>
      <c r="EK124" s="82"/>
      <c r="EL124" s="82"/>
      <c r="EM124" s="82"/>
      <c r="EN124" s="82"/>
      <c r="EO124" s="82"/>
      <c r="EP124" s="82"/>
      <c r="EQ124" s="82"/>
      <c r="ER124" s="82"/>
      <c r="ES124" s="82"/>
      <c r="ET124" s="82"/>
      <c r="EU124" s="82"/>
      <c r="EV124" s="82"/>
    </row>
    <row r="125" spans="1:152" s="1" customFormat="1" x14ac:dyDescent="0.25">
      <c r="B125" s="6"/>
      <c r="C125" s="6"/>
      <c r="D125" s="7"/>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c r="CV125" s="89"/>
      <c r="CW125" s="89"/>
      <c r="CX125" s="89"/>
      <c r="CY125" s="89"/>
      <c r="CZ125" s="89"/>
      <c r="DA125" s="89"/>
      <c r="DB125" s="89"/>
      <c r="DC125" s="89"/>
      <c r="DD125" s="89"/>
      <c r="DE125" s="89"/>
      <c r="DF125" s="89"/>
      <c r="DG125" s="89"/>
      <c r="DH125" s="89"/>
      <c r="DI125" s="89"/>
      <c r="DJ125" s="89"/>
      <c r="DK125" s="89"/>
      <c r="DL125" s="89"/>
      <c r="DM125" s="89"/>
      <c r="DN125" s="89"/>
      <c r="DO125" s="89"/>
      <c r="DP125" s="89"/>
      <c r="DQ125" s="89"/>
      <c r="DR125" s="89"/>
      <c r="DS125" s="89"/>
      <c r="DT125" s="89"/>
      <c r="DU125" s="89"/>
      <c r="DV125" s="89"/>
      <c r="DW125" s="89"/>
      <c r="DX125" s="89"/>
      <c r="DY125" s="89"/>
      <c r="DZ125" s="89"/>
      <c r="EA125" s="89"/>
      <c r="EB125" s="89"/>
      <c r="EC125" s="89"/>
      <c r="ED125" s="89"/>
      <c r="EE125" s="89"/>
      <c r="EF125" s="89"/>
      <c r="EG125" s="89"/>
      <c r="EH125" s="89"/>
      <c r="EI125" s="89"/>
      <c r="EJ125" s="89"/>
      <c r="EK125" s="89"/>
      <c r="EL125" s="89"/>
      <c r="EM125" s="89"/>
      <c r="EN125" s="89"/>
      <c r="EO125" s="89"/>
      <c r="EP125" s="89"/>
      <c r="EQ125" s="89"/>
      <c r="ER125" s="89"/>
      <c r="ES125" s="89"/>
      <c r="ET125" s="89"/>
      <c r="EU125" s="89"/>
      <c r="EV125" s="89"/>
    </row>
    <row r="126" spans="1:152" s="1" customFormat="1" x14ac:dyDescent="0.25">
      <c r="B126" s="6"/>
      <c r="C126" s="6"/>
      <c r="D126" s="7"/>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c r="CV126" s="89"/>
      <c r="CW126" s="89"/>
      <c r="CX126" s="89"/>
      <c r="CY126" s="89"/>
      <c r="CZ126" s="89"/>
      <c r="DA126" s="89"/>
      <c r="DB126" s="89"/>
      <c r="DC126" s="89"/>
      <c r="DD126" s="89"/>
      <c r="DE126" s="89"/>
      <c r="DF126" s="89"/>
      <c r="DG126" s="89"/>
      <c r="DH126" s="89"/>
      <c r="DI126" s="89"/>
      <c r="DJ126" s="89"/>
      <c r="DK126" s="89"/>
      <c r="DL126" s="89"/>
      <c r="DM126" s="89"/>
      <c r="DN126" s="89"/>
      <c r="DO126" s="89"/>
      <c r="DP126" s="89"/>
      <c r="DQ126" s="89"/>
      <c r="DR126" s="89"/>
      <c r="DS126" s="89"/>
      <c r="DT126" s="89"/>
      <c r="DU126" s="89"/>
      <c r="DV126" s="89"/>
      <c r="DW126" s="89"/>
      <c r="DX126" s="89"/>
      <c r="DY126" s="89"/>
      <c r="DZ126" s="89"/>
      <c r="EA126" s="89"/>
      <c r="EB126" s="89"/>
      <c r="EC126" s="89"/>
      <c r="ED126" s="89"/>
      <c r="EE126" s="89"/>
      <c r="EF126" s="89"/>
      <c r="EG126" s="89"/>
      <c r="EH126" s="89"/>
      <c r="EI126" s="89"/>
      <c r="EJ126" s="89"/>
      <c r="EK126" s="89"/>
      <c r="EL126" s="89"/>
      <c r="EM126" s="89"/>
      <c r="EN126" s="89"/>
      <c r="EO126" s="89"/>
      <c r="EP126" s="89"/>
      <c r="EQ126" s="89"/>
      <c r="ER126" s="89"/>
      <c r="ES126" s="89"/>
      <c r="ET126" s="89"/>
      <c r="EU126" s="89"/>
      <c r="EV126" s="89"/>
    </row>
    <row r="127" spans="1:152" s="13" customFormat="1" x14ac:dyDescent="0.25">
      <c r="A127" s="8"/>
      <c r="B127" s="9" t="s">
        <v>45</v>
      </c>
      <c r="C127" s="9"/>
      <c r="D127" s="10"/>
      <c r="E127" s="11"/>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row>
    <row r="128" spans="1:152" s="1" customFormat="1" x14ac:dyDescent="0.25">
      <c r="B128" s="6"/>
      <c r="C128" s="6"/>
      <c r="D128" s="90"/>
      <c r="N128" s="91" t="s">
        <v>3</v>
      </c>
      <c r="O128" s="91" t="s">
        <v>27</v>
      </c>
      <c r="P128" s="91" t="s">
        <v>27</v>
      </c>
      <c r="Q128" s="91" t="s">
        <v>27</v>
      </c>
      <c r="R128" s="91" t="s">
        <v>27</v>
      </c>
      <c r="S128" s="91" t="s">
        <v>27</v>
      </c>
      <c r="T128" s="91" t="s">
        <v>27</v>
      </c>
      <c r="U128" s="91" t="s">
        <v>27</v>
      </c>
      <c r="V128" s="91" t="s">
        <v>27</v>
      </c>
      <c r="W128" s="91" t="s">
        <v>27</v>
      </c>
      <c r="X128" s="91" t="s">
        <v>27</v>
      </c>
      <c r="Y128" s="91" t="s">
        <v>27</v>
      </c>
      <c r="Z128" s="91" t="s">
        <v>27</v>
      </c>
      <c r="AA128" s="91" t="s">
        <v>27</v>
      </c>
      <c r="AB128" s="91" t="s">
        <v>27</v>
      </c>
      <c r="AC128" s="91" t="s">
        <v>27</v>
      </c>
      <c r="AD128" s="91" t="s">
        <v>27</v>
      </c>
      <c r="AE128" s="91" t="s">
        <v>27</v>
      </c>
      <c r="AF128" s="91" t="s">
        <v>27</v>
      </c>
      <c r="AG128" s="91" t="s">
        <v>27</v>
      </c>
      <c r="AH128" s="91" t="s">
        <v>27</v>
      </c>
      <c r="AI128" s="91" t="s">
        <v>27</v>
      </c>
      <c r="AJ128" s="91" t="s">
        <v>27</v>
      </c>
      <c r="AK128" s="91" t="s">
        <v>27</v>
      </c>
      <c r="AL128" s="91" t="s">
        <v>27</v>
      </c>
      <c r="AM128" s="91" t="s">
        <v>27</v>
      </c>
      <c r="AN128" s="91" t="s">
        <v>27</v>
      </c>
      <c r="AO128" s="91" t="s">
        <v>27</v>
      </c>
      <c r="AP128" s="91" t="s">
        <v>27</v>
      </c>
      <c r="AQ128" s="91" t="s">
        <v>27</v>
      </c>
      <c r="AR128" s="91" t="s">
        <v>27</v>
      </c>
      <c r="AS128" s="91" t="s">
        <v>27</v>
      </c>
      <c r="AT128" s="91" t="s">
        <v>27</v>
      </c>
      <c r="AU128" s="91" t="s">
        <v>27</v>
      </c>
      <c r="AV128" s="91" t="s">
        <v>27</v>
      </c>
      <c r="AW128" s="91" t="s">
        <v>27</v>
      </c>
      <c r="AX128" s="91" t="s">
        <v>27</v>
      </c>
      <c r="AY128" s="91" t="s">
        <v>27</v>
      </c>
      <c r="AZ128" s="91" t="s">
        <v>27</v>
      </c>
      <c r="BA128" s="91" t="s">
        <v>27</v>
      </c>
      <c r="BB128" s="91" t="s">
        <v>27</v>
      </c>
      <c r="BC128" s="91" t="s">
        <v>27</v>
      </c>
      <c r="BD128" s="91" t="s">
        <v>27</v>
      </c>
      <c r="BE128" s="91" t="s">
        <v>27</v>
      </c>
      <c r="BF128" s="91" t="s">
        <v>27</v>
      </c>
      <c r="BG128" s="91" t="s">
        <v>27</v>
      </c>
      <c r="BH128" s="91" t="s">
        <v>27</v>
      </c>
      <c r="BI128" s="91" t="s">
        <v>27</v>
      </c>
      <c r="BJ128" s="91" t="s">
        <v>27</v>
      </c>
      <c r="BK128" s="91" t="s">
        <v>27</v>
      </c>
      <c r="BL128" s="91" t="s">
        <v>27</v>
      </c>
      <c r="BM128" s="91" t="s">
        <v>27</v>
      </c>
      <c r="BN128" s="91" t="s">
        <v>27</v>
      </c>
      <c r="BO128" s="91" t="s">
        <v>27</v>
      </c>
      <c r="BP128" s="91" t="s">
        <v>27</v>
      </c>
      <c r="BQ128" s="91" t="s">
        <v>27</v>
      </c>
      <c r="BR128" s="91" t="s">
        <v>27</v>
      </c>
      <c r="BS128" s="91" t="s">
        <v>27</v>
      </c>
      <c r="BT128" s="91" t="s">
        <v>27</v>
      </c>
      <c r="BU128" s="91" t="s">
        <v>27</v>
      </c>
      <c r="BV128" s="91" t="s">
        <v>27</v>
      </c>
      <c r="BW128" s="91" t="s">
        <v>27</v>
      </c>
      <c r="BX128" s="91" t="s">
        <v>27</v>
      </c>
      <c r="BY128" s="91" t="s">
        <v>27</v>
      </c>
      <c r="BZ128" s="91" t="s">
        <v>27</v>
      </c>
      <c r="CA128" s="91" t="s">
        <v>27</v>
      </c>
      <c r="CB128" s="91" t="s">
        <v>27</v>
      </c>
      <c r="CC128" s="91" t="s">
        <v>27</v>
      </c>
      <c r="CD128" s="91" t="s">
        <v>27</v>
      </c>
      <c r="CE128" s="91" t="s">
        <v>27</v>
      </c>
      <c r="CF128" s="91" t="s">
        <v>27</v>
      </c>
      <c r="CG128" s="91" t="s">
        <v>27</v>
      </c>
      <c r="CH128" s="91" t="s">
        <v>27</v>
      </c>
      <c r="CI128" s="91" t="s">
        <v>27</v>
      </c>
      <c r="CJ128" s="91" t="s">
        <v>27</v>
      </c>
      <c r="CK128" s="91" t="s">
        <v>27</v>
      </c>
      <c r="CL128" s="91" t="s">
        <v>27</v>
      </c>
      <c r="CM128" s="91" t="s">
        <v>27</v>
      </c>
      <c r="CN128" s="91" t="s">
        <v>27</v>
      </c>
      <c r="CO128" s="91" t="s">
        <v>27</v>
      </c>
      <c r="CP128" s="91" t="s">
        <v>27</v>
      </c>
      <c r="CQ128" s="91" t="s">
        <v>27</v>
      </c>
      <c r="CR128" s="91" t="s">
        <v>27</v>
      </c>
      <c r="CS128" s="91" t="s">
        <v>27</v>
      </c>
      <c r="CT128" s="91" t="s">
        <v>27</v>
      </c>
      <c r="CU128" s="91" t="s">
        <v>27</v>
      </c>
      <c r="CV128" s="91" t="s">
        <v>27</v>
      </c>
      <c r="CW128" s="91" t="s">
        <v>27</v>
      </c>
      <c r="CX128" s="91" t="s">
        <v>27</v>
      </c>
      <c r="CY128" s="91" t="s">
        <v>27</v>
      </c>
      <c r="CZ128" s="91" t="s">
        <v>27</v>
      </c>
      <c r="DA128" s="91" t="s">
        <v>27</v>
      </c>
      <c r="DB128" s="91" t="s">
        <v>27</v>
      </c>
      <c r="DC128" s="91" t="s">
        <v>27</v>
      </c>
      <c r="DD128" s="91" t="s">
        <v>27</v>
      </c>
      <c r="DE128" s="91" t="s">
        <v>27</v>
      </c>
      <c r="DF128" s="91" t="s">
        <v>27</v>
      </c>
      <c r="DG128" s="91"/>
      <c r="DH128" s="91"/>
      <c r="DI128" s="91"/>
      <c r="DJ128" s="91"/>
      <c r="DK128" s="91"/>
      <c r="DL128" s="91"/>
      <c r="DM128" s="91"/>
      <c r="DN128" s="91"/>
      <c r="DO128" s="91"/>
      <c r="DP128" s="91"/>
      <c r="DQ128" s="91"/>
      <c r="DR128" s="91"/>
      <c r="DS128" s="91"/>
      <c r="DT128" s="91"/>
      <c r="DU128" s="91"/>
      <c r="DV128" s="91"/>
      <c r="DW128" s="91"/>
      <c r="DX128" s="91"/>
      <c r="DY128" s="91"/>
      <c r="DZ128" s="91"/>
      <c r="EA128" s="91"/>
      <c r="EB128" s="91"/>
      <c r="EC128" s="91"/>
      <c r="ED128" s="91"/>
      <c r="EE128" s="91"/>
      <c r="EF128" s="91"/>
      <c r="EG128" s="91"/>
      <c r="EH128" s="91"/>
      <c r="EI128" s="91"/>
      <c r="EJ128" s="91"/>
      <c r="EK128" s="91"/>
      <c r="EL128" s="91"/>
      <c r="EM128" s="91"/>
      <c r="EN128" s="91"/>
      <c r="EO128" s="91"/>
      <c r="EP128" s="91"/>
      <c r="EQ128" s="91"/>
      <c r="ER128" s="91"/>
      <c r="ES128" s="91"/>
      <c r="ET128" s="91"/>
      <c r="EU128" s="91"/>
      <c r="EV128" s="91"/>
    </row>
    <row r="129" spans="2:152" s="92" customFormat="1" x14ac:dyDescent="0.25">
      <c r="B129" s="93"/>
      <c r="C129" s="93"/>
      <c r="D129" s="50"/>
      <c r="E129" s="22" t="s">
        <v>5</v>
      </c>
      <c r="F129" s="23"/>
      <c r="G129" s="23"/>
      <c r="H129" s="23"/>
      <c r="I129" s="23"/>
      <c r="J129" s="24"/>
      <c r="K129" s="94"/>
      <c r="L129" s="95"/>
      <c r="M129" s="96"/>
      <c r="N129" s="25">
        <f>YEAR(N130)</f>
        <v>2016</v>
      </c>
      <c r="O129" s="26">
        <f t="shared" ref="O129:BZ129" si="64">YEAR(O130)</f>
        <v>2017</v>
      </c>
      <c r="P129" s="26">
        <f t="shared" si="64"/>
        <v>2017</v>
      </c>
      <c r="Q129" s="26">
        <f t="shared" si="64"/>
        <v>2017</v>
      </c>
      <c r="R129" s="26">
        <f t="shared" si="64"/>
        <v>2017</v>
      </c>
      <c r="S129" s="26">
        <f t="shared" si="64"/>
        <v>2017</v>
      </c>
      <c r="T129" s="26">
        <f t="shared" si="64"/>
        <v>2017</v>
      </c>
      <c r="U129" s="26">
        <f t="shared" si="64"/>
        <v>2017</v>
      </c>
      <c r="V129" s="26">
        <f t="shared" si="64"/>
        <v>2017</v>
      </c>
      <c r="W129" s="26">
        <f t="shared" si="64"/>
        <v>2017</v>
      </c>
      <c r="X129" s="126">
        <f t="shared" si="64"/>
        <v>2017</v>
      </c>
      <c r="Y129" s="126">
        <f t="shared" si="64"/>
        <v>2017</v>
      </c>
      <c r="Z129" s="126">
        <f t="shared" si="64"/>
        <v>2017</v>
      </c>
      <c r="AA129" s="126">
        <f t="shared" si="64"/>
        <v>2018</v>
      </c>
      <c r="AB129" s="126">
        <f t="shared" si="64"/>
        <v>2018</v>
      </c>
      <c r="AC129" s="126">
        <f t="shared" si="64"/>
        <v>2018</v>
      </c>
      <c r="AD129" s="126">
        <f t="shared" si="64"/>
        <v>2018</v>
      </c>
      <c r="AE129" s="126">
        <f t="shared" si="64"/>
        <v>2018</v>
      </c>
      <c r="AF129" s="126">
        <f t="shared" si="64"/>
        <v>2018</v>
      </c>
      <c r="AG129" s="126">
        <f t="shared" si="64"/>
        <v>2018</v>
      </c>
      <c r="AH129" s="126">
        <f t="shared" si="64"/>
        <v>2018</v>
      </c>
      <c r="AI129" s="126">
        <f t="shared" si="64"/>
        <v>2018</v>
      </c>
      <c r="AJ129" s="126">
        <f t="shared" si="64"/>
        <v>2018</v>
      </c>
      <c r="AK129" s="126">
        <f t="shared" si="64"/>
        <v>2018</v>
      </c>
      <c r="AL129" s="126">
        <f t="shared" si="64"/>
        <v>2018</v>
      </c>
      <c r="AM129" s="126">
        <f t="shared" si="64"/>
        <v>2019</v>
      </c>
      <c r="AN129" s="126">
        <f t="shared" si="64"/>
        <v>2019</v>
      </c>
      <c r="AO129" s="126">
        <f t="shared" si="64"/>
        <v>2019</v>
      </c>
      <c r="AP129" s="126">
        <f t="shared" si="64"/>
        <v>2019</v>
      </c>
      <c r="AQ129" s="126">
        <f t="shared" si="64"/>
        <v>2019</v>
      </c>
      <c r="AR129" s="126">
        <f t="shared" si="64"/>
        <v>2019</v>
      </c>
      <c r="AS129" s="126">
        <f t="shared" si="64"/>
        <v>2019</v>
      </c>
      <c r="AT129" s="126">
        <f t="shared" si="64"/>
        <v>2019</v>
      </c>
      <c r="AU129" s="126">
        <f t="shared" si="64"/>
        <v>2019</v>
      </c>
      <c r="AV129" s="126">
        <f t="shared" si="64"/>
        <v>2019</v>
      </c>
      <c r="AW129" s="126">
        <f t="shared" si="64"/>
        <v>2019</v>
      </c>
      <c r="AX129" s="126">
        <f t="shared" si="64"/>
        <v>2019</v>
      </c>
      <c r="AY129" s="126">
        <f t="shared" si="64"/>
        <v>2020</v>
      </c>
      <c r="AZ129" s="126">
        <f t="shared" si="64"/>
        <v>2020</v>
      </c>
      <c r="BA129" s="126">
        <f t="shared" si="64"/>
        <v>2020</v>
      </c>
      <c r="BB129" s="126">
        <f t="shared" si="64"/>
        <v>2020</v>
      </c>
      <c r="BC129" s="126">
        <f t="shared" si="64"/>
        <v>2020</v>
      </c>
      <c r="BD129" s="126">
        <f t="shared" si="64"/>
        <v>2020</v>
      </c>
      <c r="BE129" s="126">
        <f t="shared" si="64"/>
        <v>2020</v>
      </c>
      <c r="BF129" s="126">
        <f t="shared" si="64"/>
        <v>2020</v>
      </c>
      <c r="BG129" s="126">
        <f t="shared" si="64"/>
        <v>2020</v>
      </c>
      <c r="BH129" s="126">
        <f t="shared" si="64"/>
        <v>2020</v>
      </c>
      <c r="BI129" s="126">
        <f t="shared" si="64"/>
        <v>2020</v>
      </c>
      <c r="BJ129" s="126">
        <f t="shared" si="64"/>
        <v>2020</v>
      </c>
      <c r="BK129" s="126">
        <f t="shared" si="64"/>
        <v>2021</v>
      </c>
      <c r="BL129" s="126">
        <f t="shared" si="64"/>
        <v>2021</v>
      </c>
      <c r="BM129" s="126">
        <f t="shared" si="64"/>
        <v>2021</v>
      </c>
      <c r="BN129" s="126">
        <f t="shared" si="64"/>
        <v>2021</v>
      </c>
      <c r="BO129" s="126">
        <f t="shared" si="64"/>
        <v>2021</v>
      </c>
      <c r="BP129" s="126">
        <f t="shared" si="64"/>
        <v>2021</v>
      </c>
      <c r="BQ129" s="126">
        <f t="shared" si="64"/>
        <v>2021</v>
      </c>
      <c r="BR129" s="126">
        <f t="shared" si="64"/>
        <v>2021</v>
      </c>
      <c r="BS129" s="126">
        <f t="shared" si="64"/>
        <v>2021</v>
      </c>
      <c r="BT129" s="126">
        <f t="shared" si="64"/>
        <v>2021</v>
      </c>
      <c r="BU129" s="126">
        <f t="shared" si="64"/>
        <v>2021</v>
      </c>
      <c r="BV129" s="126">
        <f t="shared" si="64"/>
        <v>2021</v>
      </c>
      <c r="BW129" s="126">
        <f t="shared" si="64"/>
        <v>2022</v>
      </c>
      <c r="BX129" s="126">
        <f t="shared" si="64"/>
        <v>2022</v>
      </c>
      <c r="BY129" s="126">
        <f t="shared" si="64"/>
        <v>2022</v>
      </c>
      <c r="BZ129" s="126">
        <f t="shared" si="64"/>
        <v>2022</v>
      </c>
      <c r="CA129" s="126">
        <f t="shared" ref="CA129:DF129" si="65">YEAR(CA130)</f>
        <v>2022</v>
      </c>
      <c r="CB129" s="126">
        <f t="shared" si="65"/>
        <v>2022</v>
      </c>
      <c r="CC129" s="126">
        <f t="shared" si="65"/>
        <v>2022</v>
      </c>
      <c r="CD129" s="126">
        <f t="shared" si="65"/>
        <v>2022</v>
      </c>
      <c r="CE129" s="126">
        <f t="shared" si="65"/>
        <v>2022</v>
      </c>
      <c r="CF129" s="126">
        <f t="shared" si="65"/>
        <v>2022</v>
      </c>
      <c r="CG129" s="126">
        <f t="shared" si="65"/>
        <v>2022</v>
      </c>
      <c r="CH129" s="126">
        <f t="shared" si="65"/>
        <v>2022</v>
      </c>
      <c r="CI129" s="126">
        <f t="shared" si="65"/>
        <v>2023</v>
      </c>
      <c r="CJ129" s="126">
        <f t="shared" si="65"/>
        <v>2023</v>
      </c>
      <c r="CK129" s="126">
        <f t="shared" si="65"/>
        <v>2023</v>
      </c>
      <c r="CL129" s="126">
        <f t="shared" si="65"/>
        <v>2023</v>
      </c>
      <c r="CM129" s="126">
        <f t="shared" si="65"/>
        <v>2023</v>
      </c>
      <c r="CN129" s="126">
        <f t="shared" si="65"/>
        <v>2023</v>
      </c>
      <c r="CO129" s="126">
        <f t="shared" si="65"/>
        <v>2023</v>
      </c>
      <c r="CP129" s="126">
        <f t="shared" si="65"/>
        <v>2023</v>
      </c>
      <c r="CQ129" s="126">
        <f t="shared" si="65"/>
        <v>2023</v>
      </c>
      <c r="CR129" s="126">
        <f t="shared" si="65"/>
        <v>2023</v>
      </c>
      <c r="CS129" s="126">
        <f t="shared" si="65"/>
        <v>2023</v>
      </c>
      <c r="CT129" s="126">
        <f t="shared" si="65"/>
        <v>2023</v>
      </c>
      <c r="CU129" s="126">
        <f t="shared" si="65"/>
        <v>2024</v>
      </c>
      <c r="CV129" s="126">
        <f t="shared" si="65"/>
        <v>2024</v>
      </c>
      <c r="CW129" s="126">
        <f t="shared" si="65"/>
        <v>2024</v>
      </c>
      <c r="CX129" s="126">
        <f t="shared" si="65"/>
        <v>2024</v>
      </c>
      <c r="CY129" s="126">
        <f t="shared" si="65"/>
        <v>2024</v>
      </c>
      <c r="CZ129" s="126">
        <f t="shared" si="65"/>
        <v>2024</v>
      </c>
      <c r="DA129" s="126">
        <f t="shared" si="65"/>
        <v>2024</v>
      </c>
      <c r="DB129" s="126">
        <f t="shared" si="65"/>
        <v>2024</v>
      </c>
      <c r="DC129" s="126">
        <f t="shared" si="65"/>
        <v>2024</v>
      </c>
      <c r="DD129" s="126">
        <f t="shared" si="65"/>
        <v>2024</v>
      </c>
      <c r="DE129" s="126">
        <f t="shared" si="65"/>
        <v>2024</v>
      </c>
      <c r="DF129" s="126">
        <f t="shared" si="65"/>
        <v>2024</v>
      </c>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row>
    <row r="130" spans="2:152" s="97" customFormat="1" x14ac:dyDescent="0.25">
      <c r="B130" s="98"/>
      <c r="C130" s="98"/>
      <c r="D130" s="99"/>
      <c r="E130" s="32" t="s">
        <v>6</v>
      </c>
      <c r="F130" s="33"/>
      <c r="G130" s="33"/>
      <c r="H130" s="33"/>
      <c r="I130" s="33"/>
      <c r="J130" s="127"/>
      <c r="K130" s="100"/>
      <c r="L130" s="101"/>
      <c r="M130" s="102"/>
      <c r="N130" s="35">
        <v>42735</v>
      </c>
      <c r="O130" s="36">
        <f t="shared" ref="O130:W130" si="66">EOMONTH(N130, 1)</f>
        <v>42766</v>
      </c>
      <c r="P130" s="36">
        <f t="shared" si="66"/>
        <v>42794</v>
      </c>
      <c r="Q130" s="36">
        <f t="shared" si="66"/>
        <v>42825</v>
      </c>
      <c r="R130" s="36">
        <f t="shared" si="66"/>
        <v>42855</v>
      </c>
      <c r="S130" s="36">
        <f t="shared" si="66"/>
        <v>42886</v>
      </c>
      <c r="T130" s="36">
        <f t="shared" si="66"/>
        <v>42916</v>
      </c>
      <c r="U130" s="36">
        <f t="shared" si="66"/>
        <v>42947</v>
      </c>
      <c r="V130" s="36">
        <f t="shared" si="66"/>
        <v>42978</v>
      </c>
      <c r="W130" s="36">
        <f t="shared" si="66"/>
        <v>43008</v>
      </c>
      <c r="X130" s="128">
        <f>EOMONTH(W130, 1)</f>
        <v>43039</v>
      </c>
      <c r="Y130" s="128">
        <f t="shared" ref="Y130:CJ130" si="67">EOMONTH(X130, 1)</f>
        <v>43069</v>
      </c>
      <c r="Z130" s="128">
        <f t="shared" si="67"/>
        <v>43100</v>
      </c>
      <c r="AA130" s="128">
        <f t="shared" si="67"/>
        <v>43131</v>
      </c>
      <c r="AB130" s="128">
        <f t="shared" si="67"/>
        <v>43159</v>
      </c>
      <c r="AC130" s="128">
        <f t="shared" si="67"/>
        <v>43190</v>
      </c>
      <c r="AD130" s="128">
        <f t="shared" si="67"/>
        <v>43220</v>
      </c>
      <c r="AE130" s="128">
        <f t="shared" si="67"/>
        <v>43251</v>
      </c>
      <c r="AF130" s="128">
        <f t="shared" si="67"/>
        <v>43281</v>
      </c>
      <c r="AG130" s="128">
        <f t="shared" si="67"/>
        <v>43312</v>
      </c>
      <c r="AH130" s="128">
        <f t="shared" si="67"/>
        <v>43343</v>
      </c>
      <c r="AI130" s="128">
        <f t="shared" si="67"/>
        <v>43373</v>
      </c>
      <c r="AJ130" s="128">
        <f t="shared" si="67"/>
        <v>43404</v>
      </c>
      <c r="AK130" s="128">
        <f t="shared" si="67"/>
        <v>43434</v>
      </c>
      <c r="AL130" s="128">
        <f t="shared" si="67"/>
        <v>43465</v>
      </c>
      <c r="AM130" s="128">
        <f t="shared" si="67"/>
        <v>43496</v>
      </c>
      <c r="AN130" s="128">
        <f t="shared" si="67"/>
        <v>43524</v>
      </c>
      <c r="AO130" s="128">
        <f t="shared" si="67"/>
        <v>43555</v>
      </c>
      <c r="AP130" s="128">
        <f t="shared" si="67"/>
        <v>43585</v>
      </c>
      <c r="AQ130" s="128">
        <f t="shared" si="67"/>
        <v>43616</v>
      </c>
      <c r="AR130" s="128">
        <f t="shared" si="67"/>
        <v>43646</v>
      </c>
      <c r="AS130" s="128">
        <f t="shared" si="67"/>
        <v>43677</v>
      </c>
      <c r="AT130" s="128">
        <f t="shared" si="67"/>
        <v>43708</v>
      </c>
      <c r="AU130" s="128">
        <f t="shared" si="67"/>
        <v>43738</v>
      </c>
      <c r="AV130" s="128">
        <f t="shared" si="67"/>
        <v>43769</v>
      </c>
      <c r="AW130" s="128">
        <f t="shared" si="67"/>
        <v>43799</v>
      </c>
      <c r="AX130" s="128">
        <f t="shared" si="67"/>
        <v>43830</v>
      </c>
      <c r="AY130" s="128">
        <f t="shared" si="67"/>
        <v>43861</v>
      </c>
      <c r="AZ130" s="128">
        <f t="shared" si="67"/>
        <v>43890</v>
      </c>
      <c r="BA130" s="128">
        <f t="shared" si="67"/>
        <v>43921</v>
      </c>
      <c r="BB130" s="128">
        <f t="shared" si="67"/>
        <v>43951</v>
      </c>
      <c r="BC130" s="128">
        <f t="shared" si="67"/>
        <v>43982</v>
      </c>
      <c r="BD130" s="128">
        <f t="shared" si="67"/>
        <v>44012</v>
      </c>
      <c r="BE130" s="128">
        <f t="shared" si="67"/>
        <v>44043</v>
      </c>
      <c r="BF130" s="128">
        <f t="shared" si="67"/>
        <v>44074</v>
      </c>
      <c r="BG130" s="128">
        <f t="shared" si="67"/>
        <v>44104</v>
      </c>
      <c r="BH130" s="128">
        <f t="shared" si="67"/>
        <v>44135</v>
      </c>
      <c r="BI130" s="128">
        <f t="shared" si="67"/>
        <v>44165</v>
      </c>
      <c r="BJ130" s="128">
        <f t="shared" si="67"/>
        <v>44196</v>
      </c>
      <c r="BK130" s="128">
        <f t="shared" si="67"/>
        <v>44227</v>
      </c>
      <c r="BL130" s="128">
        <f t="shared" si="67"/>
        <v>44255</v>
      </c>
      <c r="BM130" s="128">
        <f t="shared" si="67"/>
        <v>44286</v>
      </c>
      <c r="BN130" s="128">
        <f t="shared" si="67"/>
        <v>44316</v>
      </c>
      <c r="BO130" s="128">
        <f t="shared" si="67"/>
        <v>44347</v>
      </c>
      <c r="BP130" s="128">
        <f t="shared" si="67"/>
        <v>44377</v>
      </c>
      <c r="BQ130" s="128">
        <f t="shared" si="67"/>
        <v>44408</v>
      </c>
      <c r="BR130" s="128">
        <f t="shared" si="67"/>
        <v>44439</v>
      </c>
      <c r="BS130" s="128">
        <f t="shared" si="67"/>
        <v>44469</v>
      </c>
      <c r="BT130" s="128">
        <f t="shared" si="67"/>
        <v>44500</v>
      </c>
      <c r="BU130" s="128">
        <f t="shared" si="67"/>
        <v>44530</v>
      </c>
      <c r="BV130" s="128">
        <f t="shared" si="67"/>
        <v>44561</v>
      </c>
      <c r="BW130" s="128">
        <f t="shared" si="67"/>
        <v>44592</v>
      </c>
      <c r="BX130" s="128">
        <f t="shared" si="67"/>
        <v>44620</v>
      </c>
      <c r="BY130" s="128">
        <f t="shared" si="67"/>
        <v>44651</v>
      </c>
      <c r="BZ130" s="128">
        <f t="shared" si="67"/>
        <v>44681</v>
      </c>
      <c r="CA130" s="128">
        <f t="shared" si="67"/>
        <v>44712</v>
      </c>
      <c r="CB130" s="128">
        <f t="shared" si="67"/>
        <v>44742</v>
      </c>
      <c r="CC130" s="128">
        <f t="shared" si="67"/>
        <v>44773</v>
      </c>
      <c r="CD130" s="128">
        <f t="shared" si="67"/>
        <v>44804</v>
      </c>
      <c r="CE130" s="128">
        <f t="shared" si="67"/>
        <v>44834</v>
      </c>
      <c r="CF130" s="128">
        <f t="shared" si="67"/>
        <v>44865</v>
      </c>
      <c r="CG130" s="128">
        <f t="shared" si="67"/>
        <v>44895</v>
      </c>
      <c r="CH130" s="128">
        <f t="shared" si="67"/>
        <v>44926</v>
      </c>
      <c r="CI130" s="128">
        <f t="shared" si="67"/>
        <v>44957</v>
      </c>
      <c r="CJ130" s="128">
        <f t="shared" si="67"/>
        <v>44985</v>
      </c>
      <c r="CK130" s="128">
        <f t="shared" ref="CK130:DF130" si="68">EOMONTH(CJ130, 1)</f>
        <v>45016</v>
      </c>
      <c r="CL130" s="128">
        <f t="shared" si="68"/>
        <v>45046</v>
      </c>
      <c r="CM130" s="128">
        <f t="shared" si="68"/>
        <v>45077</v>
      </c>
      <c r="CN130" s="128">
        <f t="shared" si="68"/>
        <v>45107</v>
      </c>
      <c r="CO130" s="128">
        <f t="shared" si="68"/>
        <v>45138</v>
      </c>
      <c r="CP130" s="128">
        <f t="shared" si="68"/>
        <v>45169</v>
      </c>
      <c r="CQ130" s="128">
        <f t="shared" si="68"/>
        <v>45199</v>
      </c>
      <c r="CR130" s="128">
        <f t="shared" si="68"/>
        <v>45230</v>
      </c>
      <c r="CS130" s="128">
        <f t="shared" si="68"/>
        <v>45260</v>
      </c>
      <c r="CT130" s="128">
        <f t="shared" si="68"/>
        <v>45291</v>
      </c>
      <c r="CU130" s="128">
        <f t="shared" si="68"/>
        <v>45322</v>
      </c>
      <c r="CV130" s="128">
        <f t="shared" si="68"/>
        <v>45351</v>
      </c>
      <c r="CW130" s="128">
        <f t="shared" si="68"/>
        <v>45382</v>
      </c>
      <c r="CX130" s="128">
        <f t="shared" si="68"/>
        <v>45412</v>
      </c>
      <c r="CY130" s="128">
        <f t="shared" si="68"/>
        <v>45443</v>
      </c>
      <c r="CZ130" s="128">
        <f t="shared" si="68"/>
        <v>45473</v>
      </c>
      <c r="DA130" s="128">
        <f t="shared" si="68"/>
        <v>45504</v>
      </c>
      <c r="DB130" s="128">
        <f t="shared" si="68"/>
        <v>45535</v>
      </c>
      <c r="DC130" s="128">
        <f t="shared" si="68"/>
        <v>45565</v>
      </c>
      <c r="DD130" s="128">
        <f t="shared" si="68"/>
        <v>45596</v>
      </c>
      <c r="DE130" s="128">
        <f t="shared" si="68"/>
        <v>45626</v>
      </c>
      <c r="DF130" s="128">
        <f t="shared" si="68"/>
        <v>45657</v>
      </c>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row>
    <row r="131" spans="2:152" s="40" customFormat="1" x14ac:dyDescent="0.25">
      <c r="D131" s="103"/>
      <c r="E131" s="41" t="s">
        <v>8</v>
      </c>
      <c r="F131" s="42"/>
      <c r="G131" s="42"/>
      <c r="H131" s="42"/>
      <c r="I131" s="42"/>
      <c r="J131" s="43"/>
      <c r="K131" s="104"/>
      <c r="L131" s="105"/>
      <c r="M131" s="106"/>
      <c r="N131" s="44"/>
      <c r="O131" s="45">
        <f t="shared" ref="O131:BZ131" si="69">MONTH(O130)</f>
        <v>1</v>
      </c>
      <c r="P131" s="45">
        <f t="shared" si="69"/>
        <v>2</v>
      </c>
      <c r="Q131" s="45">
        <f t="shared" si="69"/>
        <v>3</v>
      </c>
      <c r="R131" s="45">
        <f t="shared" si="69"/>
        <v>4</v>
      </c>
      <c r="S131" s="45">
        <f t="shared" si="69"/>
        <v>5</v>
      </c>
      <c r="T131" s="45">
        <f t="shared" si="69"/>
        <v>6</v>
      </c>
      <c r="U131" s="45">
        <f t="shared" si="69"/>
        <v>7</v>
      </c>
      <c r="V131" s="45">
        <f t="shared" si="69"/>
        <v>8</v>
      </c>
      <c r="W131" s="45">
        <f t="shared" si="69"/>
        <v>9</v>
      </c>
      <c r="X131" s="44">
        <f t="shared" si="69"/>
        <v>10</v>
      </c>
      <c r="Y131" s="45">
        <f t="shared" si="69"/>
        <v>11</v>
      </c>
      <c r="Z131" s="45">
        <f t="shared" si="69"/>
        <v>12</v>
      </c>
      <c r="AA131" s="45">
        <f t="shared" si="69"/>
        <v>1</v>
      </c>
      <c r="AB131" s="45">
        <f t="shared" si="69"/>
        <v>2</v>
      </c>
      <c r="AC131" s="45">
        <f t="shared" si="69"/>
        <v>3</v>
      </c>
      <c r="AD131" s="45">
        <f t="shared" si="69"/>
        <v>4</v>
      </c>
      <c r="AE131" s="45">
        <f t="shared" si="69"/>
        <v>5</v>
      </c>
      <c r="AF131" s="45">
        <f t="shared" si="69"/>
        <v>6</v>
      </c>
      <c r="AG131" s="45">
        <f t="shared" si="69"/>
        <v>7</v>
      </c>
      <c r="AH131" s="45">
        <f t="shared" si="69"/>
        <v>8</v>
      </c>
      <c r="AI131" s="45">
        <f t="shared" si="69"/>
        <v>9</v>
      </c>
      <c r="AJ131" s="45">
        <f t="shared" si="69"/>
        <v>10</v>
      </c>
      <c r="AK131" s="45">
        <f t="shared" si="69"/>
        <v>11</v>
      </c>
      <c r="AL131" s="45">
        <f t="shared" si="69"/>
        <v>12</v>
      </c>
      <c r="AM131" s="45">
        <f t="shared" si="69"/>
        <v>1</v>
      </c>
      <c r="AN131" s="45">
        <f t="shared" si="69"/>
        <v>2</v>
      </c>
      <c r="AO131" s="45">
        <f t="shared" si="69"/>
        <v>3</v>
      </c>
      <c r="AP131" s="45">
        <f t="shared" si="69"/>
        <v>4</v>
      </c>
      <c r="AQ131" s="45">
        <f t="shared" si="69"/>
        <v>5</v>
      </c>
      <c r="AR131" s="45">
        <f t="shared" si="69"/>
        <v>6</v>
      </c>
      <c r="AS131" s="45">
        <f t="shared" si="69"/>
        <v>7</v>
      </c>
      <c r="AT131" s="45">
        <f t="shared" si="69"/>
        <v>8</v>
      </c>
      <c r="AU131" s="45">
        <f t="shared" si="69"/>
        <v>9</v>
      </c>
      <c r="AV131" s="45">
        <f t="shared" si="69"/>
        <v>10</v>
      </c>
      <c r="AW131" s="45">
        <f t="shared" si="69"/>
        <v>11</v>
      </c>
      <c r="AX131" s="45">
        <f t="shared" si="69"/>
        <v>12</v>
      </c>
      <c r="AY131" s="45">
        <f t="shared" si="69"/>
        <v>1</v>
      </c>
      <c r="AZ131" s="45">
        <f t="shared" si="69"/>
        <v>2</v>
      </c>
      <c r="BA131" s="45">
        <f t="shared" si="69"/>
        <v>3</v>
      </c>
      <c r="BB131" s="45">
        <f t="shared" si="69"/>
        <v>4</v>
      </c>
      <c r="BC131" s="45">
        <f t="shared" si="69"/>
        <v>5</v>
      </c>
      <c r="BD131" s="45">
        <f t="shared" si="69"/>
        <v>6</v>
      </c>
      <c r="BE131" s="45">
        <f t="shared" si="69"/>
        <v>7</v>
      </c>
      <c r="BF131" s="45">
        <f t="shared" si="69"/>
        <v>8</v>
      </c>
      <c r="BG131" s="45">
        <f t="shared" si="69"/>
        <v>9</v>
      </c>
      <c r="BH131" s="45">
        <f t="shared" si="69"/>
        <v>10</v>
      </c>
      <c r="BI131" s="45">
        <f t="shared" si="69"/>
        <v>11</v>
      </c>
      <c r="BJ131" s="45">
        <f t="shared" si="69"/>
        <v>12</v>
      </c>
      <c r="BK131" s="45">
        <f t="shared" si="69"/>
        <v>1</v>
      </c>
      <c r="BL131" s="45">
        <f t="shared" si="69"/>
        <v>2</v>
      </c>
      <c r="BM131" s="45">
        <f t="shared" si="69"/>
        <v>3</v>
      </c>
      <c r="BN131" s="45">
        <f t="shared" si="69"/>
        <v>4</v>
      </c>
      <c r="BO131" s="45">
        <f t="shared" si="69"/>
        <v>5</v>
      </c>
      <c r="BP131" s="45">
        <f t="shared" si="69"/>
        <v>6</v>
      </c>
      <c r="BQ131" s="45">
        <f t="shared" si="69"/>
        <v>7</v>
      </c>
      <c r="BR131" s="45">
        <f t="shared" si="69"/>
        <v>8</v>
      </c>
      <c r="BS131" s="45">
        <f t="shared" si="69"/>
        <v>9</v>
      </c>
      <c r="BT131" s="45">
        <f t="shared" si="69"/>
        <v>10</v>
      </c>
      <c r="BU131" s="45">
        <f t="shared" si="69"/>
        <v>11</v>
      </c>
      <c r="BV131" s="45">
        <f t="shared" si="69"/>
        <v>12</v>
      </c>
      <c r="BW131" s="45">
        <f t="shared" si="69"/>
        <v>1</v>
      </c>
      <c r="BX131" s="45">
        <f t="shared" si="69"/>
        <v>2</v>
      </c>
      <c r="BY131" s="45">
        <f t="shared" si="69"/>
        <v>3</v>
      </c>
      <c r="BZ131" s="45">
        <f t="shared" si="69"/>
        <v>4</v>
      </c>
      <c r="CA131" s="45">
        <f t="shared" ref="CA131:DF131" si="70">MONTH(CA130)</f>
        <v>5</v>
      </c>
      <c r="CB131" s="45">
        <f t="shared" si="70"/>
        <v>6</v>
      </c>
      <c r="CC131" s="45">
        <f t="shared" si="70"/>
        <v>7</v>
      </c>
      <c r="CD131" s="45">
        <f t="shared" si="70"/>
        <v>8</v>
      </c>
      <c r="CE131" s="45">
        <f t="shared" si="70"/>
        <v>9</v>
      </c>
      <c r="CF131" s="45">
        <f t="shared" si="70"/>
        <v>10</v>
      </c>
      <c r="CG131" s="45">
        <f t="shared" si="70"/>
        <v>11</v>
      </c>
      <c r="CH131" s="45">
        <f t="shared" si="70"/>
        <v>12</v>
      </c>
      <c r="CI131" s="45">
        <f t="shared" si="70"/>
        <v>1</v>
      </c>
      <c r="CJ131" s="45">
        <f t="shared" si="70"/>
        <v>2</v>
      </c>
      <c r="CK131" s="45">
        <f t="shared" si="70"/>
        <v>3</v>
      </c>
      <c r="CL131" s="45">
        <f t="shared" si="70"/>
        <v>4</v>
      </c>
      <c r="CM131" s="45">
        <f t="shared" si="70"/>
        <v>5</v>
      </c>
      <c r="CN131" s="45">
        <f t="shared" si="70"/>
        <v>6</v>
      </c>
      <c r="CO131" s="45">
        <f t="shared" si="70"/>
        <v>7</v>
      </c>
      <c r="CP131" s="45">
        <f t="shared" si="70"/>
        <v>8</v>
      </c>
      <c r="CQ131" s="45">
        <f t="shared" si="70"/>
        <v>9</v>
      </c>
      <c r="CR131" s="45">
        <f t="shared" si="70"/>
        <v>10</v>
      </c>
      <c r="CS131" s="45">
        <f t="shared" si="70"/>
        <v>11</v>
      </c>
      <c r="CT131" s="45">
        <f t="shared" si="70"/>
        <v>12</v>
      </c>
      <c r="CU131" s="45">
        <f t="shared" si="70"/>
        <v>1</v>
      </c>
      <c r="CV131" s="45">
        <f t="shared" si="70"/>
        <v>2</v>
      </c>
      <c r="CW131" s="45">
        <f t="shared" si="70"/>
        <v>3</v>
      </c>
      <c r="CX131" s="45">
        <f t="shared" si="70"/>
        <v>4</v>
      </c>
      <c r="CY131" s="45">
        <f t="shared" si="70"/>
        <v>5</v>
      </c>
      <c r="CZ131" s="45">
        <f t="shared" si="70"/>
        <v>6</v>
      </c>
      <c r="DA131" s="45">
        <f t="shared" si="70"/>
        <v>7</v>
      </c>
      <c r="DB131" s="45">
        <f t="shared" si="70"/>
        <v>8</v>
      </c>
      <c r="DC131" s="45">
        <f t="shared" si="70"/>
        <v>9</v>
      </c>
      <c r="DD131" s="45">
        <f t="shared" si="70"/>
        <v>10</v>
      </c>
      <c r="DE131" s="45">
        <f t="shared" si="70"/>
        <v>11</v>
      </c>
      <c r="DF131" s="45">
        <f t="shared" si="70"/>
        <v>12</v>
      </c>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row>
    <row r="132" spans="2:152" s="40" customFormat="1" x14ac:dyDescent="0.25">
      <c r="D132" s="103"/>
      <c r="E132" s="41" t="s">
        <v>9</v>
      </c>
      <c r="F132" s="42"/>
      <c r="G132" s="42"/>
      <c r="H132" s="42"/>
      <c r="I132" s="42"/>
      <c r="J132" s="43"/>
      <c r="K132" s="104"/>
      <c r="L132" s="105"/>
      <c r="M132" s="106"/>
      <c r="N132" s="44"/>
      <c r="O132" s="45">
        <f t="shared" ref="O132:BZ132" si="71">_xlfn.DAYS(O130,N130)</f>
        <v>31</v>
      </c>
      <c r="P132" s="45">
        <f t="shared" si="71"/>
        <v>28</v>
      </c>
      <c r="Q132" s="45">
        <f t="shared" si="71"/>
        <v>31</v>
      </c>
      <c r="R132" s="45">
        <f t="shared" si="71"/>
        <v>30</v>
      </c>
      <c r="S132" s="45">
        <f t="shared" si="71"/>
        <v>31</v>
      </c>
      <c r="T132" s="45">
        <f t="shared" si="71"/>
        <v>30</v>
      </c>
      <c r="U132" s="45">
        <f t="shared" si="71"/>
        <v>31</v>
      </c>
      <c r="V132" s="45">
        <f t="shared" si="71"/>
        <v>31</v>
      </c>
      <c r="W132" s="45">
        <f t="shared" si="71"/>
        <v>30</v>
      </c>
      <c r="X132" s="44">
        <f t="shared" si="71"/>
        <v>31</v>
      </c>
      <c r="Y132" s="45">
        <f t="shared" si="71"/>
        <v>30</v>
      </c>
      <c r="Z132" s="45">
        <f t="shared" si="71"/>
        <v>31</v>
      </c>
      <c r="AA132" s="45">
        <f t="shared" si="71"/>
        <v>31</v>
      </c>
      <c r="AB132" s="45">
        <f t="shared" si="71"/>
        <v>28</v>
      </c>
      <c r="AC132" s="45">
        <f t="shared" si="71"/>
        <v>31</v>
      </c>
      <c r="AD132" s="45">
        <f t="shared" si="71"/>
        <v>30</v>
      </c>
      <c r="AE132" s="45">
        <f t="shared" si="71"/>
        <v>31</v>
      </c>
      <c r="AF132" s="45">
        <f t="shared" si="71"/>
        <v>30</v>
      </c>
      <c r="AG132" s="45">
        <f t="shared" si="71"/>
        <v>31</v>
      </c>
      <c r="AH132" s="45">
        <f t="shared" si="71"/>
        <v>31</v>
      </c>
      <c r="AI132" s="45">
        <f t="shared" si="71"/>
        <v>30</v>
      </c>
      <c r="AJ132" s="45">
        <f t="shared" si="71"/>
        <v>31</v>
      </c>
      <c r="AK132" s="45">
        <f t="shared" si="71"/>
        <v>30</v>
      </c>
      <c r="AL132" s="45">
        <f t="shared" si="71"/>
        <v>31</v>
      </c>
      <c r="AM132" s="45">
        <f t="shared" si="71"/>
        <v>31</v>
      </c>
      <c r="AN132" s="45">
        <f t="shared" si="71"/>
        <v>28</v>
      </c>
      <c r="AO132" s="45">
        <f t="shared" si="71"/>
        <v>31</v>
      </c>
      <c r="AP132" s="45">
        <f t="shared" si="71"/>
        <v>30</v>
      </c>
      <c r="AQ132" s="45">
        <f t="shared" si="71"/>
        <v>31</v>
      </c>
      <c r="AR132" s="45">
        <f t="shared" si="71"/>
        <v>30</v>
      </c>
      <c r="AS132" s="45">
        <f t="shared" si="71"/>
        <v>31</v>
      </c>
      <c r="AT132" s="45">
        <f t="shared" si="71"/>
        <v>31</v>
      </c>
      <c r="AU132" s="45">
        <f t="shared" si="71"/>
        <v>30</v>
      </c>
      <c r="AV132" s="45">
        <f t="shared" si="71"/>
        <v>31</v>
      </c>
      <c r="AW132" s="45">
        <f t="shared" si="71"/>
        <v>30</v>
      </c>
      <c r="AX132" s="45">
        <f t="shared" si="71"/>
        <v>31</v>
      </c>
      <c r="AY132" s="45">
        <f t="shared" si="71"/>
        <v>31</v>
      </c>
      <c r="AZ132" s="45">
        <f t="shared" si="71"/>
        <v>29</v>
      </c>
      <c r="BA132" s="45">
        <f t="shared" si="71"/>
        <v>31</v>
      </c>
      <c r="BB132" s="45">
        <f t="shared" si="71"/>
        <v>30</v>
      </c>
      <c r="BC132" s="45">
        <f t="shared" si="71"/>
        <v>31</v>
      </c>
      <c r="BD132" s="45">
        <f t="shared" si="71"/>
        <v>30</v>
      </c>
      <c r="BE132" s="45">
        <f t="shared" si="71"/>
        <v>31</v>
      </c>
      <c r="BF132" s="45">
        <f t="shared" si="71"/>
        <v>31</v>
      </c>
      <c r="BG132" s="45">
        <f t="shared" si="71"/>
        <v>30</v>
      </c>
      <c r="BH132" s="45">
        <f t="shared" si="71"/>
        <v>31</v>
      </c>
      <c r="BI132" s="45">
        <f t="shared" si="71"/>
        <v>30</v>
      </c>
      <c r="BJ132" s="45">
        <f t="shared" si="71"/>
        <v>31</v>
      </c>
      <c r="BK132" s="45">
        <f t="shared" si="71"/>
        <v>31</v>
      </c>
      <c r="BL132" s="45">
        <f t="shared" si="71"/>
        <v>28</v>
      </c>
      <c r="BM132" s="45">
        <f t="shared" si="71"/>
        <v>31</v>
      </c>
      <c r="BN132" s="45">
        <f t="shared" si="71"/>
        <v>30</v>
      </c>
      <c r="BO132" s="45">
        <f t="shared" si="71"/>
        <v>31</v>
      </c>
      <c r="BP132" s="45">
        <f t="shared" si="71"/>
        <v>30</v>
      </c>
      <c r="BQ132" s="45">
        <f t="shared" si="71"/>
        <v>31</v>
      </c>
      <c r="BR132" s="45">
        <f t="shared" si="71"/>
        <v>31</v>
      </c>
      <c r="BS132" s="45">
        <f t="shared" si="71"/>
        <v>30</v>
      </c>
      <c r="BT132" s="45">
        <f t="shared" si="71"/>
        <v>31</v>
      </c>
      <c r="BU132" s="45">
        <f t="shared" si="71"/>
        <v>30</v>
      </c>
      <c r="BV132" s="45">
        <f t="shared" si="71"/>
        <v>31</v>
      </c>
      <c r="BW132" s="45">
        <f t="shared" si="71"/>
        <v>31</v>
      </c>
      <c r="BX132" s="45">
        <f t="shared" si="71"/>
        <v>28</v>
      </c>
      <c r="BY132" s="45">
        <f t="shared" si="71"/>
        <v>31</v>
      </c>
      <c r="BZ132" s="45">
        <f t="shared" si="71"/>
        <v>30</v>
      </c>
      <c r="CA132" s="45">
        <f t="shared" ref="CA132:DF132" si="72">_xlfn.DAYS(CA130,BZ130)</f>
        <v>31</v>
      </c>
      <c r="CB132" s="45">
        <f t="shared" si="72"/>
        <v>30</v>
      </c>
      <c r="CC132" s="45">
        <f t="shared" si="72"/>
        <v>31</v>
      </c>
      <c r="CD132" s="45">
        <f t="shared" si="72"/>
        <v>31</v>
      </c>
      <c r="CE132" s="45">
        <f t="shared" si="72"/>
        <v>30</v>
      </c>
      <c r="CF132" s="45">
        <f t="shared" si="72"/>
        <v>31</v>
      </c>
      <c r="CG132" s="45">
        <f t="shared" si="72"/>
        <v>30</v>
      </c>
      <c r="CH132" s="45">
        <f t="shared" si="72"/>
        <v>31</v>
      </c>
      <c r="CI132" s="45">
        <f t="shared" si="72"/>
        <v>31</v>
      </c>
      <c r="CJ132" s="45">
        <f t="shared" si="72"/>
        <v>28</v>
      </c>
      <c r="CK132" s="45">
        <f t="shared" si="72"/>
        <v>31</v>
      </c>
      <c r="CL132" s="45">
        <f t="shared" si="72"/>
        <v>30</v>
      </c>
      <c r="CM132" s="45">
        <f t="shared" si="72"/>
        <v>31</v>
      </c>
      <c r="CN132" s="45">
        <f t="shared" si="72"/>
        <v>30</v>
      </c>
      <c r="CO132" s="45">
        <f t="shared" si="72"/>
        <v>31</v>
      </c>
      <c r="CP132" s="45">
        <f t="shared" si="72"/>
        <v>31</v>
      </c>
      <c r="CQ132" s="45">
        <f t="shared" si="72"/>
        <v>30</v>
      </c>
      <c r="CR132" s="45">
        <f t="shared" si="72"/>
        <v>31</v>
      </c>
      <c r="CS132" s="45">
        <f t="shared" si="72"/>
        <v>30</v>
      </c>
      <c r="CT132" s="45">
        <f t="shared" si="72"/>
        <v>31</v>
      </c>
      <c r="CU132" s="45">
        <f t="shared" si="72"/>
        <v>31</v>
      </c>
      <c r="CV132" s="45">
        <f t="shared" si="72"/>
        <v>29</v>
      </c>
      <c r="CW132" s="45">
        <f t="shared" si="72"/>
        <v>31</v>
      </c>
      <c r="CX132" s="45">
        <f t="shared" si="72"/>
        <v>30</v>
      </c>
      <c r="CY132" s="45">
        <f t="shared" si="72"/>
        <v>31</v>
      </c>
      <c r="CZ132" s="45">
        <f t="shared" si="72"/>
        <v>30</v>
      </c>
      <c r="DA132" s="45">
        <f t="shared" si="72"/>
        <v>31</v>
      </c>
      <c r="DB132" s="45">
        <f t="shared" si="72"/>
        <v>31</v>
      </c>
      <c r="DC132" s="45">
        <f t="shared" si="72"/>
        <v>30</v>
      </c>
      <c r="DD132" s="45">
        <f t="shared" si="72"/>
        <v>31</v>
      </c>
      <c r="DE132" s="45">
        <f t="shared" si="72"/>
        <v>30</v>
      </c>
      <c r="DF132" s="45">
        <f t="shared" si="72"/>
        <v>31</v>
      </c>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row>
    <row r="133" spans="2:152" s="53" customFormat="1" ht="11.25" customHeight="1" x14ac:dyDescent="0.25">
      <c r="B133" s="6"/>
      <c r="C133" s="6"/>
      <c r="D133" s="7"/>
      <c r="E133" s="129" t="s">
        <v>46</v>
      </c>
      <c r="F133" s="130"/>
      <c r="G133" s="131"/>
      <c r="H133" s="130"/>
      <c r="I133" s="130"/>
      <c r="J133" s="132"/>
      <c r="K133" s="133"/>
      <c r="L133" s="134"/>
      <c r="M133" s="135"/>
      <c r="N133" s="136"/>
      <c r="O133" s="137"/>
      <c r="P133" s="137"/>
      <c r="Q133" s="137"/>
      <c r="R133" s="137"/>
      <c r="S133" s="137"/>
      <c r="T133" s="137"/>
      <c r="U133" s="137"/>
      <c r="V133" s="137"/>
      <c r="W133" s="137"/>
      <c r="X133" s="138"/>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c r="DZ133" s="134"/>
      <c r="EA133" s="134"/>
      <c r="EB133" s="134"/>
      <c r="EC133" s="134"/>
      <c r="ED133" s="134"/>
      <c r="EE133" s="134"/>
      <c r="EF133" s="134"/>
      <c r="EG133" s="134"/>
      <c r="EH133" s="134"/>
      <c r="EI133" s="134"/>
      <c r="EJ133" s="134"/>
      <c r="EK133" s="134"/>
      <c r="EL133" s="134"/>
      <c r="EM133" s="134"/>
      <c r="EN133" s="134"/>
      <c r="EO133" s="134"/>
      <c r="EP133" s="134"/>
      <c r="EQ133" s="134"/>
      <c r="ER133" s="134"/>
      <c r="ES133" s="134"/>
      <c r="ET133" s="134"/>
      <c r="EU133" s="134"/>
      <c r="EV133" s="134"/>
    </row>
    <row r="134" spans="2:152" s="53" customFormat="1" x14ac:dyDescent="0.25">
      <c r="D134" s="139"/>
      <c r="E134" s="61" t="s">
        <v>47</v>
      </c>
      <c r="F134" s="62"/>
      <c r="G134" s="62"/>
      <c r="H134" s="62"/>
      <c r="I134" s="62"/>
      <c r="J134" s="63"/>
      <c r="K134" s="114"/>
      <c r="L134" s="115"/>
      <c r="M134" s="116"/>
      <c r="N134" s="117">
        <f>N135+N139</f>
        <v>53549.525783191835</v>
      </c>
      <c r="O134" s="117">
        <f t="shared" ref="O134:BZ134" si="73">O135+O139</f>
        <v>4761.3285496020735</v>
      </c>
      <c r="P134" s="117">
        <f t="shared" si="73"/>
        <v>4761.3285496020735</v>
      </c>
      <c r="Q134" s="117">
        <f t="shared" si="73"/>
        <v>4761.3285496020735</v>
      </c>
      <c r="R134" s="117">
        <f t="shared" si="73"/>
        <v>4761.3285496020735</v>
      </c>
      <c r="S134" s="117">
        <f t="shared" si="73"/>
        <v>4761.3285496020735</v>
      </c>
      <c r="T134" s="117">
        <f t="shared" si="73"/>
        <v>4761.3285496020735</v>
      </c>
      <c r="U134" s="117">
        <f t="shared" si="73"/>
        <v>4761.3285496020735</v>
      </c>
      <c r="V134" s="117">
        <f t="shared" si="73"/>
        <v>4761.3285496020735</v>
      </c>
      <c r="W134" s="117">
        <f t="shared" si="73"/>
        <v>4761.3285496020735</v>
      </c>
      <c r="X134" s="117">
        <f t="shared" si="73"/>
        <v>4761.3285496020735</v>
      </c>
      <c r="Y134" s="117">
        <f t="shared" si="73"/>
        <v>4761.3285496020735</v>
      </c>
      <c r="Z134" s="117">
        <f t="shared" si="73"/>
        <v>4761.3285496020735</v>
      </c>
      <c r="AA134" s="117">
        <f t="shared" si="73"/>
        <v>5272.7581801810838</v>
      </c>
      <c r="AB134" s="117">
        <f t="shared" si="73"/>
        <v>5272.7581801810838</v>
      </c>
      <c r="AC134" s="117">
        <f t="shared" si="73"/>
        <v>5272.7581801810838</v>
      </c>
      <c r="AD134" s="117">
        <f t="shared" si="73"/>
        <v>5272.7581801810838</v>
      </c>
      <c r="AE134" s="117">
        <f t="shared" si="73"/>
        <v>5272.7581801810838</v>
      </c>
      <c r="AF134" s="117">
        <f t="shared" si="73"/>
        <v>5272.7581801810838</v>
      </c>
      <c r="AG134" s="117">
        <f t="shared" si="73"/>
        <v>5272.7581801810838</v>
      </c>
      <c r="AH134" s="117">
        <f t="shared" si="73"/>
        <v>5272.7581801810838</v>
      </c>
      <c r="AI134" s="117">
        <f t="shared" si="73"/>
        <v>5272.7581801810838</v>
      </c>
      <c r="AJ134" s="117">
        <f t="shared" si="73"/>
        <v>5272.7581801810838</v>
      </c>
      <c r="AK134" s="117">
        <f t="shared" si="73"/>
        <v>5272.7581801810838</v>
      </c>
      <c r="AL134" s="117">
        <f t="shared" si="73"/>
        <v>5272.7581801810838</v>
      </c>
      <c r="AM134" s="117">
        <f t="shared" si="73"/>
        <v>5804.6976997837583</v>
      </c>
      <c r="AN134" s="117">
        <f t="shared" si="73"/>
        <v>5804.6976997837583</v>
      </c>
      <c r="AO134" s="117">
        <f t="shared" si="73"/>
        <v>5804.6976997837583</v>
      </c>
      <c r="AP134" s="117">
        <f t="shared" si="73"/>
        <v>5804.6976997837583</v>
      </c>
      <c r="AQ134" s="117">
        <f t="shared" si="73"/>
        <v>5804.6976997837583</v>
      </c>
      <c r="AR134" s="117">
        <f t="shared" si="73"/>
        <v>5804.6976997837583</v>
      </c>
      <c r="AS134" s="117">
        <f t="shared" si="73"/>
        <v>5804.6976997837583</v>
      </c>
      <c r="AT134" s="117">
        <f t="shared" si="73"/>
        <v>5804.6976997837583</v>
      </c>
      <c r="AU134" s="117">
        <f t="shared" si="73"/>
        <v>5804.6976997837583</v>
      </c>
      <c r="AV134" s="117">
        <f t="shared" si="73"/>
        <v>5804.6976997837583</v>
      </c>
      <c r="AW134" s="117">
        <f t="shared" si="73"/>
        <v>5804.6976997837583</v>
      </c>
      <c r="AX134" s="117">
        <f t="shared" si="73"/>
        <v>5804.6976997837583</v>
      </c>
      <c r="AY134" s="117">
        <f t="shared" si="73"/>
        <v>6105.4000115424342</v>
      </c>
      <c r="AZ134" s="117">
        <f t="shared" si="73"/>
        <v>6105.4000115424342</v>
      </c>
      <c r="BA134" s="117">
        <f t="shared" si="73"/>
        <v>6105.4000115424342</v>
      </c>
      <c r="BB134" s="117">
        <f t="shared" si="73"/>
        <v>6105.4000115424342</v>
      </c>
      <c r="BC134" s="117">
        <f t="shared" si="73"/>
        <v>6105.4000115424342</v>
      </c>
      <c r="BD134" s="117">
        <f t="shared" si="73"/>
        <v>6105.4000115424342</v>
      </c>
      <c r="BE134" s="117">
        <f t="shared" si="73"/>
        <v>6105.4000115424342</v>
      </c>
      <c r="BF134" s="117">
        <f t="shared" si="73"/>
        <v>6105.4000115424342</v>
      </c>
      <c r="BG134" s="117">
        <f t="shared" si="73"/>
        <v>6105.4000115424342</v>
      </c>
      <c r="BH134" s="117">
        <f t="shared" si="73"/>
        <v>6105.4000115424342</v>
      </c>
      <c r="BI134" s="117">
        <f t="shared" si="73"/>
        <v>6105.4000115424342</v>
      </c>
      <c r="BJ134" s="117">
        <f t="shared" si="73"/>
        <v>6105.4000115424342</v>
      </c>
      <c r="BK134" s="117">
        <f t="shared" si="73"/>
        <v>6478.5263752608898</v>
      </c>
      <c r="BL134" s="117">
        <f t="shared" si="73"/>
        <v>6478.5263752608898</v>
      </c>
      <c r="BM134" s="117">
        <f t="shared" si="73"/>
        <v>6478.5263752608898</v>
      </c>
      <c r="BN134" s="117">
        <f t="shared" si="73"/>
        <v>6478.5263752608898</v>
      </c>
      <c r="BO134" s="117">
        <f t="shared" si="73"/>
        <v>6478.5263752608898</v>
      </c>
      <c r="BP134" s="117">
        <f t="shared" si="73"/>
        <v>6478.5263752608898</v>
      </c>
      <c r="BQ134" s="117">
        <f t="shared" si="73"/>
        <v>6478.5263752608898</v>
      </c>
      <c r="BR134" s="117">
        <f t="shared" si="73"/>
        <v>6478.5263752608898</v>
      </c>
      <c r="BS134" s="117">
        <f t="shared" si="73"/>
        <v>6478.5263752608898</v>
      </c>
      <c r="BT134" s="117">
        <f t="shared" si="73"/>
        <v>6478.5263752608898</v>
      </c>
      <c r="BU134" s="117">
        <f t="shared" si="73"/>
        <v>6478.5263752608898</v>
      </c>
      <c r="BV134" s="117">
        <f t="shared" si="73"/>
        <v>6478.5263752608898</v>
      </c>
      <c r="BW134" s="117">
        <f t="shared" si="73"/>
        <v>6878.847128765754</v>
      </c>
      <c r="BX134" s="117">
        <f t="shared" si="73"/>
        <v>6878.847128765754</v>
      </c>
      <c r="BY134" s="117">
        <f t="shared" si="73"/>
        <v>6878.847128765754</v>
      </c>
      <c r="BZ134" s="117">
        <f t="shared" si="73"/>
        <v>6878.847128765754</v>
      </c>
      <c r="CA134" s="117">
        <f t="shared" ref="CA134:DF134" si="74">CA135+CA139</f>
        <v>6878.847128765754</v>
      </c>
      <c r="CB134" s="117">
        <f t="shared" si="74"/>
        <v>6878.847128765754</v>
      </c>
      <c r="CC134" s="117">
        <f t="shared" si="74"/>
        <v>6878.847128765754</v>
      </c>
      <c r="CD134" s="117">
        <f t="shared" si="74"/>
        <v>6878.847128765754</v>
      </c>
      <c r="CE134" s="117">
        <f t="shared" si="74"/>
        <v>6878.847128765754</v>
      </c>
      <c r="CF134" s="117">
        <f t="shared" si="74"/>
        <v>6878.847128765754</v>
      </c>
      <c r="CG134" s="117">
        <f t="shared" si="74"/>
        <v>6878.847128765754</v>
      </c>
      <c r="CH134" s="117">
        <f t="shared" si="74"/>
        <v>6878.847128765754</v>
      </c>
      <c r="CI134" s="117">
        <f t="shared" si="74"/>
        <v>7278.1388962806886</v>
      </c>
      <c r="CJ134" s="117">
        <f t="shared" si="74"/>
        <v>7278.1388962806886</v>
      </c>
      <c r="CK134" s="117">
        <f t="shared" si="74"/>
        <v>7278.1388962806886</v>
      </c>
      <c r="CL134" s="117">
        <f t="shared" si="74"/>
        <v>7278.1388962806886</v>
      </c>
      <c r="CM134" s="117">
        <f t="shared" si="74"/>
        <v>7278.1388962806886</v>
      </c>
      <c r="CN134" s="117">
        <f t="shared" si="74"/>
        <v>7278.1388962806886</v>
      </c>
      <c r="CO134" s="117">
        <f t="shared" si="74"/>
        <v>7278.1388962806886</v>
      </c>
      <c r="CP134" s="117">
        <f t="shared" si="74"/>
        <v>7278.1388962806886</v>
      </c>
      <c r="CQ134" s="117">
        <f t="shared" si="74"/>
        <v>7278.1388962806886</v>
      </c>
      <c r="CR134" s="117">
        <f t="shared" si="74"/>
        <v>7278.1388962806886</v>
      </c>
      <c r="CS134" s="117">
        <f t="shared" si="74"/>
        <v>7278.1388962806886</v>
      </c>
      <c r="CT134" s="117">
        <f t="shared" si="74"/>
        <v>7278.1388962806886</v>
      </c>
      <c r="CU134" s="117">
        <f t="shared" si="74"/>
        <v>7699.5578625246553</v>
      </c>
      <c r="CV134" s="117">
        <f t="shared" si="74"/>
        <v>7699.5578625246553</v>
      </c>
      <c r="CW134" s="117">
        <f t="shared" si="74"/>
        <v>7699.5578625246553</v>
      </c>
      <c r="CX134" s="117">
        <f t="shared" si="74"/>
        <v>7699.5578625246553</v>
      </c>
      <c r="CY134" s="117">
        <f t="shared" si="74"/>
        <v>7699.5578625246553</v>
      </c>
      <c r="CZ134" s="117">
        <f t="shared" si="74"/>
        <v>7699.5578625246553</v>
      </c>
      <c r="DA134" s="117">
        <f t="shared" si="74"/>
        <v>7699.5578625246553</v>
      </c>
      <c r="DB134" s="117">
        <f t="shared" si="74"/>
        <v>7699.5578625246553</v>
      </c>
      <c r="DC134" s="117">
        <f t="shared" si="74"/>
        <v>7699.5578625246553</v>
      </c>
      <c r="DD134" s="117">
        <f t="shared" si="74"/>
        <v>7699.5578625246553</v>
      </c>
      <c r="DE134" s="117">
        <f t="shared" si="74"/>
        <v>7699.5578625246553</v>
      </c>
      <c r="DF134" s="117">
        <f t="shared" si="74"/>
        <v>7699.5578625246553</v>
      </c>
      <c r="DG134" s="117"/>
      <c r="DH134" s="117"/>
      <c r="DI134" s="117"/>
      <c r="DJ134" s="117"/>
      <c r="DK134" s="117"/>
      <c r="DL134" s="117"/>
      <c r="DM134" s="117"/>
      <c r="DN134" s="117"/>
      <c r="DO134" s="117"/>
      <c r="DP134" s="117"/>
      <c r="DQ134" s="117"/>
      <c r="DR134" s="117"/>
      <c r="DS134" s="117"/>
      <c r="DT134" s="117"/>
      <c r="DU134" s="117"/>
      <c r="DV134" s="117"/>
      <c r="DW134" s="117"/>
      <c r="DX134" s="117"/>
      <c r="DY134" s="117"/>
      <c r="DZ134" s="117"/>
      <c r="EA134" s="117"/>
      <c r="EB134" s="117"/>
      <c r="EC134" s="117"/>
      <c r="ED134" s="117"/>
      <c r="EE134" s="117"/>
      <c r="EF134" s="117"/>
      <c r="EG134" s="117"/>
      <c r="EH134" s="117"/>
      <c r="EI134" s="117"/>
      <c r="EJ134" s="117"/>
      <c r="EK134" s="117"/>
      <c r="EL134" s="117"/>
      <c r="EM134" s="117"/>
      <c r="EN134" s="117"/>
      <c r="EO134" s="117"/>
      <c r="EP134" s="117"/>
      <c r="EQ134" s="117"/>
      <c r="ER134" s="117"/>
      <c r="ES134" s="117"/>
      <c r="ET134" s="117"/>
      <c r="EU134" s="117"/>
      <c r="EV134" s="117"/>
    </row>
    <row r="135" spans="2:152" s="118" customFormat="1" x14ac:dyDescent="0.25">
      <c r="B135" s="119"/>
      <c r="C135" s="119"/>
      <c r="D135" s="140"/>
      <c r="E135" s="68"/>
      <c r="F135" s="69" t="s">
        <v>12</v>
      </c>
      <c r="G135" s="69"/>
      <c r="H135" s="69"/>
      <c r="I135" s="69"/>
      <c r="J135" s="70"/>
      <c r="K135" s="120"/>
      <c r="L135" s="65"/>
      <c r="M135" s="121"/>
      <c r="N135" s="64">
        <f>SUM(N136:N138)</f>
        <v>53543.275783191835</v>
      </c>
      <c r="O135" s="64">
        <f t="shared" ref="O135:BZ135" si="75">SUM(O136:O138)</f>
        <v>4760.8458260248381</v>
      </c>
      <c r="P135" s="64">
        <f t="shared" si="75"/>
        <v>4760.8458260248381</v>
      </c>
      <c r="Q135" s="64">
        <f t="shared" si="75"/>
        <v>4760.8458260248381</v>
      </c>
      <c r="R135" s="64">
        <f t="shared" si="75"/>
        <v>4760.8458260248381</v>
      </c>
      <c r="S135" s="64">
        <f t="shared" si="75"/>
        <v>4760.8458260248381</v>
      </c>
      <c r="T135" s="64">
        <f t="shared" si="75"/>
        <v>4760.8458260248381</v>
      </c>
      <c r="U135" s="64">
        <f t="shared" si="75"/>
        <v>4760.8458260248381</v>
      </c>
      <c r="V135" s="64">
        <f t="shared" si="75"/>
        <v>4760.8458260248381</v>
      </c>
      <c r="W135" s="64">
        <f t="shared" si="75"/>
        <v>4760.8458260248381</v>
      </c>
      <c r="X135" s="64">
        <f t="shared" si="75"/>
        <v>4760.8458260248381</v>
      </c>
      <c r="Y135" s="64">
        <f t="shared" si="75"/>
        <v>4760.8458260248381</v>
      </c>
      <c r="Z135" s="64">
        <f t="shared" si="75"/>
        <v>4760.8458260248381</v>
      </c>
      <c r="AA135" s="64">
        <f t="shared" si="75"/>
        <v>5272.2754566038484</v>
      </c>
      <c r="AB135" s="64">
        <f t="shared" si="75"/>
        <v>5272.2754566038484</v>
      </c>
      <c r="AC135" s="64">
        <f t="shared" si="75"/>
        <v>5272.2754566038484</v>
      </c>
      <c r="AD135" s="64">
        <f t="shared" si="75"/>
        <v>5272.2754566038484</v>
      </c>
      <c r="AE135" s="64">
        <f t="shared" si="75"/>
        <v>5272.2754566038484</v>
      </c>
      <c r="AF135" s="64">
        <f t="shared" si="75"/>
        <v>5272.2754566038484</v>
      </c>
      <c r="AG135" s="64">
        <f t="shared" si="75"/>
        <v>5272.2754566038484</v>
      </c>
      <c r="AH135" s="64">
        <f t="shared" si="75"/>
        <v>5272.2754566038484</v>
      </c>
      <c r="AI135" s="64">
        <f t="shared" si="75"/>
        <v>5272.2754566038484</v>
      </c>
      <c r="AJ135" s="64">
        <f t="shared" si="75"/>
        <v>5272.2754566038484</v>
      </c>
      <c r="AK135" s="64">
        <f t="shared" si="75"/>
        <v>5272.2754566038484</v>
      </c>
      <c r="AL135" s="64">
        <f t="shared" si="75"/>
        <v>5272.2754566038484</v>
      </c>
      <c r="AM135" s="64">
        <f t="shared" si="75"/>
        <v>5804.2149762065228</v>
      </c>
      <c r="AN135" s="64">
        <f t="shared" si="75"/>
        <v>5804.2149762065228</v>
      </c>
      <c r="AO135" s="64">
        <f t="shared" si="75"/>
        <v>5804.2149762065228</v>
      </c>
      <c r="AP135" s="64">
        <f t="shared" si="75"/>
        <v>5804.2149762065228</v>
      </c>
      <c r="AQ135" s="64">
        <f t="shared" si="75"/>
        <v>5804.2149762065228</v>
      </c>
      <c r="AR135" s="64">
        <f t="shared" si="75"/>
        <v>5804.2149762065228</v>
      </c>
      <c r="AS135" s="64">
        <f t="shared" si="75"/>
        <v>5804.2149762065228</v>
      </c>
      <c r="AT135" s="64">
        <f t="shared" si="75"/>
        <v>5804.2149762065228</v>
      </c>
      <c r="AU135" s="64">
        <f t="shared" si="75"/>
        <v>5804.2149762065228</v>
      </c>
      <c r="AV135" s="64">
        <f t="shared" si="75"/>
        <v>5804.2149762065228</v>
      </c>
      <c r="AW135" s="64">
        <f t="shared" si="75"/>
        <v>5804.2149762065228</v>
      </c>
      <c r="AX135" s="64">
        <f t="shared" si="75"/>
        <v>5804.2149762065228</v>
      </c>
      <c r="AY135" s="64">
        <f t="shared" si="75"/>
        <v>6104.9172879651987</v>
      </c>
      <c r="AZ135" s="64">
        <f t="shared" si="75"/>
        <v>6104.9172879651987</v>
      </c>
      <c r="BA135" s="64">
        <f t="shared" si="75"/>
        <v>6104.9172879651987</v>
      </c>
      <c r="BB135" s="64">
        <f t="shared" si="75"/>
        <v>6104.9172879651987</v>
      </c>
      <c r="BC135" s="64">
        <f t="shared" si="75"/>
        <v>6104.9172879651987</v>
      </c>
      <c r="BD135" s="64">
        <f t="shared" si="75"/>
        <v>6104.9172879651987</v>
      </c>
      <c r="BE135" s="64">
        <f t="shared" si="75"/>
        <v>6104.9172879651987</v>
      </c>
      <c r="BF135" s="64">
        <f t="shared" si="75"/>
        <v>6104.9172879651987</v>
      </c>
      <c r="BG135" s="64">
        <f t="shared" si="75"/>
        <v>6104.9172879651987</v>
      </c>
      <c r="BH135" s="64">
        <f t="shared" si="75"/>
        <v>6104.9172879651987</v>
      </c>
      <c r="BI135" s="64">
        <f t="shared" si="75"/>
        <v>6104.9172879651987</v>
      </c>
      <c r="BJ135" s="64">
        <f t="shared" si="75"/>
        <v>6104.9172879651987</v>
      </c>
      <c r="BK135" s="64">
        <f t="shared" si="75"/>
        <v>6478.0436516836544</v>
      </c>
      <c r="BL135" s="64">
        <f t="shared" si="75"/>
        <v>6478.0436516836544</v>
      </c>
      <c r="BM135" s="64">
        <f t="shared" si="75"/>
        <v>6478.0436516836544</v>
      </c>
      <c r="BN135" s="64">
        <f t="shared" si="75"/>
        <v>6478.0436516836544</v>
      </c>
      <c r="BO135" s="64">
        <f t="shared" si="75"/>
        <v>6478.0436516836544</v>
      </c>
      <c r="BP135" s="64">
        <f t="shared" si="75"/>
        <v>6478.0436516836544</v>
      </c>
      <c r="BQ135" s="64">
        <f t="shared" si="75"/>
        <v>6478.0436516836544</v>
      </c>
      <c r="BR135" s="64">
        <f t="shared" si="75"/>
        <v>6478.0436516836544</v>
      </c>
      <c r="BS135" s="64">
        <f t="shared" si="75"/>
        <v>6478.0436516836544</v>
      </c>
      <c r="BT135" s="64">
        <f t="shared" si="75"/>
        <v>6478.0436516836544</v>
      </c>
      <c r="BU135" s="64">
        <f t="shared" si="75"/>
        <v>6478.0436516836544</v>
      </c>
      <c r="BV135" s="64">
        <f t="shared" si="75"/>
        <v>6478.0436516836544</v>
      </c>
      <c r="BW135" s="64">
        <f t="shared" si="75"/>
        <v>6878.3644051885185</v>
      </c>
      <c r="BX135" s="64">
        <f t="shared" si="75"/>
        <v>6878.3644051885185</v>
      </c>
      <c r="BY135" s="64">
        <f t="shared" si="75"/>
        <v>6878.3644051885185</v>
      </c>
      <c r="BZ135" s="64">
        <f t="shared" si="75"/>
        <v>6878.3644051885185</v>
      </c>
      <c r="CA135" s="64">
        <f t="shared" ref="CA135:DF135" si="76">SUM(CA136:CA138)</f>
        <v>6878.3644051885185</v>
      </c>
      <c r="CB135" s="64">
        <f t="shared" si="76"/>
        <v>6878.3644051885185</v>
      </c>
      <c r="CC135" s="64">
        <f t="shared" si="76"/>
        <v>6878.3644051885185</v>
      </c>
      <c r="CD135" s="64">
        <f t="shared" si="76"/>
        <v>6878.3644051885185</v>
      </c>
      <c r="CE135" s="64">
        <f t="shared" si="76"/>
        <v>6878.3644051885185</v>
      </c>
      <c r="CF135" s="64">
        <f t="shared" si="76"/>
        <v>6878.3644051885185</v>
      </c>
      <c r="CG135" s="64">
        <f t="shared" si="76"/>
        <v>6878.3644051885185</v>
      </c>
      <c r="CH135" s="64">
        <f t="shared" si="76"/>
        <v>6878.3644051885185</v>
      </c>
      <c r="CI135" s="64">
        <f t="shared" si="76"/>
        <v>7277.6561727034532</v>
      </c>
      <c r="CJ135" s="64">
        <f t="shared" si="76"/>
        <v>7277.6561727034532</v>
      </c>
      <c r="CK135" s="64">
        <f t="shared" si="76"/>
        <v>7277.6561727034532</v>
      </c>
      <c r="CL135" s="64">
        <f t="shared" si="76"/>
        <v>7277.6561727034532</v>
      </c>
      <c r="CM135" s="64">
        <f t="shared" si="76"/>
        <v>7277.6561727034532</v>
      </c>
      <c r="CN135" s="64">
        <f t="shared" si="76"/>
        <v>7277.6561727034532</v>
      </c>
      <c r="CO135" s="64">
        <f t="shared" si="76"/>
        <v>7277.6561727034532</v>
      </c>
      <c r="CP135" s="64">
        <f t="shared" si="76"/>
        <v>7277.6561727034532</v>
      </c>
      <c r="CQ135" s="64">
        <f t="shared" si="76"/>
        <v>7277.6561727034532</v>
      </c>
      <c r="CR135" s="64">
        <f t="shared" si="76"/>
        <v>7277.6561727034532</v>
      </c>
      <c r="CS135" s="64">
        <f t="shared" si="76"/>
        <v>7277.6561727034532</v>
      </c>
      <c r="CT135" s="64">
        <f t="shared" si="76"/>
        <v>7277.6561727034532</v>
      </c>
      <c r="CU135" s="64">
        <f t="shared" si="76"/>
        <v>7699.0751389474199</v>
      </c>
      <c r="CV135" s="64">
        <f t="shared" si="76"/>
        <v>7699.0751389474199</v>
      </c>
      <c r="CW135" s="64">
        <f t="shared" si="76"/>
        <v>7699.0751389474199</v>
      </c>
      <c r="CX135" s="64">
        <f t="shared" si="76"/>
        <v>7699.0751389474199</v>
      </c>
      <c r="CY135" s="64">
        <f t="shared" si="76"/>
        <v>7699.0751389474199</v>
      </c>
      <c r="CZ135" s="64">
        <f t="shared" si="76"/>
        <v>7699.0751389474199</v>
      </c>
      <c r="DA135" s="64">
        <f t="shared" si="76"/>
        <v>7699.0751389474199</v>
      </c>
      <c r="DB135" s="64">
        <f t="shared" si="76"/>
        <v>7699.0751389474199</v>
      </c>
      <c r="DC135" s="64">
        <f t="shared" si="76"/>
        <v>7699.0751389474199</v>
      </c>
      <c r="DD135" s="64">
        <f t="shared" si="76"/>
        <v>7699.0751389474199</v>
      </c>
      <c r="DE135" s="64">
        <f t="shared" si="76"/>
        <v>7699.0751389474199</v>
      </c>
      <c r="DF135" s="64">
        <f t="shared" si="76"/>
        <v>7699.0751389474199</v>
      </c>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64"/>
      <c r="EQ135" s="64"/>
      <c r="ER135" s="64"/>
      <c r="ES135" s="64"/>
      <c r="ET135" s="64"/>
      <c r="EU135" s="64"/>
      <c r="EV135" s="64"/>
    </row>
    <row r="136" spans="2:152" s="8" customFormat="1" x14ac:dyDescent="0.25">
      <c r="B136" s="119"/>
      <c r="C136" s="119"/>
      <c r="D136" s="140"/>
      <c r="E136" s="73"/>
      <c r="F136" s="74"/>
      <c r="G136" s="74" t="s">
        <v>48</v>
      </c>
      <c r="H136" s="74"/>
      <c r="I136" s="74"/>
      <c r="J136" s="75"/>
      <c r="K136" s="122"/>
      <c r="L136" s="77"/>
      <c r="M136" s="123"/>
      <c r="N136" s="141">
        <v>49513.233999191834</v>
      </c>
      <c r="O136" s="141">
        <f t="shared" ref="O136:BZ138" si="77">O383+O387</f>
        <v>4408.059451883124</v>
      </c>
      <c r="P136" s="141">
        <f t="shared" si="77"/>
        <v>4408.059451883124</v>
      </c>
      <c r="Q136" s="141">
        <f t="shared" si="77"/>
        <v>4408.059451883124</v>
      </c>
      <c r="R136" s="141">
        <f t="shared" si="77"/>
        <v>4408.059451883124</v>
      </c>
      <c r="S136" s="141">
        <f t="shared" si="77"/>
        <v>4408.059451883124</v>
      </c>
      <c r="T136" s="141">
        <f t="shared" si="77"/>
        <v>4408.059451883124</v>
      </c>
      <c r="U136" s="141">
        <f t="shared" si="77"/>
        <v>4408.059451883124</v>
      </c>
      <c r="V136" s="141">
        <f t="shared" si="77"/>
        <v>4408.059451883124</v>
      </c>
      <c r="W136" s="141">
        <f t="shared" si="77"/>
        <v>4408.059451883124</v>
      </c>
      <c r="X136" s="76">
        <f t="shared" si="77"/>
        <v>4408.059451883124</v>
      </c>
      <c r="Y136" s="76">
        <f t="shared" si="77"/>
        <v>4408.059451883124</v>
      </c>
      <c r="Z136" s="76">
        <f t="shared" si="77"/>
        <v>4408.059451883124</v>
      </c>
      <c r="AA136" s="76">
        <f t="shared" si="77"/>
        <v>4881.5913198388789</v>
      </c>
      <c r="AB136" s="76">
        <f t="shared" si="77"/>
        <v>4881.5913198388789</v>
      </c>
      <c r="AC136" s="76">
        <f t="shared" si="77"/>
        <v>4881.5913198388789</v>
      </c>
      <c r="AD136" s="76">
        <f t="shared" si="77"/>
        <v>4881.5913198388789</v>
      </c>
      <c r="AE136" s="76">
        <f t="shared" si="77"/>
        <v>4881.5913198388789</v>
      </c>
      <c r="AF136" s="76">
        <f t="shared" si="77"/>
        <v>4881.5913198388789</v>
      </c>
      <c r="AG136" s="76">
        <f t="shared" si="77"/>
        <v>4881.5913198388789</v>
      </c>
      <c r="AH136" s="76">
        <f t="shared" si="77"/>
        <v>4881.5913198388789</v>
      </c>
      <c r="AI136" s="76">
        <f t="shared" si="77"/>
        <v>4881.5913198388789</v>
      </c>
      <c r="AJ136" s="76">
        <f t="shared" si="77"/>
        <v>4881.5913198388789</v>
      </c>
      <c r="AK136" s="76">
        <f t="shared" si="77"/>
        <v>4881.5913198388789</v>
      </c>
      <c r="AL136" s="76">
        <f t="shared" si="77"/>
        <v>4881.5913198388789</v>
      </c>
      <c r="AM136" s="76">
        <f t="shared" si="77"/>
        <v>5374.1132608765265</v>
      </c>
      <c r="AN136" s="76">
        <f t="shared" si="77"/>
        <v>5374.1132608765265</v>
      </c>
      <c r="AO136" s="76">
        <f t="shared" si="77"/>
        <v>5374.1132608765265</v>
      </c>
      <c r="AP136" s="76">
        <f t="shared" si="77"/>
        <v>5374.1132608765265</v>
      </c>
      <c r="AQ136" s="76">
        <f t="shared" si="77"/>
        <v>5374.1132608765265</v>
      </c>
      <c r="AR136" s="76">
        <f t="shared" si="77"/>
        <v>5374.1132608765265</v>
      </c>
      <c r="AS136" s="76">
        <f t="shared" si="77"/>
        <v>5374.1132608765265</v>
      </c>
      <c r="AT136" s="76">
        <f t="shared" si="77"/>
        <v>5374.1132608765265</v>
      </c>
      <c r="AU136" s="76">
        <f t="shared" si="77"/>
        <v>5374.1132608765265</v>
      </c>
      <c r="AV136" s="76">
        <f t="shared" si="77"/>
        <v>5374.1132608765265</v>
      </c>
      <c r="AW136" s="76">
        <f t="shared" si="77"/>
        <v>5374.1132608765265</v>
      </c>
      <c r="AX136" s="76">
        <f t="shared" si="77"/>
        <v>5374.1132608765265</v>
      </c>
      <c r="AY136" s="76">
        <f t="shared" si="77"/>
        <v>5652.5330450890524</v>
      </c>
      <c r="AZ136" s="76">
        <f t="shared" si="77"/>
        <v>5652.5330450890524</v>
      </c>
      <c r="BA136" s="76">
        <f t="shared" si="77"/>
        <v>5652.5330450890524</v>
      </c>
      <c r="BB136" s="76">
        <f t="shared" si="77"/>
        <v>5652.5330450890524</v>
      </c>
      <c r="BC136" s="76">
        <f t="shared" si="77"/>
        <v>5652.5330450890524</v>
      </c>
      <c r="BD136" s="76">
        <f t="shared" si="77"/>
        <v>5652.5330450890524</v>
      </c>
      <c r="BE136" s="76">
        <f t="shared" si="77"/>
        <v>5652.5330450890524</v>
      </c>
      <c r="BF136" s="76">
        <f t="shared" si="77"/>
        <v>5652.5330450890524</v>
      </c>
      <c r="BG136" s="76">
        <f t="shared" si="77"/>
        <v>5652.5330450890524</v>
      </c>
      <c r="BH136" s="76">
        <f t="shared" si="77"/>
        <v>5652.5330450890524</v>
      </c>
      <c r="BI136" s="76">
        <f t="shared" si="77"/>
        <v>5652.5330450890524</v>
      </c>
      <c r="BJ136" s="76">
        <f t="shared" si="77"/>
        <v>5652.5330450890524</v>
      </c>
      <c r="BK136" s="76">
        <f t="shared" si="77"/>
        <v>5998.0101418992308</v>
      </c>
      <c r="BL136" s="76">
        <f t="shared" si="77"/>
        <v>5998.0101418992308</v>
      </c>
      <c r="BM136" s="76">
        <f t="shared" si="77"/>
        <v>5998.0101418992308</v>
      </c>
      <c r="BN136" s="76">
        <f t="shared" si="77"/>
        <v>5998.0101418992308</v>
      </c>
      <c r="BO136" s="76">
        <f t="shared" si="77"/>
        <v>5998.0101418992308</v>
      </c>
      <c r="BP136" s="76">
        <f t="shared" si="77"/>
        <v>5998.0101418992308</v>
      </c>
      <c r="BQ136" s="76">
        <f t="shared" si="77"/>
        <v>5998.0101418992308</v>
      </c>
      <c r="BR136" s="76">
        <f t="shared" si="77"/>
        <v>5998.0101418992308</v>
      </c>
      <c r="BS136" s="76">
        <f t="shared" si="77"/>
        <v>5998.0101418992308</v>
      </c>
      <c r="BT136" s="76">
        <f t="shared" si="77"/>
        <v>5998.0101418992308</v>
      </c>
      <c r="BU136" s="76">
        <f t="shared" si="77"/>
        <v>5998.0101418992308</v>
      </c>
      <c r="BV136" s="76">
        <f t="shared" si="77"/>
        <v>5998.0101418992308</v>
      </c>
      <c r="BW136" s="76">
        <f t="shared" si="77"/>
        <v>6368.6664802384848</v>
      </c>
      <c r="BX136" s="76">
        <f t="shared" si="77"/>
        <v>6368.6664802384848</v>
      </c>
      <c r="BY136" s="76">
        <f t="shared" si="77"/>
        <v>6368.6664802384848</v>
      </c>
      <c r="BZ136" s="76">
        <f t="shared" si="77"/>
        <v>6368.6664802384848</v>
      </c>
      <c r="CA136" s="76">
        <f t="shared" ref="CA136:DF138" si="78">CA383+CA387</f>
        <v>6368.6664802384848</v>
      </c>
      <c r="CB136" s="76">
        <f t="shared" si="78"/>
        <v>6368.6664802384848</v>
      </c>
      <c r="CC136" s="76">
        <f t="shared" si="78"/>
        <v>6368.6664802384848</v>
      </c>
      <c r="CD136" s="76">
        <f t="shared" si="78"/>
        <v>6368.6664802384848</v>
      </c>
      <c r="CE136" s="76">
        <f t="shared" si="78"/>
        <v>6368.6664802384848</v>
      </c>
      <c r="CF136" s="76">
        <f t="shared" si="78"/>
        <v>6368.6664802384848</v>
      </c>
      <c r="CG136" s="76">
        <f t="shared" si="78"/>
        <v>6368.6664802384848</v>
      </c>
      <c r="CH136" s="76">
        <f t="shared" si="78"/>
        <v>6368.6664802384848</v>
      </c>
      <c r="CI136" s="76">
        <f t="shared" si="78"/>
        <v>6738.3700821135662</v>
      </c>
      <c r="CJ136" s="76">
        <f t="shared" si="78"/>
        <v>6738.3700821135662</v>
      </c>
      <c r="CK136" s="76">
        <f t="shared" si="78"/>
        <v>6738.3700821135662</v>
      </c>
      <c r="CL136" s="76">
        <f t="shared" si="78"/>
        <v>6738.3700821135662</v>
      </c>
      <c r="CM136" s="76">
        <f t="shared" si="78"/>
        <v>6738.3700821135662</v>
      </c>
      <c r="CN136" s="76">
        <f t="shared" si="78"/>
        <v>6738.3700821135662</v>
      </c>
      <c r="CO136" s="76">
        <f t="shared" si="78"/>
        <v>6738.3700821135662</v>
      </c>
      <c r="CP136" s="76">
        <f t="shared" si="78"/>
        <v>6738.3700821135662</v>
      </c>
      <c r="CQ136" s="76">
        <f t="shared" si="78"/>
        <v>6738.3700821135662</v>
      </c>
      <c r="CR136" s="76">
        <f t="shared" si="78"/>
        <v>6738.3700821135662</v>
      </c>
      <c r="CS136" s="76">
        <f t="shared" si="78"/>
        <v>6738.3700821135662</v>
      </c>
      <c r="CT136" s="76">
        <f t="shared" si="78"/>
        <v>6738.3700821135662</v>
      </c>
      <c r="CU136" s="76">
        <f t="shared" si="78"/>
        <v>7128.5612215115007</v>
      </c>
      <c r="CV136" s="76">
        <f t="shared" si="78"/>
        <v>7128.5612215115007</v>
      </c>
      <c r="CW136" s="76">
        <f t="shared" si="78"/>
        <v>7128.5612215115007</v>
      </c>
      <c r="CX136" s="76">
        <f t="shared" si="78"/>
        <v>7128.5612215115007</v>
      </c>
      <c r="CY136" s="76">
        <f t="shared" si="78"/>
        <v>7128.5612215115007</v>
      </c>
      <c r="CZ136" s="76">
        <f t="shared" si="78"/>
        <v>7128.5612215115007</v>
      </c>
      <c r="DA136" s="76">
        <f t="shared" si="78"/>
        <v>7128.5612215115007</v>
      </c>
      <c r="DB136" s="76">
        <f t="shared" si="78"/>
        <v>7128.5612215115007</v>
      </c>
      <c r="DC136" s="76">
        <f t="shared" si="78"/>
        <v>7128.5612215115007</v>
      </c>
      <c r="DD136" s="76">
        <f t="shared" si="78"/>
        <v>7128.5612215115007</v>
      </c>
      <c r="DE136" s="76">
        <f t="shared" si="78"/>
        <v>7128.5612215115007</v>
      </c>
      <c r="DF136" s="76">
        <f t="shared" si="78"/>
        <v>7128.5612215115007</v>
      </c>
      <c r="DG136" s="76"/>
      <c r="DH136" s="76"/>
      <c r="DI136" s="76"/>
      <c r="DJ136" s="76"/>
      <c r="DK136" s="76"/>
      <c r="DL136" s="76"/>
      <c r="DM136" s="76"/>
      <c r="DN136" s="76"/>
      <c r="DO136" s="76"/>
      <c r="DP136" s="76"/>
      <c r="DQ136" s="76"/>
      <c r="DR136" s="76"/>
      <c r="DS136" s="76"/>
      <c r="DT136" s="76"/>
      <c r="DU136" s="76"/>
      <c r="DV136" s="76"/>
      <c r="DW136" s="76"/>
      <c r="DX136" s="76"/>
      <c r="DY136" s="76"/>
      <c r="DZ136" s="76"/>
      <c r="EA136" s="76"/>
      <c r="EB136" s="76"/>
      <c r="EC136" s="76"/>
      <c r="ED136" s="76"/>
      <c r="EE136" s="76"/>
      <c r="EF136" s="76"/>
      <c r="EG136" s="76"/>
      <c r="EH136" s="76"/>
      <c r="EI136" s="76"/>
      <c r="EJ136" s="76"/>
      <c r="EK136" s="76"/>
      <c r="EL136" s="76"/>
      <c r="EM136" s="76"/>
      <c r="EN136" s="76"/>
      <c r="EO136" s="76"/>
      <c r="EP136" s="76"/>
      <c r="EQ136" s="76"/>
      <c r="ER136" s="76"/>
      <c r="ES136" s="76"/>
      <c r="ET136" s="76"/>
      <c r="EU136" s="76"/>
      <c r="EV136" s="76"/>
    </row>
    <row r="137" spans="2:152" s="8" customFormat="1" x14ac:dyDescent="0.25">
      <c r="B137" s="119"/>
      <c r="C137" s="119"/>
      <c r="D137" s="140"/>
      <c r="E137" s="73"/>
      <c r="F137" s="74"/>
      <c r="G137" s="74" t="s">
        <v>14</v>
      </c>
      <c r="H137" s="74"/>
      <c r="I137" s="74"/>
      <c r="J137" s="75"/>
      <c r="K137" s="122"/>
      <c r="L137" s="77"/>
      <c r="M137" s="123"/>
      <c r="N137" s="141">
        <v>2815.1367839999998</v>
      </c>
      <c r="O137" s="141">
        <f t="shared" si="77"/>
        <v>289.39589798777473</v>
      </c>
      <c r="P137" s="141">
        <f t="shared" si="77"/>
        <v>289.39589798777473</v>
      </c>
      <c r="Q137" s="141">
        <f t="shared" si="77"/>
        <v>289.39589798777473</v>
      </c>
      <c r="R137" s="141">
        <f t="shared" si="77"/>
        <v>289.39589798777473</v>
      </c>
      <c r="S137" s="141">
        <f t="shared" si="77"/>
        <v>289.39589798777473</v>
      </c>
      <c r="T137" s="141">
        <f t="shared" si="77"/>
        <v>289.39589798777473</v>
      </c>
      <c r="U137" s="141">
        <f t="shared" si="77"/>
        <v>289.39589798777473</v>
      </c>
      <c r="V137" s="141">
        <f t="shared" si="77"/>
        <v>289.39589798777473</v>
      </c>
      <c r="W137" s="141">
        <f t="shared" si="77"/>
        <v>289.39589798777473</v>
      </c>
      <c r="X137" s="76">
        <f t="shared" si="77"/>
        <v>289.39589798777473</v>
      </c>
      <c r="Y137" s="76">
        <f t="shared" si="77"/>
        <v>289.39589798777473</v>
      </c>
      <c r="Z137" s="76">
        <f t="shared" si="77"/>
        <v>289.39589798777473</v>
      </c>
      <c r="AA137" s="76">
        <f t="shared" si="77"/>
        <v>320.4839950628587</v>
      </c>
      <c r="AB137" s="76">
        <f t="shared" si="77"/>
        <v>320.4839950628587</v>
      </c>
      <c r="AC137" s="76">
        <f t="shared" si="77"/>
        <v>320.4839950628587</v>
      </c>
      <c r="AD137" s="76">
        <f t="shared" si="77"/>
        <v>320.4839950628587</v>
      </c>
      <c r="AE137" s="76">
        <f t="shared" si="77"/>
        <v>320.4839950628587</v>
      </c>
      <c r="AF137" s="76">
        <f t="shared" si="77"/>
        <v>320.4839950628587</v>
      </c>
      <c r="AG137" s="76">
        <f t="shared" si="77"/>
        <v>320.4839950628587</v>
      </c>
      <c r="AH137" s="76">
        <f t="shared" si="77"/>
        <v>320.4839950628587</v>
      </c>
      <c r="AI137" s="76">
        <f t="shared" si="77"/>
        <v>320.4839950628587</v>
      </c>
      <c r="AJ137" s="76">
        <f t="shared" si="77"/>
        <v>320.4839950628587</v>
      </c>
      <c r="AK137" s="76">
        <f t="shared" si="77"/>
        <v>320.4839950628587</v>
      </c>
      <c r="AL137" s="76">
        <f t="shared" si="77"/>
        <v>320.4839950628587</v>
      </c>
      <c r="AM137" s="76">
        <f t="shared" si="77"/>
        <v>352.81881970874258</v>
      </c>
      <c r="AN137" s="76">
        <f t="shared" si="77"/>
        <v>352.81881970874258</v>
      </c>
      <c r="AO137" s="76">
        <f t="shared" si="77"/>
        <v>352.81881970874258</v>
      </c>
      <c r="AP137" s="76">
        <f t="shared" si="77"/>
        <v>352.81881970874258</v>
      </c>
      <c r="AQ137" s="76">
        <f t="shared" si="77"/>
        <v>352.81881970874258</v>
      </c>
      <c r="AR137" s="76">
        <f t="shared" si="77"/>
        <v>352.81881970874258</v>
      </c>
      <c r="AS137" s="76">
        <f t="shared" si="77"/>
        <v>352.81881970874258</v>
      </c>
      <c r="AT137" s="76">
        <f t="shared" si="77"/>
        <v>352.81881970874258</v>
      </c>
      <c r="AU137" s="76">
        <f t="shared" si="77"/>
        <v>352.81881970874258</v>
      </c>
      <c r="AV137" s="76">
        <f t="shared" si="77"/>
        <v>352.81881970874258</v>
      </c>
      <c r="AW137" s="76">
        <f t="shared" si="77"/>
        <v>352.81881970874258</v>
      </c>
      <c r="AX137" s="76">
        <f t="shared" si="77"/>
        <v>352.81881970874258</v>
      </c>
      <c r="AY137" s="76">
        <f t="shared" si="77"/>
        <v>371.09750772310798</v>
      </c>
      <c r="AZ137" s="76">
        <f t="shared" si="77"/>
        <v>371.09750772310798</v>
      </c>
      <c r="BA137" s="76">
        <f t="shared" si="77"/>
        <v>371.09750772310798</v>
      </c>
      <c r="BB137" s="76">
        <f t="shared" si="77"/>
        <v>371.09750772310798</v>
      </c>
      <c r="BC137" s="76">
        <f t="shared" si="77"/>
        <v>371.09750772310798</v>
      </c>
      <c r="BD137" s="76">
        <f t="shared" si="77"/>
        <v>371.09750772310798</v>
      </c>
      <c r="BE137" s="76">
        <f t="shared" si="77"/>
        <v>371.09750772310798</v>
      </c>
      <c r="BF137" s="76">
        <f t="shared" si="77"/>
        <v>371.09750772310798</v>
      </c>
      <c r="BG137" s="76">
        <f t="shared" si="77"/>
        <v>371.09750772310798</v>
      </c>
      <c r="BH137" s="76">
        <f t="shared" si="77"/>
        <v>371.09750772310798</v>
      </c>
      <c r="BI137" s="76">
        <f t="shared" si="77"/>
        <v>371.09750772310798</v>
      </c>
      <c r="BJ137" s="76">
        <f t="shared" si="77"/>
        <v>371.09750772310798</v>
      </c>
      <c r="BK137" s="76">
        <f t="shared" si="77"/>
        <v>393.77861167756566</v>
      </c>
      <c r="BL137" s="76">
        <f t="shared" si="77"/>
        <v>393.77861167756566</v>
      </c>
      <c r="BM137" s="76">
        <f t="shared" si="77"/>
        <v>393.77861167756566</v>
      </c>
      <c r="BN137" s="76">
        <f t="shared" si="77"/>
        <v>393.77861167756566</v>
      </c>
      <c r="BO137" s="76">
        <f t="shared" si="77"/>
        <v>393.77861167756566</v>
      </c>
      <c r="BP137" s="76">
        <f t="shared" si="77"/>
        <v>393.77861167756566</v>
      </c>
      <c r="BQ137" s="76">
        <f t="shared" si="77"/>
        <v>393.77861167756566</v>
      </c>
      <c r="BR137" s="76">
        <f t="shared" si="77"/>
        <v>393.77861167756566</v>
      </c>
      <c r="BS137" s="76">
        <f t="shared" si="77"/>
        <v>393.77861167756566</v>
      </c>
      <c r="BT137" s="76">
        <f t="shared" si="77"/>
        <v>393.77861167756566</v>
      </c>
      <c r="BU137" s="76">
        <f t="shared" si="77"/>
        <v>393.77861167756566</v>
      </c>
      <c r="BV137" s="76">
        <f t="shared" si="77"/>
        <v>393.77861167756566</v>
      </c>
      <c r="BW137" s="76">
        <f t="shared" si="77"/>
        <v>418.11277165191098</v>
      </c>
      <c r="BX137" s="76">
        <f t="shared" si="77"/>
        <v>418.11277165191098</v>
      </c>
      <c r="BY137" s="76">
        <f t="shared" si="77"/>
        <v>418.11277165191098</v>
      </c>
      <c r="BZ137" s="76">
        <f t="shared" si="77"/>
        <v>418.11277165191098</v>
      </c>
      <c r="CA137" s="76">
        <f t="shared" si="78"/>
        <v>418.11277165191098</v>
      </c>
      <c r="CB137" s="76">
        <f t="shared" si="78"/>
        <v>418.11277165191098</v>
      </c>
      <c r="CC137" s="76">
        <f t="shared" si="78"/>
        <v>418.11277165191098</v>
      </c>
      <c r="CD137" s="76">
        <f t="shared" si="78"/>
        <v>418.11277165191098</v>
      </c>
      <c r="CE137" s="76">
        <f t="shared" si="78"/>
        <v>418.11277165191098</v>
      </c>
      <c r="CF137" s="76">
        <f t="shared" si="78"/>
        <v>418.11277165191098</v>
      </c>
      <c r="CG137" s="76">
        <f t="shared" si="78"/>
        <v>418.11277165191098</v>
      </c>
      <c r="CH137" s="76">
        <f t="shared" si="78"/>
        <v>418.11277165191098</v>
      </c>
      <c r="CI137" s="76">
        <f t="shared" si="78"/>
        <v>442.38438300875134</v>
      </c>
      <c r="CJ137" s="76">
        <f t="shared" si="78"/>
        <v>442.38438300875134</v>
      </c>
      <c r="CK137" s="76">
        <f t="shared" si="78"/>
        <v>442.38438300875134</v>
      </c>
      <c r="CL137" s="76">
        <f t="shared" si="78"/>
        <v>442.38438300875134</v>
      </c>
      <c r="CM137" s="76">
        <f t="shared" si="78"/>
        <v>442.38438300875134</v>
      </c>
      <c r="CN137" s="76">
        <f t="shared" si="78"/>
        <v>442.38438300875134</v>
      </c>
      <c r="CO137" s="76">
        <f t="shared" si="78"/>
        <v>442.38438300875134</v>
      </c>
      <c r="CP137" s="76">
        <f t="shared" si="78"/>
        <v>442.38438300875134</v>
      </c>
      <c r="CQ137" s="76">
        <f t="shared" si="78"/>
        <v>442.38438300875134</v>
      </c>
      <c r="CR137" s="76">
        <f t="shared" si="78"/>
        <v>442.38438300875134</v>
      </c>
      <c r="CS137" s="76">
        <f t="shared" si="78"/>
        <v>442.38438300875134</v>
      </c>
      <c r="CT137" s="76">
        <f t="shared" si="78"/>
        <v>442.38438300875134</v>
      </c>
      <c r="CU137" s="76">
        <f t="shared" si="78"/>
        <v>468.00103278526444</v>
      </c>
      <c r="CV137" s="76">
        <f t="shared" si="78"/>
        <v>468.00103278526444</v>
      </c>
      <c r="CW137" s="76">
        <f t="shared" si="78"/>
        <v>468.00103278526444</v>
      </c>
      <c r="CX137" s="76">
        <f t="shared" si="78"/>
        <v>468.00103278526444</v>
      </c>
      <c r="CY137" s="76">
        <f t="shared" si="78"/>
        <v>468.00103278526444</v>
      </c>
      <c r="CZ137" s="76">
        <f t="shared" si="78"/>
        <v>468.00103278526444</v>
      </c>
      <c r="DA137" s="76">
        <f t="shared" si="78"/>
        <v>468.00103278526444</v>
      </c>
      <c r="DB137" s="76">
        <f t="shared" si="78"/>
        <v>468.00103278526444</v>
      </c>
      <c r="DC137" s="76">
        <f t="shared" si="78"/>
        <v>468.00103278526444</v>
      </c>
      <c r="DD137" s="76">
        <f t="shared" si="78"/>
        <v>468.00103278526444</v>
      </c>
      <c r="DE137" s="76">
        <f t="shared" si="78"/>
        <v>468.00103278526444</v>
      </c>
      <c r="DF137" s="76">
        <f t="shared" si="78"/>
        <v>468.00103278526444</v>
      </c>
      <c r="DG137" s="76"/>
      <c r="DH137" s="76"/>
      <c r="DI137" s="76"/>
      <c r="DJ137" s="76"/>
      <c r="DK137" s="76"/>
      <c r="DL137" s="76"/>
      <c r="DM137" s="76"/>
      <c r="DN137" s="76"/>
      <c r="DO137" s="76"/>
      <c r="DP137" s="76"/>
      <c r="DQ137" s="76"/>
      <c r="DR137" s="76"/>
      <c r="DS137" s="76"/>
      <c r="DT137" s="76"/>
      <c r="DU137" s="76"/>
      <c r="DV137" s="76"/>
      <c r="DW137" s="76"/>
      <c r="DX137" s="76"/>
      <c r="DY137" s="76"/>
      <c r="DZ137" s="76"/>
      <c r="EA137" s="76"/>
      <c r="EB137" s="76"/>
      <c r="EC137" s="76"/>
      <c r="ED137" s="76"/>
      <c r="EE137" s="76"/>
      <c r="EF137" s="76"/>
      <c r="EG137" s="76"/>
      <c r="EH137" s="76"/>
      <c r="EI137" s="76"/>
      <c r="EJ137" s="76"/>
      <c r="EK137" s="76"/>
      <c r="EL137" s="76"/>
      <c r="EM137" s="76"/>
      <c r="EN137" s="76"/>
      <c r="EO137" s="76"/>
      <c r="EP137" s="76"/>
      <c r="EQ137" s="76"/>
      <c r="ER137" s="76"/>
      <c r="ES137" s="76"/>
      <c r="ET137" s="76"/>
      <c r="EU137" s="76"/>
      <c r="EV137" s="76"/>
    </row>
    <row r="138" spans="2:152" s="8" customFormat="1" x14ac:dyDescent="0.25">
      <c r="B138" s="119"/>
      <c r="C138" s="119"/>
      <c r="D138" s="140"/>
      <c r="E138" s="73"/>
      <c r="F138" s="74"/>
      <c r="G138" s="74" t="s">
        <v>49</v>
      </c>
      <c r="H138" s="74"/>
      <c r="I138" s="74"/>
      <c r="J138" s="75"/>
      <c r="K138" s="122"/>
      <c r="L138" s="77"/>
      <c r="M138" s="123"/>
      <c r="N138" s="141">
        <v>1214.905</v>
      </c>
      <c r="O138" s="141">
        <f t="shared" si="77"/>
        <v>63.390476153939559</v>
      </c>
      <c r="P138" s="141">
        <f t="shared" si="77"/>
        <v>63.390476153939559</v>
      </c>
      <c r="Q138" s="141">
        <f t="shared" si="77"/>
        <v>63.390476153939559</v>
      </c>
      <c r="R138" s="141">
        <f t="shared" si="77"/>
        <v>63.390476153939559</v>
      </c>
      <c r="S138" s="141">
        <f t="shared" si="77"/>
        <v>63.390476153939559</v>
      </c>
      <c r="T138" s="141">
        <f t="shared" si="77"/>
        <v>63.390476153939559</v>
      </c>
      <c r="U138" s="141">
        <f t="shared" si="77"/>
        <v>63.390476153939559</v>
      </c>
      <c r="V138" s="141">
        <f t="shared" si="77"/>
        <v>63.390476153939559</v>
      </c>
      <c r="W138" s="141">
        <f t="shared" si="77"/>
        <v>63.390476153939559</v>
      </c>
      <c r="X138" s="76">
        <f t="shared" si="77"/>
        <v>63.390476153939559</v>
      </c>
      <c r="Y138" s="76">
        <f t="shared" si="77"/>
        <v>63.390476153939559</v>
      </c>
      <c r="Z138" s="76">
        <f t="shared" si="77"/>
        <v>63.390476153939559</v>
      </c>
      <c r="AA138" s="76">
        <f t="shared" si="77"/>
        <v>70.20014170211094</v>
      </c>
      <c r="AB138" s="76">
        <f t="shared" si="77"/>
        <v>70.20014170211094</v>
      </c>
      <c r="AC138" s="76">
        <f t="shared" si="77"/>
        <v>70.20014170211094</v>
      </c>
      <c r="AD138" s="76">
        <f t="shared" si="77"/>
        <v>70.20014170211094</v>
      </c>
      <c r="AE138" s="76">
        <f t="shared" si="77"/>
        <v>70.20014170211094</v>
      </c>
      <c r="AF138" s="76">
        <f t="shared" si="77"/>
        <v>70.20014170211094</v>
      </c>
      <c r="AG138" s="76">
        <f t="shared" si="77"/>
        <v>70.20014170211094</v>
      </c>
      <c r="AH138" s="76">
        <f t="shared" si="77"/>
        <v>70.20014170211094</v>
      </c>
      <c r="AI138" s="76">
        <f t="shared" si="77"/>
        <v>70.20014170211094</v>
      </c>
      <c r="AJ138" s="76">
        <f t="shared" si="77"/>
        <v>70.20014170211094</v>
      </c>
      <c r="AK138" s="76">
        <f t="shared" si="77"/>
        <v>70.20014170211094</v>
      </c>
      <c r="AL138" s="76">
        <f t="shared" si="77"/>
        <v>70.20014170211094</v>
      </c>
      <c r="AM138" s="76">
        <f t="shared" si="77"/>
        <v>77.282895621253601</v>
      </c>
      <c r="AN138" s="76">
        <f t="shared" si="77"/>
        <v>77.282895621253601</v>
      </c>
      <c r="AO138" s="76">
        <f t="shared" si="77"/>
        <v>77.282895621253601</v>
      </c>
      <c r="AP138" s="76">
        <f t="shared" si="77"/>
        <v>77.282895621253601</v>
      </c>
      <c r="AQ138" s="76">
        <f t="shared" si="77"/>
        <v>77.282895621253601</v>
      </c>
      <c r="AR138" s="76">
        <f t="shared" si="77"/>
        <v>77.282895621253601</v>
      </c>
      <c r="AS138" s="76">
        <f t="shared" si="77"/>
        <v>77.282895621253601</v>
      </c>
      <c r="AT138" s="76">
        <f t="shared" si="77"/>
        <v>77.282895621253601</v>
      </c>
      <c r="AU138" s="76">
        <f t="shared" si="77"/>
        <v>77.282895621253601</v>
      </c>
      <c r="AV138" s="76">
        <f t="shared" si="77"/>
        <v>77.282895621253601</v>
      </c>
      <c r="AW138" s="76">
        <f t="shared" si="77"/>
        <v>77.282895621253601</v>
      </c>
      <c r="AX138" s="76">
        <f t="shared" si="77"/>
        <v>77.282895621253601</v>
      </c>
      <c r="AY138" s="76">
        <f t="shared" si="77"/>
        <v>81.286735153038805</v>
      </c>
      <c r="AZ138" s="76">
        <f t="shared" si="77"/>
        <v>81.286735153038805</v>
      </c>
      <c r="BA138" s="76">
        <f t="shared" si="77"/>
        <v>81.286735153038805</v>
      </c>
      <c r="BB138" s="76">
        <f t="shared" si="77"/>
        <v>81.286735153038805</v>
      </c>
      <c r="BC138" s="76">
        <f t="shared" si="77"/>
        <v>81.286735153038805</v>
      </c>
      <c r="BD138" s="76">
        <f t="shared" si="77"/>
        <v>81.286735153038805</v>
      </c>
      <c r="BE138" s="76">
        <f t="shared" si="77"/>
        <v>81.286735153038805</v>
      </c>
      <c r="BF138" s="76">
        <f t="shared" si="77"/>
        <v>81.286735153038805</v>
      </c>
      <c r="BG138" s="76">
        <f t="shared" si="77"/>
        <v>81.286735153038805</v>
      </c>
      <c r="BH138" s="76">
        <f t="shared" si="77"/>
        <v>81.286735153038805</v>
      </c>
      <c r="BI138" s="76">
        <f t="shared" si="77"/>
        <v>81.286735153038805</v>
      </c>
      <c r="BJ138" s="76">
        <f t="shared" si="77"/>
        <v>81.286735153038805</v>
      </c>
      <c r="BK138" s="76">
        <f t="shared" si="77"/>
        <v>86.254898106857922</v>
      </c>
      <c r="BL138" s="76">
        <f t="shared" si="77"/>
        <v>86.254898106857922</v>
      </c>
      <c r="BM138" s="76">
        <f t="shared" si="77"/>
        <v>86.254898106857922</v>
      </c>
      <c r="BN138" s="76">
        <f t="shared" si="77"/>
        <v>86.254898106857922</v>
      </c>
      <c r="BO138" s="76">
        <f t="shared" si="77"/>
        <v>86.254898106857922</v>
      </c>
      <c r="BP138" s="76">
        <f t="shared" si="77"/>
        <v>86.254898106857922</v>
      </c>
      <c r="BQ138" s="76">
        <f t="shared" si="77"/>
        <v>86.254898106857922</v>
      </c>
      <c r="BR138" s="76">
        <f t="shared" si="77"/>
        <v>86.254898106857922</v>
      </c>
      <c r="BS138" s="76">
        <f t="shared" si="77"/>
        <v>86.254898106857922</v>
      </c>
      <c r="BT138" s="76">
        <f t="shared" si="77"/>
        <v>86.254898106857922</v>
      </c>
      <c r="BU138" s="76">
        <f t="shared" si="77"/>
        <v>86.254898106857922</v>
      </c>
      <c r="BV138" s="76">
        <f t="shared" si="77"/>
        <v>86.254898106857922</v>
      </c>
      <c r="BW138" s="76">
        <f t="shared" si="77"/>
        <v>91.585153298122066</v>
      </c>
      <c r="BX138" s="76">
        <f t="shared" si="77"/>
        <v>91.585153298122066</v>
      </c>
      <c r="BY138" s="76">
        <f t="shared" si="77"/>
        <v>91.585153298122066</v>
      </c>
      <c r="BZ138" s="76">
        <f t="shared" si="77"/>
        <v>91.585153298122066</v>
      </c>
      <c r="CA138" s="76">
        <f t="shared" si="78"/>
        <v>91.585153298122066</v>
      </c>
      <c r="CB138" s="76">
        <f t="shared" si="78"/>
        <v>91.585153298122066</v>
      </c>
      <c r="CC138" s="76">
        <f t="shared" si="78"/>
        <v>91.585153298122066</v>
      </c>
      <c r="CD138" s="76">
        <f t="shared" si="78"/>
        <v>91.585153298122066</v>
      </c>
      <c r="CE138" s="76">
        <f t="shared" si="78"/>
        <v>91.585153298122066</v>
      </c>
      <c r="CF138" s="76">
        <f t="shared" si="78"/>
        <v>91.585153298122066</v>
      </c>
      <c r="CG138" s="76">
        <f t="shared" si="78"/>
        <v>91.585153298122066</v>
      </c>
      <c r="CH138" s="76">
        <f t="shared" si="78"/>
        <v>91.585153298122066</v>
      </c>
      <c r="CI138" s="76">
        <f t="shared" si="78"/>
        <v>96.901707581135696</v>
      </c>
      <c r="CJ138" s="76">
        <f t="shared" si="78"/>
        <v>96.901707581135696</v>
      </c>
      <c r="CK138" s="76">
        <f t="shared" si="78"/>
        <v>96.901707581135696</v>
      </c>
      <c r="CL138" s="76">
        <f t="shared" si="78"/>
        <v>96.901707581135696</v>
      </c>
      <c r="CM138" s="76">
        <f t="shared" si="78"/>
        <v>96.901707581135696</v>
      </c>
      <c r="CN138" s="76">
        <f t="shared" si="78"/>
        <v>96.901707581135696</v>
      </c>
      <c r="CO138" s="76">
        <f t="shared" si="78"/>
        <v>96.901707581135696</v>
      </c>
      <c r="CP138" s="76">
        <f t="shared" si="78"/>
        <v>96.901707581135696</v>
      </c>
      <c r="CQ138" s="76">
        <f t="shared" si="78"/>
        <v>96.901707581135696</v>
      </c>
      <c r="CR138" s="76">
        <f t="shared" si="78"/>
        <v>96.901707581135696</v>
      </c>
      <c r="CS138" s="76">
        <f t="shared" si="78"/>
        <v>96.901707581135696</v>
      </c>
      <c r="CT138" s="76">
        <f t="shared" si="78"/>
        <v>96.901707581135696</v>
      </c>
      <c r="CU138" s="76">
        <f t="shared" si="78"/>
        <v>102.51288465065474</v>
      </c>
      <c r="CV138" s="76">
        <f t="shared" si="78"/>
        <v>102.51288465065474</v>
      </c>
      <c r="CW138" s="76">
        <f t="shared" si="78"/>
        <v>102.51288465065474</v>
      </c>
      <c r="CX138" s="76">
        <f t="shared" si="78"/>
        <v>102.51288465065474</v>
      </c>
      <c r="CY138" s="76">
        <f t="shared" si="78"/>
        <v>102.51288465065474</v>
      </c>
      <c r="CZ138" s="76">
        <f t="shared" si="78"/>
        <v>102.51288465065474</v>
      </c>
      <c r="DA138" s="76">
        <f t="shared" si="78"/>
        <v>102.51288465065474</v>
      </c>
      <c r="DB138" s="76">
        <f t="shared" si="78"/>
        <v>102.51288465065474</v>
      </c>
      <c r="DC138" s="76">
        <f t="shared" si="78"/>
        <v>102.51288465065474</v>
      </c>
      <c r="DD138" s="76">
        <f t="shared" si="78"/>
        <v>102.51288465065474</v>
      </c>
      <c r="DE138" s="76">
        <f t="shared" si="78"/>
        <v>102.51288465065474</v>
      </c>
      <c r="DF138" s="76">
        <f t="shared" si="78"/>
        <v>102.51288465065474</v>
      </c>
      <c r="DG138" s="76"/>
      <c r="DH138" s="76"/>
      <c r="DI138" s="76"/>
      <c r="DJ138" s="76"/>
      <c r="DK138" s="76"/>
      <c r="DL138" s="76"/>
      <c r="DM138" s="76"/>
      <c r="DN138" s="76"/>
      <c r="DO138" s="76"/>
      <c r="DP138" s="76"/>
      <c r="DQ138" s="76"/>
      <c r="DR138" s="76"/>
      <c r="DS138" s="76"/>
      <c r="DT138" s="76"/>
      <c r="DU138" s="76"/>
      <c r="DV138" s="76"/>
      <c r="DW138" s="76"/>
      <c r="DX138" s="76"/>
      <c r="DY138" s="76"/>
      <c r="DZ138" s="76"/>
      <c r="EA138" s="76"/>
      <c r="EB138" s="76"/>
      <c r="EC138" s="76"/>
      <c r="ED138" s="76"/>
      <c r="EE138" s="76"/>
      <c r="EF138" s="76"/>
      <c r="EG138" s="76"/>
      <c r="EH138" s="76"/>
      <c r="EI138" s="76"/>
      <c r="EJ138" s="76"/>
      <c r="EK138" s="76"/>
      <c r="EL138" s="76"/>
      <c r="EM138" s="76"/>
      <c r="EN138" s="76"/>
      <c r="EO138" s="76"/>
      <c r="EP138" s="76"/>
      <c r="EQ138" s="76"/>
      <c r="ER138" s="76"/>
      <c r="ES138" s="76"/>
      <c r="ET138" s="76"/>
      <c r="EU138" s="76"/>
      <c r="EV138" s="76"/>
    </row>
    <row r="139" spans="2:152" s="118" customFormat="1" x14ac:dyDescent="0.25">
      <c r="B139" s="119"/>
      <c r="C139" s="119"/>
      <c r="D139" s="142"/>
      <c r="E139" s="68"/>
      <c r="F139" s="69" t="s">
        <v>13</v>
      </c>
      <c r="G139" s="69"/>
      <c r="H139" s="69"/>
      <c r="I139" s="69"/>
      <c r="J139" s="70"/>
      <c r="K139" s="120"/>
      <c r="L139" s="65"/>
      <c r="M139" s="121"/>
      <c r="N139" s="64">
        <f t="shared" ref="N139:BA139" si="79">SUM(N140:N140)</f>
        <v>6.25</v>
      </c>
      <c r="O139" s="64">
        <f t="shared" si="79"/>
        <v>0.48272357723577236</v>
      </c>
      <c r="P139" s="64">
        <f t="shared" si="79"/>
        <v>0.48272357723577236</v>
      </c>
      <c r="Q139" s="64">
        <f t="shared" si="79"/>
        <v>0.48272357723577236</v>
      </c>
      <c r="R139" s="64">
        <f t="shared" si="79"/>
        <v>0.48272357723577236</v>
      </c>
      <c r="S139" s="64">
        <f t="shared" si="79"/>
        <v>0.48272357723577236</v>
      </c>
      <c r="T139" s="64">
        <f t="shared" si="79"/>
        <v>0.48272357723577236</v>
      </c>
      <c r="U139" s="64">
        <f t="shared" si="79"/>
        <v>0.48272357723577236</v>
      </c>
      <c r="V139" s="64">
        <f t="shared" si="79"/>
        <v>0.48272357723577236</v>
      </c>
      <c r="W139" s="64">
        <f t="shared" si="79"/>
        <v>0.48272357723577236</v>
      </c>
      <c r="X139" s="64">
        <f t="shared" si="79"/>
        <v>0.48272357723577236</v>
      </c>
      <c r="Y139" s="64">
        <f t="shared" si="79"/>
        <v>0.48272357723577236</v>
      </c>
      <c r="Z139" s="64">
        <f t="shared" si="79"/>
        <v>0.48272357723577236</v>
      </c>
      <c r="AA139" s="64">
        <f t="shared" si="79"/>
        <v>0.48272357723577231</v>
      </c>
      <c r="AB139" s="64">
        <f t="shared" si="79"/>
        <v>0.48272357723577231</v>
      </c>
      <c r="AC139" s="64">
        <f t="shared" si="79"/>
        <v>0.48272357723577231</v>
      </c>
      <c r="AD139" s="64">
        <f t="shared" si="79"/>
        <v>0.48272357723577231</v>
      </c>
      <c r="AE139" s="64">
        <f t="shared" si="79"/>
        <v>0.48272357723577231</v>
      </c>
      <c r="AF139" s="64">
        <f t="shared" si="79"/>
        <v>0.48272357723577231</v>
      </c>
      <c r="AG139" s="64">
        <f t="shared" si="79"/>
        <v>0.48272357723577231</v>
      </c>
      <c r="AH139" s="64">
        <f t="shared" si="79"/>
        <v>0.48272357723577231</v>
      </c>
      <c r="AI139" s="64">
        <f t="shared" si="79"/>
        <v>0.48272357723577231</v>
      </c>
      <c r="AJ139" s="64">
        <f t="shared" si="79"/>
        <v>0.48272357723577231</v>
      </c>
      <c r="AK139" s="64">
        <f t="shared" si="79"/>
        <v>0.48272357723577231</v>
      </c>
      <c r="AL139" s="64">
        <f t="shared" si="79"/>
        <v>0.48272357723577231</v>
      </c>
      <c r="AM139" s="64">
        <f t="shared" si="79"/>
        <v>0.48272357723577231</v>
      </c>
      <c r="AN139" s="64">
        <f t="shared" si="79"/>
        <v>0.48272357723577231</v>
      </c>
      <c r="AO139" s="64">
        <f t="shared" si="79"/>
        <v>0.48272357723577231</v>
      </c>
      <c r="AP139" s="64">
        <f t="shared" si="79"/>
        <v>0.48272357723577231</v>
      </c>
      <c r="AQ139" s="64">
        <f t="shared" si="79"/>
        <v>0.48272357723577231</v>
      </c>
      <c r="AR139" s="64">
        <f t="shared" si="79"/>
        <v>0.48272357723577231</v>
      </c>
      <c r="AS139" s="64">
        <f t="shared" si="79"/>
        <v>0.48272357723577231</v>
      </c>
      <c r="AT139" s="64">
        <f t="shared" si="79"/>
        <v>0.48272357723577231</v>
      </c>
      <c r="AU139" s="64">
        <f t="shared" si="79"/>
        <v>0.48272357723577231</v>
      </c>
      <c r="AV139" s="64">
        <f t="shared" si="79"/>
        <v>0.48272357723577231</v>
      </c>
      <c r="AW139" s="64">
        <f t="shared" si="79"/>
        <v>0.48272357723577231</v>
      </c>
      <c r="AX139" s="64">
        <f t="shared" si="79"/>
        <v>0.48272357723577231</v>
      </c>
      <c r="AY139" s="64">
        <f t="shared" si="79"/>
        <v>0.48272357723577231</v>
      </c>
      <c r="AZ139" s="64">
        <f t="shared" si="79"/>
        <v>0.48272357723577231</v>
      </c>
      <c r="BA139" s="64">
        <f t="shared" si="79"/>
        <v>0.48272357723577231</v>
      </c>
      <c r="BB139" s="64">
        <f t="shared" ref="BB139:DF139" si="80">SUM(BB140:BB140)</f>
        <v>0.48272357723577231</v>
      </c>
      <c r="BC139" s="64">
        <f t="shared" si="80"/>
        <v>0.48272357723577231</v>
      </c>
      <c r="BD139" s="64">
        <f t="shared" si="80"/>
        <v>0.48272357723577231</v>
      </c>
      <c r="BE139" s="64">
        <f t="shared" si="80"/>
        <v>0.48272357723577231</v>
      </c>
      <c r="BF139" s="64">
        <f t="shared" si="80"/>
        <v>0.48272357723577231</v>
      </c>
      <c r="BG139" s="64">
        <f t="shared" si="80"/>
        <v>0.48272357723577231</v>
      </c>
      <c r="BH139" s="64">
        <f t="shared" si="80"/>
        <v>0.48272357723577231</v>
      </c>
      <c r="BI139" s="64">
        <f t="shared" si="80"/>
        <v>0.48272357723577231</v>
      </c>
      <c r="BJ139" s="64">
        <f t="shared" si="80"/>
        <v>0.48272357723577231</v>
      </c>
      <c r="BK139" s="64">
        <f t="shared" si="80"/>
        <v>0.48272357723577231</v>
      </c>
      <c r="BL139" s="64">
        <f t="shared" si="80"/>
        <v>0.48272357723577231</v>
      </c>
      <c r="BM139" s="64">
        <f t="shared" si="80"/>
        <v>0.48272357723577231</v>
      </c>
      <c r="BN139" s="64">
        <f t="shared" si="80"/>
        <v>0.48272357723577231</v>
      </c>
      <c r="BO139" s="64">
        <f t="shared" si="80"/>
        <v>0.48272357723577231</v>
      </c>
      <c r="BP139" s="64">
        <f t="shared" si="80"/>
        <v>0.48272357723577231</v>
      </c>
      <c r="BQ139" s="64">
        <f t="shared" si="80"/>
        <v>0.48272357723577231</v>
      </c>
      <c r="BR139" s="64">
        <f t="shared" si="80"/>
        <v>0.48272357723577231</v>
      </c>
      <c r="BS139" s="64">
        <f t="shared" si="80"/>
        <v>0.48272357723577231</v>
      </c>
      <c r="BT139" s="64">
        <f t="shared" si="80"/>
        <v>0.48272357723577231</v>
      </c>
      <c r="BU139" s="64">
        <f t="shared" si="80"/>
        <v>0.48272357723577231</v>
      </c>
      <c r="BV139" s="64">
        <f t="shared" si="80"/>
        <v>0.48272357723577231</v>
      </c>
      <c r="BW139" s="64">
        <f t="shared" si="80"/>
        <v>0.48272357723577225</v>
      </c>
      <c r="BX139" s="64">
        <f t="shared" si="80"/>
        <v>0.48272357723577225</v>
      </c>
      <c r="BY139" s="64">
        <f t="shared" si="80"/>
        <v>0.48272357723577225</v>
      </c>
      <c r="BZ139" s="64">
        <f t="shared" si="80"/>
        <v>0.48272357723577225</v>
      </c>
      <c r="CA139" s="64">
        <f t="shared" si="80"/>
        <v>0.48272357723577225</v>
      </c>
      <c r="CB139" s="64">
        <f t="shared" si="80"/>
        <v>0.48272357723577225</v>
      </c>
      <c r="CC139" s="64">
        <f t="shared" si="80"/>
        <v>0.48272357723577225</v>
      </c>
      <c r="CD139" s="64">
        <f t="shared" si="80"/>
        <v>0.48272357723577225</v>
      </c>
      <c r="CE139" s="64">
        <f t="shared" si="80"/>
        <v>0.48272357723577225</v>
      </c>
      <c r="CF139" s="64">
        <f t="shared" si="80"/>
        <v>0.48272357723577225</v>
      </c>
      <c r="CG139" s="64">
        <f t="shared" si="80"/>
        <v>0.48272357723577225</v>
      </c>
      <c r="CH139" s="64">
        <f t="shared" si="80"/>
        <v>0.48272357723577225</v>
      </c>
      <c r="CI139" s="64">
        <f t="shared" si="80"/>
        <v>0.48272357723577225</v>
      </c>
      <c r="CJ139" s="64">
        <f t="shared" si="80"/>
        <v>0.48272357723577225</v>
      </c>
      <c r="CK139" s="64">
        <f t="shared" si="80"/>
        <v>0.48272357723577225</v>
      </c>
      <c r="CL139" s="64">
        <f t="shared" si="80"/>
        <v>0.48272357723577225</v>
      </c>
      <c r="CM139" s="64">
        <f t="shared" si="80"/>
        <v>0.48272357723577225</v>
      </c>
      <c r="CN139" s="64">
        <f t="shared" si="80"/>
        <v>0.48272357723577225</v>
      </c>
      <c r="CO139" s="64">
        <f t="shared" si="80"/>
        <v>0.48272357723577225</v>
      </c>
      <c r="CP139" s="64">
        <f t="shared" si="80"/>
        <v>0.48272357723577225</v>
      </c>
      <c r="CQ139" s="64">
        <f t="shared" si="80"/>
        <v>0.48272357723577225</v>
      </c>
      <c r="CR139" s="64">
        <f t="shared" si="80"/>
        <v>0.48272357723577225</v>
      </c>
      <c r="CS139" s="64">
        <f t="shared" si="80"/>
        <v>0.48272357723577225</v>
      </c>
      <c r="CT139" s="64">
        <f t="shared" si="80"/>
        <v>0.48272357723577225</v>
      </c>
      <c r="CU139" s="64">
        <f t="shared" si="80"/>
        <v>0.48272357723577225</v>
      </c>
      <c r="CV139" s="64">
        <f t="shared" si="80"/>
        <v>0.48272357723577225</v>
      </c>
      <c r="CW139" s="64">
        <f t="shared" si="80"/>
        <v>0.48272357723577225</v>
      </c>
      <c r="CX139" s="64">
        <f t="shared" si="80"/>
        <v>0.48272357723577225</v>
      </c>
      <c r="CY139" s="64">
        <f t="shared" si="80"/>
        <v>0.48272357723577225</v>
      </c>
      <c r="CZ139" s="64">
        <f t="shared" si="80"/>
        <v>0.48272357723577225</v>
      </c>
      <c r="DA139" s="64">
        <f t="shared" si="80"/>
        <v>0.48272357723577225</v>
      </c>
      <c r="DB139" s="64">
        <f t="shared" si="80"/>
        <v>0.48272357723577225</v>
      </c>
      <c r="DC139" s="64">
        <f t="shared" si="80"/>
        <v>0.48272357723577225</v>
      </c>
      <c r="DD139" s="64">
        <f t="shared" si="80"/>
        <v>0.48272357723577225</v>
      </c>
      <c r="DE139" s="64">
        <f t="shared" si="80"/>
        <v>0.48272357723577225</v>
      </c>
      <c r="DF139" s="64">
        <f t="shared" si="80"/>
        <v>0.48272357723577225</v>
      </c>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64"/>
      <c r="EQ139" s="64"/>
      <c r="ER139" s="64"/>
      <c r="ES139" s="64"/>
      <c r="ET139" s="64"/>
      <c r="EU139" s="64"/>
      <c r="EV139" s="64"/>
    </row>
    <row r="140" spans="2:152" s="8" customFormat="1" x14ac:dyDescent="0.25">
      <c r="B140" s="119"/>
      <c r="C140" s="119"/>
      <c r="D140" s="140"/>
      <c r="E140" s="73"/>
      <c r="F140" s="74"/>
      <c r="G140" s="74" t="s">
        <v>14</v>
      </c>
      <c r="H140" s="74"/>
      <c r="I140" s="74"/>
      <c r="J140" s="75"/>
      <c r="K140" s="122"/>
      <c r="L140" s="77"/>
      <c r="M140" s="123"/>
      <c r="N140" s="141">
        <v>6.25</v>
      </c>
      <c r="O140" s="141">
        <f t="shared" ref="O140:BZ140" si="81">O403+O405</f>
        <v>0.48272357723577236</v>
      </c>
      <c r="P140" s="141">
        <f t="shared" si="81"/>
        <v>0.48272357723577236</v>
      </c>
      <c r="Q140" s="141">
        <f t="shared" si="81"/>
        <v>0.48272357723577236</v>
      </c>
      <c r="R140" s="141">
        <f t="shared" si="81"/>
        <v>0.48272357723577236</v>
      </c>
      <c r="S140" s="141">
        <f t="shared" si="81"/>
        <v>0.48272357723577236</v>
      </c>
      <c r="T140" s="141">
        <f t="shared" si="81"/>
        <v>0.48272357723577236</v>
      </c>
      <c r="U140" s="141">
        <f t="shared" si="81"/>
        <v>0.48272357723577236</v>
      </c>
      <c r="V140" s="141">
        <f t="shared" si="81"/>
        <v>0.48272357723577236</v>
      </c>
      <c r="W140" s="141">
        <f t="shared" si="81"/>
        <v>0.48272357723577236</v>
      </c>
      <c r="X140" s="76">
        <f t="shared" si="81"/>
        <v>0.48272357723577236</v>
      </c>
      <c r="Y140" s="76">
        <f t="shared" si="81"/>
        <v>0.48272357723577236</v>
      </c>
      <c r="Z140" s="76">
        <f t="shared" si="81"/>
        <v>0.48272357723577236</v>
      </c>
      <c r="AA140" s="76">
        <f t="shared" si="81"/>
        <v>0.48272357723577231</v>
      </c>
      <c r="AB140" s="76">
        <f t="shared" si="81"/>
        <v>0.48272357723577231</v>
      </c>
      <c r="AC140" s="76">
        <f t="shared" si="81"/>
        <v>0.48272357723577231</v>
      </c>
      <c r="AD140" s="76">
        <f t="shared" si="81"/>
        <v>0.48272357723577231</v>
      </c>
      <c r="AE140" s="76">
        <f t="shared" si="81"/>
        <v>0.48272357723577231</v>
      </c>
      <c r="AF140" s="76">
        <f t="shared" si="81"/>
        <v>0.48272357723577231</v>
      </c>
      <c r="AG140" s="76">
        <f t="shared" si="81"/>
        <v>0.48272357723577231</v>
      </c>
      <c r="AH140" s="76">
        <f t="shared" si="81"/>
        <v>0.48272357723577231</v>
      </c>
      <c r="AI140" s="76">
        <f t="shared" si="81"/>
        <v>0.48272357723577231</v>
      </c>
      <c r="AJ140" s="76">
        <f t="shared" si="81"/>
        <v>0.48272357723577231</v>
      </c>
      <c r="AK140" s="76">
        <f t="shared" si="81"/>
        <v>0.48272357723577231</v>
      </c>
      <c r="AL140" s="76">
        <f t="shared" si="81"/>
        <v>0.48272357723577231</v>
      </c>
      <c r="AM140" s="76">
        <f t="shared" si="81"/>
        <v>0.48272357723577231</v>
      </c>
      <c r="AN140" s="76">
        <f t="shared" si="81"/>
        <v>0.48272357723577231</v>
      </c>
      <c r="AO140" s="76">
        <f t="shared" si="81"/>
        <v>0.48272357723577231</v>
      </c>
      <c r="AP140" s="76">
        <f t="shared" si="81"/>
        <v>0.48272357723577231</v>
      </c>
      <c r="AQ140" s="76">
        <f t="shared" si="81"/>
        <v>0.48272357723577231</v>
      </c>
      <c r="AR140" s="76">
        <f t="shared" si="81"/>
        <v>0.48272357723577231</v>
      </c>
      <c r="AS140" s="76">
        <f t="shared" si="81"/>
        <v>0.48272357723577231</v>
      </c>
      <c r="AT140" s="76">
        <f t="shared" si="81"/>
        <v>0.48272357723577231</v>
      </c>
      <c r="AU140" s="76">
        <f t="shared" si="81"/>
        <v>0.48272357723577231</v>
      </c>
      <c r="AV140" s="76">
        <f t="shared" si="81"/>
        <v>0.48272357723577231</v>
      </c>
      <c r="AW140" s="76">
        <f t="shared" si="81"/>
        <v>0.48272357723577231</v>
      </c>
      <c r="AX140" s="76">
        <f t="shared" si="81"/>
        <v>0.48272357723577231</v>
      </c>
      <c r="AY140" s="76">
        <f t="shared" si="81"/>
        <v>0.48272357723577231</v>
      </c>
      <c r="AZ140" s="76">
        <f t="shared" si="81"/>
        <v>0.48272357723577231</v>
      </c>
      <c r="BA140" s="76">
        <f t="shared" si="81"/>
        <v>0.48272357723577231</v>
      </c>
      <c r="BB140" s="76">
        <f t="shared" si="81"/>
        <v>0.48272357723577231</v>
      </c>
      <c r="BC140" s="76">
        <f t="shared" si="81"/>
        <v>0.48272357723577231</v>
      </c>
      <c r="BD140" s="76">
        <f t="shared" si="81"/>
        <v>0.48272357723577231</v>
      </c>
      <c r="BE140" s="76">
        <f t="shared" si="81"/>
        <v>0.48272357723577231</v>
      </c>
      <c r="BF140" s="76">
        <f t="shared" si="81"/>
        <v>0.48272357723577231</v>
      </c>
      <c r="BG140" s="76">
        <f t="shared" si="81"/>
        <v>0.48272357723577231</v>
      </c>
      <c r="BH140" s="76">
        <f t="shared" si="81"/>
        <v>0.48272357723577231</v>
      </c>
      <c r="BI140" s="76">
        <f t="shared" si="81"/>
        <v>0.48272357723577231</v>
      </c>
      <c r="BJ140" s="76">
        <f t="shared" si="81"/>
        <v>0.48272357723577231</v>
      </c>
      <c r="BK140" s="76">
        <f t="shared" si="81"/>
        <v>0.48272357723577231</v>
      </c>
      <c r="BL140" s="76">
        <f t="shared" si="81"/>
        <v>0.48272357723577231</v>
      </c>
      <c r="BM140" s="76">
        <f t="shared" si="81"/>
        <v>0.48272357723577231</v>
      </c>
      <c r="BN140" s="76">
        <f t="shared" si="81"/>
        <v>0.48272357723577231</v>
      </c>
      <c r="BO140" s="76">
        <f t="shared" si="81"/>
        <v>0.48272357723577231</v>
      </c>
      <c r="BP140" s="76">
        <f t="shared" si="81"/>
        <v>0.48272357723577231</v>
      </c>
      <c r="BQ140" s="76">
        <f t="shared" si="81"/>
        <v>0.48272357723577231</v>
      </c>
      <c r="BR140" s="76">
        <f t="shared" si="81"/>
        <v>0.48272357723577231</v>
      </c>
      <c r="BS140" s="76">
        <f t="shared" si="81"/>
        <v>0.48272357723577231</v>
      </c>
      <c r="BT140" s="76">
        <f t="shared" si="81"/>
        <v>0.48272357723577231</v>
      </c>
      <c r="BU140" s="76">
        <f t="shared" si="81"/>
        <v>0.48272357723577231</v>
      </c>
      <c r="BV140" s="76">
        <f t="shared" si="81"/>
        <v>0.48272357723577231</v>
      </c>
      <c r="BW140" s="76">
        <f t="shared" si="81"/>
        <v>0.48272357723577225</v>
      </c>
      <c r="BX140" s="76">
        <f t="shared" si="81"/>
        <v>0.48272357723577225</v>
      </c>
      <c r="BY140" s="76">
        <f t="shared" si="81"/>
        <v>0.48272357723577225</v>
      </c>
      <c r="BZ140" s="76">
        <f t="shared" si="81"/>
        <v>0.48272357723577225</v>
      </c>
      <c r="CA140" s="76">
        <f t="shared" ref="CA140:DF140" si="82">CA403+CA405</f>
        <v>0.48272357723577225</v>
      </c>
      <c r="CB140" s="76">
        <f t="shared" si="82"/>
        <v>0.48272357723577225</v>
      </c>
      <c r="CC140" s="76">
        <f t="shared" si="82"/>
        <v>0.48272357723577225</v>
      </c>
      <c r="CD140" s="76">
        <f t="shared" si="82"/>
        <v>0.48272357723577225</v>
      </c>
      <c r="CE140" s="76">
        <f t="shared" si="82"/>
        <v>0.48272357723577225</v>
      </c>
      <c r="CF140" s="76">
        <f t="shared" si="82"/>
        <v>0.48272357723577225</v>
      </c>
      <c r="CG140" s="76">
        <f t="shared" si="82"/>
        <v>0.48272357723577225</v>
      </c>
      <c r="CH140" s="76">
        <f t="shared" si="82"/>
        <v>0.48272357723577225</v>
      </c>
      <c r="CI140" s="76">
        <f t="shared" si="82"/>
        <v>0.48272357723577225</v>
      </c>
      <c r="CJ140" s="76">
        <f t="shared" si="82"/>
        <v>0.48272357723577225</v>
      </c>
      <c r="CK140" s="76">
        <f t="shared" si="82"/>
        <v>0.48272357723577225</v>
      </c>
      <c r="CL140" s="76">
        <f t="shared" si="82"/>
        <v>0.48272357723577225</v>
      </c>
      <c r="CM140" s="76">
        <f t="shared" si="82"/>
        <v>0.48272357723577225</v>
      </c>
      <c r="CN140" s="76">
        <f t="shared" si="82"/>
        <v>0.48272357723577225</v>
      </c>
      <c r="CO140" s="76">
        <f t="shared" si="82"/>
        <v>0.48272357723577225</v>
      </c>
      <c r="CP140" s="76">
        <f t="shared" si="82"/>
        <v>0.48272357723577225</v>
      </c>
      <c r="CQ140" s="76">
        <f t="shared" si="82"/>
        <v>0.48272357723577225</v>
      </c>
      <c r="CR140" s="76">
        <f t="shared" si="82"/>
        <v>0.48272357723577225</v>
      </c>
      <c r="CS140" s="76">
        <f t="shared" si="82"/>
        <v>0.48272357723577225</v>
      </c>
      <c r="CT140" s="76">
        <f t="shared" si="82"/>
        <v>0.48272357723577225</v>
      </c>
      <c r="CU140" s="76">
        <f t="shared" si="82"/>
        <v>0.48272357723577225</v>
      </c>
      <c r="CV140" s="76">
        <f t="shared" si="82"/>
        <v>0.48272357723577225</v>
      </c>
      <c r="CW140" s="76">
        <f t="shared" si="82"/>
        <v>0.48272357723577225</v>
      </c>
      <c r="CX140" s="76">
        <f t="shared" si="82"/>
        <v>0.48272357723577225</v>
      </c>
      <c r="CY140" s="76">
        <f t="shared" si="82"/>
        <v>0.48272357723577225</v>
      </c>
      <c r="CZ140" s="76">
        <f t="shared" si="82"/>
        <v>0.48272357723577225</v>
      </c>
      <c r="DA140" s="76">
        <f t="shared" si="82"/>
        <v>0.48272357723577225</v>
      </c>
      <c r="DB140" s="76">
        <f t="shared" si="82"/>
        <v>0.48272357723577225</v>
      </c>
      <c r="DC140" s="76">
        <f t="shared" si="82"/>
        <v>0.48272357723577225</v>
      </c>
      <c r="DD140" s="76">
        <f t="shared" si="82"/>
        <v>0.48272357723577225</v>
      </c>
      <c r="DE140" s="76">
        <f t="shared" si="82"/>
        <v>0.48272357723577225</v>
      </c>
      <c r="DF140" s="76">
        <f t="shared" si="82"/>
        <v>0.48272357723577225</v>
      </c>
      <c r="DG140" s="76"/>
      <c r="DH140" s="76"/>
      <c r="DI140" s="76"/>
      <c r="DJ140" s="76"/>
      <c r="DK140" s="76"/>
      <c r="DL140" s="76"/>
      <c r="DM140" s="76"/>
      <c r="DN140" s="76"/>
      <c r="DO140" s="76"/>
      <c r="DP140" s="76"/>
      <c r="DQ140" s="76"/>
      <c r="DR140" s="76"/>
      <c r="DS140" s="76"/>
      <c r="DT140" s="76"/>
      <c r="DU140" s="76"/>
      <c r="DV140" s="76"/>
      <c r="DW140" s="76"/>
      <c r="DX140" s="76"/>
      <c r="DY140" s="76"/>
      <c r="DZ140" s="76"/>
      <c r="EA140" s="76"/>
      <c r="EB140" s="76"/>
      <c r="EC140" s="76"/>
      <c r="ED140" s="76"/>
      <c r="EE140" s="76"/>
      <c r="EF140" s="76"/>
      <c r="EG140" s="76"/>
      <c r="EH140" s="76"/>
      <c r="EI140" s="76"/>
      <c r="EJ140" s="76"/>
      <c r="EK140" s="76"/>
      <c r="EL140" s="76"/>
      <c r="EM140" s="76"/>
      <c r="EN140" s="76"/>
      <c r="EO140" s="76"/>
      <c r="EP140" s="76"/>
      <c r="EQ140" s="76"/>
      <c r="ER140" s="76"/>
      <c r="ES140" s="76"/>
      <c r="ET140" s="76"/>
      <c r="EU140" s="76"/>
      <c r="EV140" s="76"/>
    </row>
    <row r="141" spans="2:152" s="118" customFormat="1" x14ac:dyDescent="0.25">
      <c r="D141" s="143"/>
      <c r="E141" s="68"/>
      <c r="F141" s="69"/>
      <c r="G141" s="69"/>
      <c r="H141" s="69"/>
      <c r="I141" s="69"/>
      <c r="J141" s="70"/>
      <c r="K141" s="120"/>
      <c r="L141" s="65"/>
      <c r="M141" s="121"/>
      <c r="N141" s="64"/>
      <c r="O141" s="65"/>
      <c r="P141" s="65"/>
      <c r="Q141" s="65"/>
      <c r="R141" s="65"/>
      <c r="S141" s="65"/>
      <c r="T141" s="65"/>
      <c r="U141" s="65"/>
      <c r="V141" s="65"/>
      <c r="W141" s="65"/>
      <c r="X141" s="64"/>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c r="BT141" s="65"/>
      <c r="BU141" s="65"/>
      <c r="BV141" s="65"/>
      <c r="BW141" s="65"/>
      <c r="BX141" s="65"/>
      <c r="BY141" s="65"/>
      <c r="BZ141" s="65"/>
      <c r="CA141" s="65"/>
      <c r="CB141" s="65"/>
      <c r="CC141" s="65"/>
      <c r="CD141" s="65"/>
      <c r="CE141" s="65"/>
      <c r="CF141" s="65"/>
      <c r="CG141" s="65"/>
      <c r="CH141" s="65"/>
      <c r="CI141" s="65"/>
      <c r="CJ141" s="65"/>
      <c r="CK141" s="65"/>
      <c r="CL141" s="65"/>
      <c r="CM141" s="65"/>
      <c r="CN141" s="65"/>
      <c r="CO141" s="65"/>
      <c r="CP141" s="65"/>
      <c r="CQ141" s="65"/>
      <c r="CR141" s="65"/>
      <c r="CS141" s="65"/>
      <c r="CT141" s="65"/>
      <c r="CU141" s="65"/>
      <c r="CV141" s="65"/>
      <c r="CW141" s="65"/>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5"/>
      <c r="EI141" s="65"/>
      <c r="EJ141" s="65"/>
      <c r="EK141" s="65"/>
      <c r="EL141" s="65"/>
      <c r="EM141" s="65"/>
      <c r="EN141" s="65"/>
      <c r="EO141" s="65"/>
      <c r="EP141" s="65"/>
      <c r="EQ141" s="65"/>
      <c r="ER141" s="65"/>
      <c r="ES141" s="65"/>
      <c r="ET141" s="65"/>
      <c r="EU141" s="65"/>
      <c r="EV141" s="65"/>
    </row>
    <row r="142" spans="2:152" s="118" customFormat="1" x14ac:dyDescent="0.25">
      <c r="D142" s="143"/>
      <c r="E142" s="68" t="s">
        <v>50</v>
      </c>
      <c r="F142" s="69"/>
      <c r="G142" s="69"/>
      <c r="H142" s="69"/>
      <c r="I142" s="69"/>
      <c r="J142" s="70"/>
      <c r="K142" s="120"/>
      <c r="L142" s="65"/>
      <c r="M142" s="121"/>
      <c r="N142" s="64">
        <f>SUM(N143:N151)</f>
        <v>0</v>
      </c>
      <c r="O142" s="64">
        <f t="shared" ref="O142:BZ142" si="83">SUM(O143:O151)</f>
        <v>4760.845826024839</v>
      </c>
      <c r="P142" s="64">
        <f t="shared" si="83"/>
        <v>4760.845826024839</v>
      </c>
      <c r="Q142" s="64">
        <f t="shared" si="83"/>
        <v>4760.845826024839</v>
      </c>
      <c r="R142" s="64">
        <f t="shared" si="83"/>
        <v>4760.845826024839</v>
      </c>
      <c r="S142" s="64">
        <f t="shared" si="83"/>
        <v>4760.845826024839</v>
      </c>
      <c r="T142" s="64">
        <f t="shared" si="83"/>
        <v>4760.845826024839</v>
      </c>
      <c r="U142" s="64">
        <f t="shared" si="83"/>
        <v>4760.845826024839</v>
      </c>
      <c r="V142" s="64">
        <f t="shared" si="83"/>
        <v>4760.845826024839</v>
      </c>
      <c r="W142" s="64">
        <f t="shared" si="83"/>
        <v>4760.845826024839</v>
      </c>
      <c r="X142" s="64">
        <f t="shared" si="83"/>
        <v>4760.845826024839</v>
      </c>
      <c r="Y142" s="64">
        <f t="shared" si="83"/>
        <v>4760.845826024839</v>
      </c>
      <c r="Z142" s="64">
        <f t="shared" si="83"/>
        <v>4760.845826024839</v>
      </c>
      <c r="AA142" s="64">
        <f t="shared" si="83"/>
        <v>5272.2754566038484</v>
      </c>
      <c r="AB142" s="64">
        <f t="shared" si="83"/>
        <v>5272.2754566038484</v>
      </c>
      <c r="AC142" s="64">
        <f t="shared" si="83"/>
        <v>5272.2754566038484</v>
      </c>
      <c r="AD142" s="64">
        <f t="shared" si="83"/>
        <v>5272.2754566038484</v>
      </c>
      <c r="AE142" s="64">
        <f t="shared" si="83"/>
        <v>5272.2754566038484</v>
      </c>
      <c r="AF142" s="64">
        <f t="shared" si="83"/>
        <v>5272.2754566038484</v>
      </c>
      <c r="AG142" s="64">
        <f t="shared" si="83"/>
        <v>5272.2754566038484</v>
      </c>
      <c r="AH142" s="64">
        <f t="shared" si="83"/>
        <v>5272.2754566038484</v>
      </c>
      <c r="AI142" s="64">
        <f t="shared" si="83"/>
        <v>5272.2754566038484</v>
      </c>
      <c r="AJ142" s="64">
        <f t="shared" si="83"/>
        <v>5272.2754566038484</v>
      </c>
      <c r="AK142" s="64">
        <f t="shared" si="83"/>
        <v>5272.2754566038484</v>
      </c>
      <c r="AL142" s="64">
        <f t="shared" si="83"/>
        <v>5272.2754566038484</v>
      </c>
      <c r="AM142" s="64">
        <f t="shared" si="83"/>
        <v>5804.2149762065246</v>
      </c>
      <c r="AN142" s="64">
        <f t="shared" si="83"/>
        <v>5804.2149762065246</v>
      </c>
      <c r="AO142" s="64">
        <f t="shared" si="83"/>
        <v>5804.2149762065246</v>
      </c>
      <c r="AP142" s="64">
        <f t="shared" si="83"/>
        <v>5804.2149762065246</v>
      </c>
      <c r="AQ142" s="64">
        <f t="shared" si="83"/>
        <v>5804.2149762065246</v>
      </c>
      <c r="AR142" s="64">
        <f t="shared" si="83"/>
        <v>5804.2149762065246</v>
      </c>
      <c r="AS142" s="64">
        <f t="shared" si="83"/>
        <v>5804.2149762065246</v>
      </c>
      <c r="AT142" s="64">
        <f t="shared" si="83"/>
        <v>5804.2149762065246</v>
      </c>
      <c r="AU142" s="64">
        <f t="shared" si="83"/>
        <v>5804.2149762065246</v>
      </c>
      <c r="AV142" s="64">
        <f t="shared" si="83"/>
        <v>5804.2149762065246</v>
      </c>
      <c r="AW142" s="64">
        <f t="shared" si="83"/>
        <v>5804.2149762065246</v>
      </c>
      <c r="AX142" s="64">
        <f t="shared" si="83"/>
        <v>5804.2149762065246</v>
      </c>
      <c r="AY142" s="64">
        <f t="shared" si="83"/>
        <v>6104.9172879652006</v>
      </c>
      <c r="AZ142" s="64">
        <f t="shared" si="83"/>
        <v>6104.9172879652006</v>
      </c>
      <c r="BA142" s="64">
        <f t="shared" si="83"/>
        <v>6104.9172879652006</v>
      </c>
      <c r="BB142" s="64">
        <f t="shared" si="83"/>
        <v>6104.9172879652006</v>
      </c>
      <c r="BC142" s="64">
        <f t="shared" si="83"/>
        <v>6104.9172879652006</v>
      </c>
      <c r="BD142" s="64">
        <f t="shared" si="83"/>
        <v>6104.9172879652006</v>
      </c>
      <c r="BE142" s="64">
        <f t="shared" si="83"/>
        <v>6104.9172879652006</v>
      </c>
      <c r="BF142" s="64">
        <f t="shared" si="83"/>
        <v>6104.9172879652006</v>
      </c>
      <c r="BG142" s="64">
        <f t="shared" si="83"/>
        <v>6104.9172879652006</v>
      </c>
      <c r="BH142" s="64">
        <f t="shared" si="83"/>
        <v>6104.9172879652006</v>
      </c>
      <c r="BI142" s="64">
        <f t="shared" si="83"/>
        <v>6104.9172879652006</v>
      </c>
      <c r="BJ142" s="64">
        <f t="shared" si="83"/>
        <v>6104.9172879652006</v>
      </c>
      <c r="BK142" s="64">
        <f t="shared" si="83"/>
        <v>6478.0436516836562</v>
      </c>
      <c r="BL142" s="64">
        <f t="shared" si="83"/>
        <v>6478.0436516836562</v>
      </c>
      <c r="BM142" s="64">
        <f t="shared" si="83"/>
        <v>6478.0436516836562</v>
      </c>
      <c r="BN142" s="64">
        <f t="shared" si="83"/>
        <v>6478.0436516836562</v>
      </c>
      <c r="BO142" s="64">
        <f t="shared" si="83"/>
        <v>6478.0436516836562</v>
      </c>
      <c r="BP142" s="64">
        <f t="shared" si="83"/>
        <v>6478.0436516836562</v>
      </c>
      <c r="BQ142" s="64">
        <f t="shared" si="83"/>
        <v>6478.0436516836562</v>
      </c>
      <c r="BR142" s="64">
        <f t="shared" si="83"/>
        <v>6478.0436516836562</v>
      </c>
      <c r="BS142" s="64">
        <f t="shared" si="83"/>
        <v>6478.0436516836562</v>
      </c>
      <c r="BT142" s="64">
        <f t="shared" si="83"/>
        <v>6478.0436516836562</v>
      </c>
      <c r="BU142" s="64">
        <f t="shared" si="83"/>
        <v>6478.0436516836562</v>
      </c>
      <c r="BV142" s="64">
        <f t="shared" si="83"/>
        <v>6478.0436516836562</v>
      </c>
      <c r="BW142" s="64">
        <f t="shared" si="83"/>
        <v>6878.3644051885203</v>
      </c>
      <c r="BX142" s="64">
        <f t="shared" si="83"/>
        <v>6878.3644051885203</v>
      </c>
      <c r="BY142" s="64">
        <f t="shared" si="83"/>
        <v>6878.3644051885203</v>
      </c>
      <c r="BZ142" s="64">
        <f t="shared" si="83"/>
        <v>6878.3644051885203</v>
      </c>
      <c r="CA142" s="64">
        <f t="shared" ref="CA142:DF142" si="84">SUM(CA143:CA151)</f>
        <v>6878.3644051885203</v>
      </c>
      <c r="CB142" s="64">
        <f t="shared" si="84"/>
        <v>6878.3644051885203</v>
      </c>
      <c r="CC142" s="64">
        <f t="shared" si="84"/>
        <v>6878.3644051885203</v>
      </c>
      <c r="CD142" s="64">
        <f t="shared" si="84"/>
        <v>6878.3644051885203</v>
      </c>
      <c r="CE142" s="64">
        <f t="shared" si="84"/>
        <v>6878.3644051885203</v>
      </c>
      <c r="CF142" s="64">
        <f t="shared" si="84"/>
        <v>6878.3644051885203</v>
      </c>
      <c r="CG142" s="64">
        <f t="shared" si="84"/>
        <v>6878.3644051885203</v>
      </c>
      <c r="CH142" s="64">
        <f t="shared" si="84"/>
        <v>6878.3644051885203</v>
      </c>
      <c r="CI142" s="64">
        <f t="shared" si="84"/>
        <v>7277.6561727034541</v>
      </c>
      <c r="CJ142" s="64">
        <f t="shared" si="84"/>
        <v>7277.6561727034541</v>
      </c>
      <c r="CK142" s="64">
        <f t="shared" si="84"/>
        <v>7277.6561727034541</v>
      </c>
      <c r="CL142" s="64">
        <f t="shared" si="84"/>
        <v>7277.6561727034541</v>
      </c>
      <c r="CM142" s="64">
        <f t="shared" si="84"/>
        <v>7277.6561727034541</v>
      </c>
      <c r="CN142" s="64">
        <f t="shared" si="84"/>
        <v>7277.6561727034541</v>
      </c>
      <c r="CO142" s="64">
        <f t="shared" si="84"/>
        <v>7277.6561727034541</v>
      </c>
      <c r="CP142" s="64">
        <f t="shared" si="84"/>
        <v>7277.6561727034541</v>
      </c>
      <c r="CQ142" s="64">
        <f t="shared" si="84"/>
        <v>7277.6561727034541</v>
      </c>
      <c r="CR142" s="64">
        <f t="shared" si="84"/>
        <v>7277.6561727034541</v>
      </c>
      <c r="CS142" s="64">
        <f t="shared" si="84"/>
        <v>7277.6561727034541</v>
      </c>
      <c r="CT142" s="64">
        <f t="shared" si="84"/>
        <v>7277.6561727034541</v>
      </c>
      <c r="CU142" s="64">
        <f t="shared" si="84"/>
        <v>7699.0751389474226</v>
      </c>
      <c r="CV142" s="64">
        <f t="shared" si="84"/>
        <v>7699.0751389474226</v>
      </c>
      <c r="CW142" s="64">
        <f t="shared" si="84"/>
        <v>7699.0751389474226</v>
      </c>
      <c r="CX142" s="64">
        <f t="shared" si="84"/>
        <v>7699.0751389474226</v>
      </c>
      <c r="CY142" s="64">
        <f t="shared" si="84"/>
        <v>7699.0751389474226</v>
      </c>
      <c r="CZ142" s="64">
        <f t="shared" si="84"/>
        <v>7699.0751389474226</v>
      </c>
      <c r="DA142" s="64">
        <f t="shared" si="84"/>
        <v>7699.0751389474226</v>
      </c>
      <c r="DB142" s="64">
        <f t="shared" si="84"/>
        <v>7699.0751389474226</v>
      </c>
      <c r="DC142" s="64">
        <f t="shared" si="84"/>
        <v>7699.0751389474226</v>
      </c>
      <c r="DD142" s="64">
        <f t="shared" si="84"/>
        <v>7699.0751389474226</v>
      </c>
      <c r="DE142" s="64">
        <f t="shared" si="84"/>
        <v>7699.0751389474226</v>
      </c>
      <c r="DF142" s="64">
        <f t="shared" si="84"/>
        <v>7699.0751389474226</v>
      </c>
      <c r="DG142" s="64"/>
      <c r="DH142" s="64"/>
      <c r="DI142" s="64"/>
      <c r="DJ142" s="64"/>
      <c r="DK142" s="64"/>
      <c r="DL142" s="64"/>
      <c r="DM142" s="64"/>
      <c r="DN142" s="64"/>
      <c r="DO142" s="64"/>
      <c r="DP142" s="64"/>
      <c r="DQ142" s="64"/>
      <c r="DR142" s="64"/>
      <c r="DS142" s="64"/>
      <c r="DT142" s="64"/>
      <c r="DU142" s="64"/>
      <c r="DV142" s="64"/>
      <c r="DW142" s="64"/>
      <c r="DX142" s="64"/>
      <c r="DY142" s="64"/>
      <c r="DZ142" s="64"/>
      <c r="EA142" s="64"/>
      <c r="EB142" s="64"/>
      <c r="EC142" s="64"/>
      <c r="ED142" s="64"/>
      <c r="EE142" s="64"/>
      <c r="EF142" s="64"/>
      <c r="EG142" s="64"/>
      <c r="EH142" s="64"/>
      <c r="EI142" s="64"/>
      <c r="EJ142" s="64"/>
      <c r="EK142" s="64"/>
      <c r="EL142" s="64"/>
      <c r="EM142" s="64"/>
      <c r="EN142" s="64"/>
      <c r="EO142" s="64"/>
      <c r="EP142" s="64"/>
      <c r="EQ142" s="64"/>
      <c r="ER142" s="64"/>
      <c r="ES142" s="64"/>
      <c r="ET142" s="64"/>
      <c r="EU142" s="64"/>
      <c r="EV142" s="64"/>
    </row>
    <row r="143" spans="2:152" s="8" customFormat="1" x14ac:dyDescent="0.25">
      <c r="D143" s="144"/>
      <c r="E143" s="73"/>
      <c r="F143" s="74" t="str">
        <f>F283</f>
        <v>토지</v>
      </c>
      <c r="G143" s="74"/>
      <c r="H143" s="74"/>
      <c r="I143" s="74"/>
      <c r="J143" s="75"/>
      <c r="K143" s="122"/>
      <c r="L143" s="77"/>
      <c r="M143" s="123"/>
      <c r="N143" s="78">
        <v>0</v>
      </c>
      <c r="O143" s="78">
        <v>0</v>
      </c>
      <c r="P143" s="78">
        <v>0</v>
      </c>
      <c r="Q143" s="78">
        <v>0</v>
      </c>
      <c r="R143" s="78">
        <v>0</v>
      </c>
      <c r="S143" s="78">
        <v>0</v>
      </c>
      <c r="T143" s="78">
        <v>0</v>
      </c>
      <c r="U143" s="78">
        <v>0</v>
      </c>
      <c r="V143" s="78">
        <v>0</v>
      </c>
      <c r="W143" s="78">
        <v>0</v>
      </c>
      <c r="X143" s="78">
        <v>0</v>
      </c>
      <c r="Y143" s="78">
        <v>0</v>
      </c>
      <c r="Z143" s="78">
        <v>0</v>
      </c>
      <c r="AA143" s="78">
        <v>0</v>
      </c>
      <c r="AB143" s="78">
        <v>0</v>
      </c>
      <c r="AC143" s="78">
        <v>0</v>
      </c>
      <c r="AD143" s="78">
        <v>0</v>
      </c>
      <c r="AE143" s="78">
        <v>0</v>
      </c>
      <c r="AF143" s="78">
        <v>0</v>
      </c>
      <c r="AG143" s="78">
        <v>0</v>
      </c>
      <c r="AH143" s="78">
        <v>0</v>
      </c>
      <c r="AI143" s="78">
        <v>0</v>
      </c>
      <c r="AJ143" s="78">
        <v>0</v>
      </c>
      <c r="AK143" s="78">
        <v>0</v>
      </c>
      <c r="AL143" s="78">
        <v>0</v>
      </c>
      <c r="AM143" s="78">
        <v>0</v>
      </c>
      <c r="AN143" s="78">
        <v>0</v>
      </c>
      <c r="AO143" s="78">
        <v>0</v>
      </c>
      <c r="AP143" s="78">
        <v>0</v>
      </c>
      <c r="AQ143" s="78">
        <v>0</v>
      </c>
      <c r="AR143" s="78">
        <v>0</v>
      </c>
      <c r="AS143" s="78">
        <v>0</v>
      </c>
      <c r="AT143" s="78">
        <v>0</v>
      </c>
      <c r="AU143" s="78">
        <v>0</v>
      </c>
      <c r="AV143" s="78">
        <v>0</v>
      </c>
      <c r="AW143" s="78">
        <v>0</v>
      </c>
      <c r="AX143" s="78">
        <v>0</v>
      </c>
      <c r="AY143" s="78">
        <v>0</v>
      </c>
      <c r="AZ143" s="78">
        <v>0</v>
      </c>
      <c r="BA143" s="78">
        <v>0</v>
      </c>
      <c r="BB143" s="78">
        <v>0</v>
      </c>
      <c r="BC143" s="78">
        <v>0</v>
      </c>
      <c r="BD143" s="78">
        <v>0</v>
      </c>
      <c r="BE143" s="78">
        <v>0</v>
      </c>
      <c r="BF143" s="78">
        <v>0</v>
      </c>
      <c r="BG143" s="78">
        <v>0</v>
      </c>
      <c r="BH143" s="78">
        <v>0</v>
      </c>
      <c r="BI143" s="78">
        <v>0</v>
      </c>
      <c r="BJ143" s="78">
        <v>0</v>
      </c>
      <c r="BK143" s="78">
        <v>0</v>
      </c>
      <c r="BL143" s="78">
        <v>0</v>
      </c>
      <c r="BM143" s="78">
        <v>0</v>
      </c>
      <c r="BN143" s="78">
        <v>0</v>
      </c>
      <c r="BO143" s="78">
        <v>0</v>
      </c>
      <c r="BP143" s="78">
        <v>0</v>
      </c>
      <c r="BQ143" s="78">
        <v>0</v>
      </c>
      <c r="BR143" s="78">
        <v>0</v>
      </c>
      <c r="BS143" s="78">
        <v>0</v>
      </c>
      <c r="BT143" s="78">
        <v>0</v>
      </c>
      <c r="BU143" s="78">
        <v>0</v>
      </c>
      <c r="BV143" s="78">
        <v>0</v>
      </c>
      <c r="BW143" s="78">
        <v>0</v>
      </c>
      <c r="BX143" s="78">
        <v>0</v>
      </c>
      <c r="BY143" s="78">
        <v>0</v>
      </c>
      <c r="BZ143" s="78">
        <v>0</v>
      </c>
      <c r="CA143" s="78">
        <v>0</v>
      </c>
      <c r="CB143" s="78">
        <v>0</v>
      </c>
      <c r="CC143" s="78">
        <v>0</v>
      </c>
      <c r="CD143" s="78">
        <v>0</v>
      </c>
      <c r="CE143" s="78">
        <v>0</v>
      </c>
      <c r="CF143" s="78">
        <v>0</v>
      </c>
      <c r="CG143" s="78">
        <v>0</v>
      </c>
      <c r="CH143" s="78">
        <v>0</v>
      </c>
      <c r="CI143" s="78">
        <v>0</v>
      </c>
      <c r="CJ143" s="78">
        <v>0</v>
      </c>
      <c r="CK143" s="78">
        <v>0</v>
      </c>
      <c r="CL143" s="78">
        <v>0</v>
      </c>
      <c r="CM143" s="78">
        <v>0</v>
      </c>
      <c r="CN143" s="78">
        <v>0</v>
      </c>
      <c r="CO143" s="78">
        <v>0</v>
      </c>
      <c r="CP143" s="78">
        <v>0</v>
      </c>
      <c r="CQ143" s="78">
        <v>0</v>
      </c>
      <c r="CR143" s="78">
        <v>0</v>
      </c>
      <c r="CS143" s="78">
        <v>0</v>
      </c>
      <c r="CT143" s="78">
        <v>0</v>
      </c>
      <c r="CU143" s="78">
        <v>0</v>
      </c>
      <c r="CV143" s="78">
        <v>0</v>
      </c>
      <c r="CW143" s="78">
        <v>0</v>
      </c>
      <c r="CX143" s="78">
        <v>0</v>
      </c>
      <c r="CY143" s="78">
        <v>0</v>
      </c>
      <c r="CZ143" s="78">
        <v>0</v>
      </c>
      <c r="DA143" s="78">
        <v>0</v>
      </c>
      <c r="DB143" s="78">
        <v>0</v>
      </c>
      <c r="DC143" s="78">
        <v>0</v>
      </c>
      <c r="DD143" s="78">
        <v>0</v>
      </c>
      <c r="DE143" s="78">
        <v>0</v>
      </c>
      <c r="DF143" s="78">
        <v>0</v>
      </c>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c r="EK143" s="78"/>
      <c r="EL143" s="78"/>
      <c r="EM143" s="78"/>
      <c r="EN143" s="78"/>
      <c r="EO143" s="78"/>
      <c r="EP143" s="78"/>
      <c r="EQ143" s="78"/>
      <c r="ER143" s="78"/>
      <c r="ES143" s="78"/>
      <c r="ET143" s="78"/>
      <c r="EU143" s="78"/>
      <c r="EV143" s="78"/>
    </row>
    <row r="144" spans="2:152" s="8" customFormat="1" x14ac:dyDescent="0.25">
      <c r="D144" s="144"/>
      <c r="E144" s="73"/>
      <c r="F144" s="74" t="str">
        <f t="shared" ref="F144:F149" si="85">F284</f>
        <v>건물</v>
      </c>
      <c r="G144" s="74"/>
      <c r="H144" s="74"/>
      <c r="I144" s="74"/>
      <c r="J144" s="75"/>
      <c r="K144" s="122"/>
      <c r="L144" s="77"/>
      <c r="M144" s="123"/>
      <c r="N144" s="76">
        <f>N365+N373</f>
        <v>0</v>
      </c>
      <c r="O144" s="76">
        <f t="shared" ref="O144:BZ148" si="86">O365+O373</f>
        <v>404.3983124552845</v>
      </c>
      <c r="P144" s="76">
        <f t="shared" si="86"/>
        <v>404.3983124552845</v>
      </c>
      <c r="Q144" s="76">
        <f t="shared" si="86"/>
        <v>404.3983124552845</v>
      </c>
      <c r="R144" s="76">
        <f t="shared" si="86"/>
        <v>404.3983124552845</v>
      </c>
      <c r="S144" s="76">
        <f t="shared" si="86"/>
        <v>404.3983124552845</v>
      </c>
      <c r="T144" s="76">
        <f t="shared" si="86"/>
        <v>404.3983124552845</v>
      </c>
      <c r="U144" s="76">
        <f t="shared" si="86"/>
        <v>404.3983124552845</v>
      </c>
      <c r="V144" s="76">
        <f t="shared" si="86"/>
        <v>404.3983124552845</v>
      </c>
      <c r="W144" s="76">
        <f t="shared" si="86"/>
        <v>404.3983124552845</v>
      </c>
      <c r="X144" s="76">
        <f t="shared" si="86"/>
        <v>404.3983124552845</v>
      </c>
      <c r="Y144" s="76">
        <f t="shared" si="86"/>
        <v>404.3983124552845</v>
      </c>
      <c r="Z144" s="76">
        <f t="shared" si="86"/>
        <v>404.3983124552845</v>
      </c>
      <c r="AA144" s="76">
        <f t="shared" si="86"/>
        <v>404.3983124552845</v>
      </c>
      <c r="AB144" s="76">
        <f t="shared" si="86"/>
        <v>404.3983124552845</v>
      </c>
      <c r="AC144" s="76">
        <f t="shared" si="86"/>
        <v>404.3983124552845</v>
      </c>
      <c r="AD144" s="76">
        <f t="shared" si="86"/>
        <v>404.3983124552845</v>
      </c>
      <c r="AE144" s="76">
        <f t="shared" si="86"/>
        <v>404.3983124552845</v>
      </c>
      <c r="AF144" s="76">
        <f t="shared" si="86"/>
        <v>404.3983124552845</v>
      </c>
      <c r="AG144" s="76">
        <f t="shared" si="86"/>
        <v>404.3983124552845</v>
      </c>
      <c r="AH144" s="76">
        <f t="shared" si="86"/>
        <v>404.3983124552845</v>
      </c>
      <c r="AI144" s="76">
        <f t="shared" si="86"/>
        <v>404.3983124552845</v>
      </c>
      <c r="AJ144" s="76">
        <f t="shared" si="86"/>
        <v>404.3983124552845</v>
      </c>
      <c r="AK144" s="76">
        <f t="shared" si="86"/>
        <v>404.3983124552845</v>
      </c>
      <c r="AL144" s="76">
        <f t="shared" si="86"/>
        <v>404.3983124552845</v>
      </c>
      <c r="AM144" s="76">
        <f t="shared" si="86"/>
        <v>404.3983124552845</v>
      </c>
      <c r="AN144" s="76">
        <f t="shared" si="86"/>
        <v>404.3983124552845</v>
      </c>
      <c r="AO144" s="76">
        <f t="shared" si="86"/>
        <v>404.3983124552845</v>
      </c>
      <c r="AP144" s="76">
        <f t="shared" si="86"/>
        <v>404.3983124552845</v>
      </c>
      <c r="AQ144" s="76">
        <f t="shared" si="86"/>
        <v>404.3983124552845</v>
      </c>
      <c r="AR144" s="76">
        <f t="shared" si="86"/>
        <v>404.3983124552845</v>
      </c>
      <c r="AS144" s="76">
        <f t="shared" si="86"/>
        <v>404.3983124552845</v>
      </c>
      <c r="AT144" s="76">
        <f t="shared" si="86"/>
        <v>404.3983124552845</v>
      </c>
      <c r="AU144" s="76">
        <f t="shared" si="86"/>
        <v>404.3983124552845</v>
      </c>
      <c r="AV144" s="76">
        <f t="shared" si="86"/>
        <v>404.3983124552845</v>
      </c>
      <c r="AW144" s="76">
        <f t="shared" si="86"/>
        <v>404.3983124552845</v>
      </c>
      <c r="AX144" s="76">
        <f t="shared" si="86"/>
        <v>404.3983124552845</v>
      </c>
      <c r="AY144" s="76">
        <f t="shared" si="86"/>
        <v>404.3983124552845</v>
      </c>
      <c r="AZ144" s="76">
        <f t="shared" si="86"/>
        <v>404.3983124552845</v>
      </c>
      <c r="BA144" s="76">
        <f t="shared" si="86"/>
        <v>404.3983124552845</v>
      </c>
      <c r="BB144" s="76">
        <f t="shared" si="86"/>
        <v>404.3983124552845</v>
      </c>
      <c r="BC144" s="76">
        <f t="shared" si="86"/>
        <v>404.3983124552845</v>
      </c>
      <c r="BD144" s="76">
        <f t="shared" si="86"/>
        <v>404.3983124552845</v>
      </c>
      <c r="BE144" s="76">
        <f t="shared" si="86"/>
        <v>404.3983124552845</v>
      </c>
      <c r="BF144" s="76">
        <f t="shared" si="86"/>
        <v>404.3983124552845</v>
      </c>
      <c r="BG144" s="76">
        <f t="shared" si="86"/>
        <v>404.3983124552845</v>
      </c>
      <c r="BH144" s="76">
        <f t="shared" si="86"/>
        <v>404.3983124552845</v>
      </c>
      <c r="BI144" s="76">
        <f t="shared" si="86"/>
        <v>404.3983124552845</v>
      </c>
      <c r="BJ144" s="76">
        <f t="shared" si="86"/>
        <v>404.3983124552845</v>
      </c>
      <c r="BK144" s="76">
        <f t="shared" si="86"/>
        <v>404.3983124552845</v>
      </c>
      <c r="BL144" s="76">
        <f t="shared" si="86"/>
        <v>404.3983124552845</v>
      </c>
      <c r="BM144" s="76">
        <f t="shared" si="86"/>
        <v>404.3983124552845</v>
      </c>
      <c r="BN144" s="76">
        <f t="shared" si="86"/>
        <v>404.3983124552845</v>
      </c>
      <c r="BO144" s="76">
        <f t="shared" si="86"/>
        <v>404.3983124552845</v>
      </c>
      <c r="BP144" s="76">
        <f t="shared" si="86"/>
        <v>404.3983124552845</v>
      </c>
      <c r="BQ144" s="76">
        <f t="shared" si="86"/>
        <v>404.3983124552845</v>
      </c>
      <c r="BR144" s="76">
        <f t="shared" si="86"/>
        <v>404.3983124552845</v>
      </c>
      <c r="BS144" s="76">
        <f t="shared" si="86"/>
        <v>404.3983124552845</v>
      </c>
      <c r="BT144" s="76">
        <f t="shared" si="86"/>
        <v>404.3983124552845</v>
      </c>
      <c r="BU144" s="76">
        <f t="shared" si="86"/>
        <v>404.3983124552845</v>
      </c>
      <c r="BV144" s="76">
        <f t="shared" si="86"/>
        <v>404.3983124552845</v>
      </c>
      <c r="BW144" s="76">
        <f t="shared" si="86"/>
        <v>404.39831245528444</v>
      </c>
      <c r="BX144" s="76">
        <f t="shared" si="86"/>
        <v>404.39831245528444</v>
      </c>
      <c r="BY144" s="76">
        <f t="shared" si="86"/>
        <v>404.39831245528444</v>
      </c>
      <c r="BZ144" s="76">
        <f t="shared" si="86"/>
        <v>404.39831245528444</v>
      </c>
      <c r="CA144" s="76">
        <f t="shared" ref="CA144:DF150" si="87">CA365+CA373</f>
        <v>404.39831245528444</v>
      </c>
      <c r="CB144" s="76">
        <f t="shared" si="87"/>
        <v>404.39831245528444</v>
      </c>
      <c r="CC144" s="76">
        <f t="shared" si="87"/>
        <v>404.39831245528444</v>
      </c>
      <c r="CD144" s="76">
        <f t="shared" si="87"/>
        <v>404.39831245528444</v>
      </c>
      <c r="CE144" s="76">
        <f t="shared" si="87"/>
        <v>404.39831245528444</v>
      </c>
      <c r="CF144" s="76">
        <f t="shared" si="87"/>
        <v>404.39831245528444</v>
      </c>
      <c r="CG144" s="76">
        <f t="shared" si="87"/>
        <v>404.39831245528444</v>
      </c>
      <c r="CH144" s="76">
        <f t="shared" si="87"/>
        <v>404.39831245528444</v>
      </c>
      <c r="CI144" s="76">
        <f t="shared" si="87"/>
        <v>404.39831245528444</v>
      </c>
      <c r="CJ144" s="76">
        <f t="shared" si="87"/>
        <v>404.39831245528444</v>
      </c>
      <c r="CK144" s="76">
        <f t="shared" si="87"/>
        <v>404.39831245528444</v>
      </c>
      <c r="CL144" s="76">
        <f t="shared" si="87"/>
        <v>404.39831245528444</v>
      </c>
      <c r="CM144" s="76">
        <f t="shared" si="87"/>
        <v>404.39831245528444</v>
      </c>
      <c r="CN144" s="76">
        <f t="shared" si="87"/>
        <v>404.39831245528444</v>
      </c>
      <c r="CO144" s="76">
        <f t="shared" si="87"/>
        <v>404.39831245528444</v>
      </c>
      <c r="CP144" s="76">
        <f t="shared" si="87"/>
        <v>404.39831245528444</v>
      </c>
      <c r="CQ144" s="76">
        <f t="shared" si="87"/>
        <v>404.39831245528444</v>
      </c>
      <c r="CR144" s="76">
        <f t="shared" si="87"/>
        <v>404.39831245528444</v>
      </c>
      <c r="CS144" s="76">
        <f t="shared" si="87"/>
        <v>404.39831245528444</v>
      </c>
      <c r="CT144" s="76">
        <f t="shared" si="87"/>
        <v>404.39831245528444</v>
      </c>
      <c r="CU144" s="76">
        <f t="shared" si="87"/>
        <v>404.39831245528444</v>
      </c>
      <c r="CV144" s="76">
        <f t="shared" si="87"/>
        <v>404.39831245528444</v>
      </c>
      <c r="CW144" s="76">
        <f t="shared" si="87"/>
        <v>404.39831245528444</v>
      </c>
      <c r="CX144" s="76">
        <f t="shared" si="87"/>
        <v>404.39831245528444</v>
      </c>
      <c r="CY144" s="76">
        <f t="shared" si="87"/>
        <v>404.39831245528444</v>
      </c>
      <c r="CZ144" s="76">
        <f t="shared" si="87"/>
        <v>404.39831245528444</v>
      </c>
      <c r="DA144" s="76">
        <f t="shared" si="87"/>
        <v>404.39831245528444</v>
      </c>
      <c r="DB144" s="76">
        <f t="shared" si="87"/>
        <v>404.39831245528444</v>
      </c>
      <c r="DC144" s="76">
        <f t="shared" si="87"/>
        <v>404.39831245528444</v>
      </c>
      <c r="DD144" s="76">
        <f t="shared" si="87"/>
        <v>404.39831245528444</v>
      </c>
      <c r="DE144" s="76">
        <f t="shared" si="87"/>
        <v>404.39831245528444</v>
      </c>
      <c r="DF144" s="76">
        <f t="shared" si="87"/>
        <v>404.39831245528444</v>
      </c>
      <c r="DG144" s="76"/>
      <c r="DH144" s="76"/>
      <c r="DI144" s="76"/>
      <c r="DJ144" s="76"/>
      <c r="DK144" s="76"/>
      <c r="DL144" s="76"/>
      <c r="DM144" s="76"/>
      <c r="DN144" s="76"/>
      <c r="DO144" s="76"/>
      <c r="DP144" s="76"/>
      <c r="DQ144" s="76"/>
      <c r="DR144" s="76"/>
      <c r="DS144" s="76"/>
      <c r="DT144" s="76"/>
      <c r="DU144" s="76"/>
      <c r="DV144" s="76"/>
      <c r="DW144" s="76"/>
      <c r="DX144" s="76"/>
      <c r="DY144" s="76"/>
      <c r="DZ144" s="76"/>
      <c r="EA144" s="76"/>
      <c r="EB144" s="76"/>
      <c r="EC144" s="76"/>
      <c r="ED144" s="76"/>
      <c r="EE144" s="76"/>
      <c r="EF144" s="76"/>
      <c r="EG144" s="76"/>
      <c r="EH144" s="76"/>
      <c r="EI144" s="76"/>
      <c r="EJ144" s="76"/>
      <c r="EK144" s="76"/>
      <c r="EL144" s="76"/>
      <c r="EM144" s="76"/>
      <c r="EN144" s="76"/>
      <c r="EO144" s="76"/>
      <c r="EP144" s="76"/>
      <c r="EQ144" s="76"/>
      <c r="ER144" s="76"/>
      <c r="ES144" s="76"/>
      <c r="ET144" s="76"/>
      <c r="EU144" s="76"/>
      <c r="EV144" s="76"/>
    </row>
    <row r="145" spans="2:152" s="8" customFormat="1" x14ac:dyDescent="0.25">
      <c r="D145" s="144"/>
      <c r="E145" s="73"/>
      <c r="F145" s="74" t="str">
        <f t="shared" si="85"/>
        <v>구축물</v>
      </c>
      <c r="G145" s="74"/>
      <c r="H145" s="74"/>
      <c r="I145" s="74"/>
      <c r="J145" s="75"/>
      <c r="K145" s="122"/>
      <c r="L145" s="77"/>
      <c r="M145" s="123"/>
      <c r="N145" s="76">
        <f>N366+N374</f>
        <v>0</v>
      </c>
      <c r="O145" s="76">
        <f t="shared" si="86"/>
        <v>13.427844507936507</v>
      </c>
      <c r="P145" s="76">
        <f t="shared" si="86"/>
        <v>13.427844507936507</v>
      </c>
      <c r="Q145" s="76">
        <f t="shared" si="86"/>
        <v>13.427844507936507</v>
      </c>
      <c r="R145" s="76">
        <f t="shared" si="86"/>
        <v>13.427844507936507</v>
      </c>
      <c r="S145" s="76">
        <f t="shared" si="86"/>
        <v>13.427844507936507</v>
      </c>
      <c r="T145" s="76">
        <f t="shared" si="86"/>
        <v>13.427844507936507</v>
      </c>
      <c r="U145" s="76">
        <f t="shared" si="86"/>
        <v>13.427844507936507</v>
      </c>
      <c r="V145" s="76">
        <f t="shared" si="86"/>
        <v>13.427844507936507</v>
      </c>
      <c r="W145" s="76">
        <f t="shared" si="86"/>
        <v>13.427844507936507</v>
      </c>
      <c r="X145" s="76">
        <f t="shared" si="86"/>
        <v>13.427844507936507</v>
      </c>
      <c r="Y145" s="76">
        <f t="shared" si="86"/>
        <v>13.427844507936507</v>
      </c>
      <c r="Z145" s="76">
        <f t="shared" si="86"/>
        <v>13.427844507936507</v>
      </c>
      <c r="AA145" s="76">
        <f t="shared" si="86"/>
        <v>13.427844507936507</v>
      </c>
      <c r="AB145" s="76">
        <f t="shared" si="86"/>
        <v>13.427844507936507</v>
      </c>
      <c r="AC145" s="76">
        <f t="shared" si="86"/>
        <v>13.427844507936507</v>
      </c>
      <c r="AD145" s="76">
        <f t="shared" si="86"/>
        <v>13.427844507936507</v>
      </c>
      <c r="AE145" s="76">
        <f t="shared" si="86"/>
        <v>13.427844507936507</v>
      </c>
      <c r="AF145" s="76">
        <f t="shared" si="86"/>
        <v>13.427844507936507</v>
      </c>
      <c r="AG145" s="76">
        <f t="shared" si="86"/>
        <v>13.427844507936507</v>
      </c>
      <c r="AH145" s="76">
        <f t="shared" si="86"/>
        <v>13.427844507936507</v>
      </c>
      <c r="AI145" s="76">
        <f t="shared" si="86"/>
        <v>13.427844507936507</v>
      </c>
      <c r="AJ145" s="76">
        <f t="shared" si="86"/>
        <v>13.427844507936507</v>
      </c>
      <c r="AK145" s="76">
        <f t="shared" si="86"/>
        <v>13.427844507936507</v>
      </c>
      <c r="AL145" s="76">
        <f t="shared" si="86"/>
        <v>13.427844507936507</v>
      </c>
      <c r="AM145" s="76">
        <f t="shared" si="86"/>
        <v>13.427844507936507</v>
      </c>
      <c r="AN145" s="76">
        <f t="shared" si="86"/>
        <v>13.427844507936507</v>
      </c>
      <c r="AO145" s="76">
        <f t="shared" si="86"/>
        <v>13.427844507936507</v>
      </c>
      <c r="AP145" s="76">
        <f t="shared" si="86"/>
        <v>13.427844507936507</v>
      </c>
      <c r="AQ145" s="76">
        <f t="shared" si="86"/>
        <v>13.427844507936507</v>
      </c>
      <c r="AR145" s="76">
        <f t="shared" si="86"/>
        <v>13.427844507936507</v>
      </c>
      <c r="AS145" s="76">
        <f t="shared" si="86"/>
        <v>13.427844507936507</v>
      </c>
      <c r="AT145" s="76">
        <f t="shared" si="86"/>
        <v>13.427844507936507</v>
      </c>
      <c r="AU145" s="76">
        <f t="shared" si="86"/>
        <v>13.427844507936507</v>
      </c>
      <c r="AV145" s="76">
        <f t="shared" si="86"/>
        <v>13.427844507936507</v>
      </c>
      <c r="AW145" s="76">
        <f t="shared" si="86"/>
        <v>13.427844507936507</v>
      </c>
      <c r="AX145" s="76">
        <f t="shared" si="86"/>
        <v>13.427844507936507</v>
      </c>
      <c r="AY145" s="76">
        <f t="shared" si="86"/>
        <v>13.427844507936506</v>
      </c>
      <c r="AZ145" s="76">
        <f t="shared" si="86"/>
        <v>13.427844507936506</v>
      </c>
      <c r="BA145" s="76">
        <f t="shared" si="86"/>
        <v>13.427844507936506</v>
      </c>
      <c r="BB145" s="76">
        <f t="shared" si="86"/>
        <v>13.427844507936506</v>
      </c>
      <c r="BC145" s="76">
        <f t="shared" si="86"/>
        <v>13.427844507936506</v>
      </c>
      <c r="BD145" s="76">
        <f t="shared" si="86"/>
        <v>13.427844507936506</v>
      </c>
      <c r="BE145" s="76">
        <f t="shared" si="86"/>
        <v>13.427844507936506</v>
      </c>
      <c r="BF145" s="76">
        <f t="shared" si="86"/>
        <v>13.427844507936506</v>
      </c>
      <c r="BG145" s="76">
        <f t="shared" si="86"/>
        <v>13.427844507936506</v>
      </c>
      <c r="BH145" s="76">
        <f t="shared" si="86"/>
        <v>13.427844507936506</v>
      </c>
      <c r="BI145" s="76">
        <f t="shared" si="86"/>
        <v>13.427844507936506</v>
      </c>
      <c r="BJ145" s="76">
        <f t="shared" si="86"/>
        <v>13.427844507936506</v>
      </c>
      <c r="BK145" s="76">
        <f t="shared" si="86"/>
        <v>13.427844507936506</v>
      </c>
      <c r="BL145" s="76">
        <f t="shared" si="86"/>
        <v>13.427844507936506</v>
      </c>
      <c r="BM145" s="76">
        <f t="shared" si="86"/>
        <v>13.427844507936506</v>
      </c>
      <c r="BN145" s="76">
        <f t="shared" si="86"/>
        <v>13.427844507936506</v>
      </c>
      <c r="BO145" s="76">
        <f t="shared" si="86"/>
        <v>13.427844507936506</v>
      </c>
      <c r="BP145" s="76">
        <f t="shared" si="86"/>
        <v>13.427844507936506</v>
      </c>
      <c r="BQ145" s="76">
        <f t="shared" si="86"/>
        <v>13.427844507936506</v>
      </c>
      <c r="BR145" s="76">
        <f t="shared" si="86"/>
        <v>13.427844507936506</v>
      </c>
      <c r="BS145" s="76">
        <f t="shared" si="86"/>
        <v>13.427844507936506</v>
      </c>
      <c r="BT145" s="76">
        <f t="shared" si="86"/>
        <v>13.427844507936506</v>
      </c>
      <c r="BU145" s="76">
        <f t="shared" si="86"/>
        <v>13.427844507936506</v>
      </c>
      <c r="BV145" s="76">
        <f t="shared" si="86"/>
        <v>13.427844507936506</v>
      </c>
      <c r="BW145" s="76">
        <f t="shared" si="86"/>
        <v>13.427844507936506</v>
      </c>
      <c r="BX145" s="76">
        <f t="shared" si="86"/>
        <v>13.427844507936506</v>
      </c>
      <c r="BY145" s="76">
        <f t="shared" si="86"/>
        <v>13.427844507936506</v>
      </c>
      <c r="BZ145" s="76">
        <f t="shared" si="86"/>
        <v>13.427844507936506</v>
      </c>
      <c r="CA145" s="76">
        <f t="shared" si="87"/>
        <v>13.427844507936506</v>
      </c>
      <c r="CB145" s="76">
        <f t="shared" si="87"/>
        <v>13.427844507936506</v>
      </c>
      <c r="CC145" s="76">
        <f t="shared" si="87"/>
        <v>13.427844507936506</v>
      </c>
      <c r="CD145" s="76">
        <f t="shared" si="87"/>
        <v>13.427844507936506</v>
      </c>
      <c r="CE145" s="76">
        <f t="shared" si="87"/>
        <v>13.427844507936506</v>
      </c>
      <c r="CF145" s="76">
        <f t="shared" si="87"/>
        <v>13.427844507936506</v>
      </c>
      <c r="CG145" s="76">
        <f t="shared" si="87"/>
        <v>13.427844507936506</v>
      </c>
      <c r="CH145" s="76">
        <f t="shared" si="87"/>
        <v>13.427844507936506</v>
      </c>
      <c r="CI145" s="76">
        <f t="shared" si="87"/>
        <v>13.427844507936506</v>
      </c>
      <c r="CJ145" s="76">
        <f t="shared" si="87"/>
        <v>13.427844507936506</v>
      </c>
      <c r="CK145" s="76">
        <f t="shared" si="87"/>
        <v>13.427844507936506</v>
      </c>
      <c r="CL145" s="76">
        <f t="shared" si="87"/>
        <v>13.427844507936506</v>
      </c>
      <c r="CM145" s="76">
        <f t="shared" si="87"/>
        <v>13.427844507936506</v>
      </c>
      <c r="CN145" s="76">
        <f t="shared" si="87"/>
        <v>13.427844507936506</v>
      </c>
      <c r="CO145" s="76">
        <f t="shared" si="87"/>
        <v>13.427844507936506</v>
      </c>
      <c r="CP145" s="76">
        <f t="shared" si="87"/>
        <v>13.427844507936506</v>
      </c>
      <c r="CQ145" s="76">
        <f t="shared" si="87"/>
        <v>13.427844507936506</v>
      </c>
      <c r="CR145" s="76">
        <f t="shared" si="87"/>
        <v>13.427844507936506</v>
      </c>
      <c r="CS145" s="76">
        <f t="shared" si="87"/>
        <v>13.427844507936506</v>
      </c>
      <c r="CT145" s="76">
        <f t="shared" si="87"/>
        <v>13.427844507936506</v>
      </c>
      <c r="CU145" s="76">
        <f t="shared" si="87"/>
        <v>13.427844507936506</v>
      </c>
      <c r="CV145" s="76">
        <f t="shared" si="87"/>
        <v>13.427844507936506</v>
      </c>
      <c r="CW145" s="76">
        <f t="shared" si="87"/>
        <v>13.427844507936506</v>
      </c>
      <c r="CX145" s="76">
        <f t="shared" si="87"/>
        <v>13.427844507936506</v>
      </c>
      <c r="CY145" s="76">
        <f t="shared" si="87"/>
        <v>13.427844507936506</v>
      </c>
      <c r="CZ145" s="76">
        <f t="shared" si="87"/>
        <v>13.427844507936506</v>
      </c>
      <c r="DA145" s="76">
        <f t="shared" si="87"/>
        <v>13.427844507936506</v>
      </c>
      <c r="DB145" s="76">
        <f t="shared" si="87"/>
        <v>13.427844507936506</v>
      </c>
      <c r="DC145" s="76">
        <f t="shared" si="87"/>
        <v>13.427844507936506</v>
      </c>
      <c r="DD145" s="76">
        <f t="shared" si="87"/>
        <v>13.427844507936506</v>
      </c>
      <c r="DE145" s="76">
        <f t="shared" si="87"/>
        <v>13.427844507936506</v>
      </c>
      <c r="DF145" s="76">
        <f t="shared" si="87"/>
        <v>13.427844507936506</v>
      </c>
      <c r="DG145" s="76"/>
      <c r="DH145" s="76"/>
      <c r="DI145" s="76"/>
      <c r="DJ145" s="76"/>
      <c r="DK145" s="76"/>
      <c r="DL145" s="76"/>
      <c r="DM145" s="76"/>
      <c r="DN145" s="76"/>
      <c r="DO145" s="76"/>
      <c r="DP145" s="76"/>
      <c r="DQ145" s="76"/>
      <c r="DR145" s="76"/>
      <c r="DS145" s="76"/>
      <c r="DT145" s="76"/>
      <c r="DU145" s="76"/>
      <c r="DV145" s="76"/>
      <c r="DW145" s="76"/>
      <c r="DX145" s="76"/>
      <c r="DY145" s="76"/>
      <c r="DZ145" s="76"/>
      <c r="EA145" s="76"/>
      <c r="EB145" s="76"/>
      <c r="EC145" s="76"/>
      <c r="ED145" s="76"/>
      <c r="EE145" s="76"/>
      <c r="EF145" s="76"/>
      <c r="EG145" s="76"/>
      <c r="EH145" s="76"/>
      <c r="EI145" s="76"/>
      <c r="EJ145" s="76"/>
      <c r="EK145" s="76"/>
      <c r="EL145" s="76"/>
      <c r="EM145" s="76"/>
      <c r="EN145" s="76"/>
      <c r="EO145" s="76"/>
      <c r="EP145" s="76"/>
      <c r="EQ145" s="76"/>
      <c r="ER145" s="76"/>
      <c r="ES145" s="76"/>
      <c r="ET145" s="76"/>
      <c r="EU145" s="76"/>
      <c r="EV145" s="76"/>
    </row>
    <row r="146" spans="2:152" s="8" customFormat="1" x14ac:dyDescent="0.25">
      <c r="D146" s="144"/>
      <c r="E146" s="73"/>
      <c r="F146" s="74" t="str">
        <f t="shared" si="85"/>
        <v>기계장치</v>
      </c>
      <c r="G146" s="74"/>
      <c r="H146" s="74"/>
      <c r="I146" s="74"/>
      <c r="J146" s="75"/>
      <c r="K146" s="122"/>
      <c r="L146" s="77"/>
      <c r="M146" s="123"/>
      <c r="N146" s="76">
        <f t="shared" ref="N146:AC150" si="88">N367+N375</f>
        <v>0</v>
      </c>
      <c r="O146" s="76">
        <f t="shared" si="88"/>
        <v>2588.3203863949511</v>
      </c>
      <c r="P146" s="76">
        <f t="shared" si="88"/>
        <v>2588.3203863949511</v>
      </c>
      <c r="Q146" s="76">
        <f t="shared" si="88"/>
        <v>2588.3203863949511</v>
      </c>
      <c r="R146" s="76">
        <f t="shared" si="88"/>
        <v>2588.3203863949511</v>
      </c>
      <c r="S146" s="76">
        <f t="shared" si="88"/>
        <v>2588.3203863949511</v>
      </c>
      <c r="T146" s="76">
        <f t="shared" si="88"/>
        <v>2588.3203863949511</v>
      </c>
      <c r="U146" s="76">
        <f t="shared" si="88"/>
        <v>2588.3203863949511</v>
      </c>
      <c r="V146" s="76">
        <f t="shared" si="88"/>
        <v>2588.3203863949511</v>
      </c>
      <c r="W146" s="76">
        <f t="shared" si="88"/>
        <v>2588.3203863949511</v>
      </c>
      <c r="X146" s="76">
        <f t="shared" si="86"/>
        <v>2588.3203863949511</v>
      </c>
      <c r="Y146" s="76">
        <f t="shared" si="86"/>
        <v>2588.3203863949511</v>
      </c>
      <c r="Z146" s="76">
        <f t="shared" si="86"/>
        <v>2588.3203863949511</v>
      </c>
      <c r="AA146" s="76">
        <f t="shared" si="86"/>
        <v>3123.0776993579138</v>
      </c>
      <c r="AB146" s="76">
        <f t="shared" si="86"/>
        <v>3123.0776993579138</v>
      </c>
      <c r="AC146" s="76">
        <f t="shared" si="86"/>
        <v>3123.0776993579138</v>
      </c>
      <c r="AD146" s="76">
        <f t="shared" si="86"/>
        <v>3123.0776993579138</v>
      </c>
      <c r="AE146" s="76">
        <f t="shared" si="86"/>
        <v>3123.0776993579138</v>
      </c>
      <c r="AF146" s="76">
        <f t="shared" si="86"/>
        <v>3123.0776993579138</v>
      </c>
      <c r="AG146" s="76">
        <f t="shared" si="86"/>
        <v>3123.0776993579138</v>
      </c>
      <c r="AH146" s="76">
        <f t="shared" si="86"/>
        <v>3123.0776993579138</v>
      </c>
      <c r="AI146" s="76">
        <f t="shared" si="86"/>
        <v>3123.0776993579138</v>
      </c>
      <c r="AJ146" s="76">
        <f t="shared" si="86"/>
        <v>3123.0776993579138</v>
      </c>
      <c r="AK146" s="76">
        <f t="shared" si="86"/>
        <v>3123.0776993579138</v>
      </c>
      <c r="AL146" s="76">
        <f t="shared" si="86"/>
        <v>3123.0776993579138</v>
      </c>
      <c r="AM146" s="76">
        <f t="shared" si="86"/>
        <v>3658.9051660245814</v>
      </c>
      <c r="AN146" s="76">
        <f t="shared" si="86"/>
        <v>3658.9051660245814</v>
      </c>
      <c r="AO146" s="76">
        <f t="shared" si="86"/>
        <v>3658.9051660245814</v>
      </c>
      <c r="AP146" s="76">
        <f t="shared" si="86"/>
        <v>3658.9051660245814</v>
      </c>
      <c r="AQ146" s="76">
        <f t="shared" si="86"/>
        <v>3658.9051660245814</v>
      </c>
      <c r="AR146" s="76">
        <f t="shared" si="86"/>
        <v>3658.9051660245814</v>
      </c>
      <c r="AS146" s="76">
        <f t="shared" si="86"/>
        <v>3658.9051660245814</v>
      </c>
      <c r="AT146" s="76">
        <f t="shared" si="86"/>
        <v>3658.9051660245814</v>
      </c>
      <c r="AU146" s="76">
        <f t="shared" si="86"/>
        <v>3658.9051660245814</v>
      </c>
      <c r="AV146" s="76">
        <f t="shared" si="86"/>
        <v>3658.9051660245814</v>
      </c>
      <c r="AW146" s="76">
        <f t="shared" si="86"/>
        <v>3658.9051660245814</v>
      </c>
      <c r="AX146" s="76">
        <f t="shared" si="86"/>
        <v>3658.9051660245814</v>
      </c>
      <c r="AY146" s="76">
        <f t="shared" si="86"/>
        <v>3964.1434160245808</v>
      </c>
      <c r="AZ146" s="76">
        <f t="shared" si="86"/>
        <v>3964.1434160245808</v>
      </c>
      <c r="BA146" s="76">
        <f t="shared" si="86"/>
        <v>3964.1434160245808</v>
      </c>
      <c r="BB146" s="76">
        <f t="shared" si="86"/>
        <v>3964.1434160245808</v>
      </c>
      <c r="BC146" s="76">
        <f t="shared" si="86"/>
        <v>3964.1434160245808</v>
      </c>
      <c r="BD146" s="76">
        <f t="shared" si="86"/>
        <v>3964.1434160245808</v>
      </c>
      <c r="BE146" s="76">
        <f t="shared" si="86"/>
        <v>3964.1434160245808</v>
      </c>
      <c r="BF146" s="76">
        <f t="shared" si="86"/>
        <v>3964.1434160245808</v>
      </c>
      <c r="BG146" s="76">
        <f t="shared" si="86"/>
        <v>3964.1434160245808</v>
      </c>
      <c r="BH146" s="76">
        <f t="shared" si="86"/>
        <v>3964.1434160245808</v>
      </c>
      <c r="BI146" s="76">
        <f t="shared" si="86"/>
        <v>3964.1434160245808</v>
      </c>
      <c r="BJ146" s="76">
        <f t="shared" si="86"/>
        <v>3964.1434160245808</v>
      </c>
      <c r="BK146" s="76">
        <f t="shared" si="86"/>
        <v>4342.5617076912476</v>
      </c>
      <c r="BL146" s="76">
        <f t="shared" si="86"/>
        <v>4342.5617076912476</v>
      </c>
      <c r="BM146" s="76">
        <f t="shared" si="86"/>
        <v>4342.5617076912476</v>
      </c>
      <c r="BN146" s="76">
        <f t="shared" si="86"/>
        <v>4342.5617076912476</v>
      </c>
      <c r="BO146" s="76">
        <f t="shared" si="86"/>
        <v>4342.5617076912476</v>
      </c>
      <c r="BP146" s="76">
        <f t="shared" si="86"/>
        <v>4342.5617076912476</v>
      </c>
      <c r="BQ146" s="76">
        <f t="shared" si="86"/>
        <v>4342.5617076912476</v>
      </c>
      <c r="BR146" s="76">
        <f t="shared" si="86"/>
        <v>4342.5617076912476</v>
      </c>
      <c r="BS146" s="76">
        <f t="shared" si="86"/>
        <v>4342.5617076912476</v>
      </c>
      <c r="BT146" s="76">
        <f t="shared" si="86"/>
        <v>4342.5617076912476</v>
      </c>
      <c r="BU146" s="76">
        <f t="shared" si="86"/>
        <v>4342.5617076912476</v>
      </c>
      <c r="BV146" s="76">
        <f t="shared" si="86"/>
        <v>4342.5617076912476</v>
      </c>
      <c r="BW146" s="76">
        <f t="shared" si="86"/>
        <v>4749.0563771356919</v>
      </c>
      <c r="BX146" s="76">
        <f t="shared" si="86"/>
        <v>4749.0563771356919</v>
      </c>
      <c r="BY146" s="76">
        <f t="shared" si="86"/>
        <v>4749.0563771356919</v>
      </c>
      <c r="BZ146" s="76">
        <f t="shared" si="86"/>
        <v>4749.0563771356919</v>
      </c>
      <c r="CA146" s="76">
        <f t="shared" si="87"/>
        <v>4749.0563771356919</v>
      </c>
      <c r="CB146" s="76">
        <f t="shared" si="87"/>
        <v>4749.0563771356919</v>
      </c>
      <c r="CC146" s="76">
        <f t="shared" si="87"/>
        <v>4749.0563771356919</v>
      </c>
      <c r="CD146" s="76">
        <f t="shared" si="87"/>
        <v>4749.0563771356919</v>
      </c>
      <c r="CE146" s="76">
        <f t="shared" si="87"/>
        <v>4749.0563771356919</v>
      </c>
      <c r="CF146" s="76">
        <f t="shared" si="87"/>
        <v>4749.0563771356919</v>
      </c>
      <c r="CG146" s="76">
        <f t="shared" si="87"/>
        <v>4749.0563771356919</v>
      </c>
      <c r="CH146" s="76">
        <f t="shared" si="87"/>
        <v>4749.0563771356919</v>
      </c>
      <c r="CI146" s="76">
        <f t="shared" si="87"/>
        <v>5155.5510465801362</v>
      </c>
      <c r="CJ146" s="76">
        <f t="shared" si="87"/>
        <v>5155.5510465801362</v>
      </c>
      <c r="CK146" s="76">
        <f t="shared" si="87"/>
        <v>5155.5510465801362</v>
      </c>
      <c r="CL146" s="76">
        <f t="shared" si="87"/>
        <v>5155.5510465801362</v>
      </c>
      <c r="CM146" s="76">
        <f t="shared" si="87"/>
        <v>5155.5510465801362</v>
      </c>
      <c r="CN146" s="76">
        <f t="shared" si="87"/>
        <v>5155.5510465801362</v>
      </c>
      <c r="CO146" s="76">
        <f t="shared" si="87"/>
        <v>5155.5510465801362</v>
      </c>
      <c r="CP146" s="76">
        <f t="shared" si="87"/>
        <v>5155.5510465801362</v>
      </c>
      <c r="CQ146" s="76">
        <f t="shared" si="87"/>
        <v>5155.5510465801362</v>
      </c>
      <c r="CR146" s="76">
        <f t="shared" si="87"/>
        <v>5155.5510465801362</v>
      </c>
      <c r="CS146" s="76">
        <f t="shared" si="87"/>
        <v>5155.5510465801362</v>
      </c>
      <c r="CT146" s="76">
        <f t="shared" si="87"/>
        <v>5155.5510465801362</v>
      </c>
      <c r="CU146" s="76">
        <f t="shared" si="87"/>
        <v>5562.0457160245805</v>
      </c>
      <c r="CV146" s="76">
        <f t="shared" si="87"/>
        <v>5562.0457160245805</v>
      </c>
      <c r="CW146" s="76">
        <f t="shared" si="87"/>
        <v>5562.0457160245805</v>
      </c>
      <c r="CX146" s="76">
        <f t="shared" si="87"/>
        <v>5562.0457160245805</v>
      </c>
      <c r="CY146" s="76">
        <f t="shared" si="87"/>
        <v>5562.0457160245805</v>
      </c>
      <c r="CZ146" s="76">
        <f t="shared" si="87"/>
        <v>5562.0457160245805</v>
      </c>
      <c r="DA146" s="76">
        <f t="shared" si="87"/>
        <v>5562.0457160245805</v>
      </c>
      <c r="DB146" s="76">
        <f t="shared" si="87"/>
        <v>5562.0457160245805</v>
      </c>
      <c r="DC146" s="76">
        <f t="shared" si="87"/>
        <v>5562.0457160245805</v>
      </c>
      <c r="DD146" s="76">
        <f t="shared" si="87"/>
        <v>5562.0457160245805</v>
      </c>
      <c r="DE146" s="76">
        <f t="shared" si="87"/>
        <v>5562.0457160245805</v>
      </c>
      <c r="DF146" s="76">
        <f t="shared" si="87"/>
        <v>5562.0457160245805</v>
      </c>
      <c r="DG146" s="76"/>
      <c r="DH146" s="76"/>
      <c r="DI146" s="76"/>
      <c r="DJ146" s="76"/>
      <c r="DK146" s="76"/>
      <c r="DL146" s="76"/>
      <c r="DM146" s="76"/>
      <c r="DN146" s="76"/>
      <c r="DO146" s="76"/>
      <c r="DP146" s="76"/>
      <c r="DQ146" s="76"/>
      <c r="DR146" s="76"/>
      <c r="DS146" s="76"/>
      <c r="DT146" s="76"/>
      <c r="DU146" s="76"/>
      <c r="DV146" s="76"/>
      <c r="DW146" s="76"/>
      <c r="DX146" s="76"/>
      <c r="DY146" s="76"/>
      <c r="DZ146" s="76"/>
      <c r="EA146" s="76"/>
      <c r="EB146" s="76"/>
      <c r="EC146" s="76"/>
      <c r="ED146" s="76"/>
      <c r="EE146" s="76"/>
      <c r="EF146" s="76"/>
      <c r="EG146" s="76"/>
      <c r="EH146" s="76"/>
      <c r="EI146" s="76"/>
      <c r="EJ146" s="76"/>
      <c r="EK146" s="76"/>
      <c r="EL146" s="76"/>
      <c r="EM146" s="76"/>
      <c r="EN146" s="76"/>
      <c r="EO146" s="76"/>
      <c r="EP146" s="76"/>
      <c r="EQ146" s="76"/>
      <c r="ER146" s="76"/>
      <c r="ES146" s="76"/>
      <c r="ET146" s="76"/>
      <c r="EU146" s="76"/>
      <c r="EV146" s="76"/>
    </row>
    <row r="147" spans="2:152" s="8" customFormat="1" x14ac:dyDescent="0.25">
      <c r="D147" s="144"/>
      <c r="E147" s="73"/>
      <c r="F147" s="74" t="str">
        <f t="shared" si="85"/>
        <v>금형</v>
      </c>
      <c r="G147" s="74"/>
      <c r="H147" s="74"/>
      <c r="I147" s="74"/>
      <c r="J147" s="75"/>
      <c r="K147" s="122"/>
      <c r="L147" s="77"/>
      <c r="M147" s="123"/>
      <c r="N147" s="76">
        <f t="shared" si="88"/>
        <v>0</v>
      </c>
      <c r="O147" s="76">
        <f t="shared" si="88"/>
        <v>3.7476095237902234E-2</v>
      </c>
      <c r="P147" s="76">
        <f t="shared" si="88"/>
        <v>3.7476095237902234E-2</v>
      </c>
      <c r="Q147" s="76">
        <f t="shared" si="88"/>
        <v>3.7476095237902234E-2</v>
      </c>
      <c r="R147" s="76">
        <f t="shared" si="88"/>
        <v>3.7476095237902234E-2</v>
      </c>
      <c r="S147" s="76">
        <f t="shared" si="88"/>
        <v>3.7476095237902234E-2</v>
      </c>
      <c r="T147" s="76">
        <f t="shared" si="88"/>
        <v>3.7476095237902234E-2</v>
      </c>
      <c r="U147" s="76">
        <f t="shared" si="88"/>
        <v>3.7476095237902234E-2</v>
      </c>
      <c r="V147" s="76">
        <f t="shared" si="88"/>
        <v>3.7476095237902234E-2</v>
      </c>
      <c r="W147" s="76">
        <f t="shared" si="88"/>
        <v>3.7476095237902234E-2</v>
      </c>
      <c r="X147" s="76">
        <f t="shared" si="86"/>
        <v>3.7476095237902234E-2</v>
      </c>
      <c r="Y147" s="76">
        <f t="shared" si="86"/>
        <v>3.7476095237902234E-2</v>
      </c>
      <c r="Z147" s="76">
        <f t="shared" si="86"/>
        <v>3.7476095237902234E-2</v>
      </c>
      <c r="AA147" s="76">
        <f t="shared" si="86"/>
        <v>3.7476095237902234E-2</v>
      </c>
      <c r="AB147" s="76">
        <f t="shared" si="86"/>
        <v>3.7476095237902234E-2</v>
      </c>
      <c r="AC147" s="76">
        <f t="shared" si="86"/>
        <v>3.7476095237902234E-2</v>
      </c>
      <c r="AD147" s="76">
        <f t="shared" si="86"/>
        <v>3.7476095237902234E-2</v>
      </c>
      <c r="AE147" s="76">
        <f t="shared" si="86"/>
        <v>3.7476095237902234E-2</v>
      </c>
      <c r="AF147" s="76">
        <f t="shared" si="86"/>
        <v>3.7476095237902234E-2</v>
      </c>
      <c r="AG147" s="76">
        <f t="shared" si="86"/>
        <v>3.7476095237902234E-2</v>
      </c>
      <c r="AH147" s="76">
        <f t="shared" si="86"/>
        <v>3.7476095237902234E-2</v>
      </c>
      <c r="AI147" s="76">
        <f t="shared" si="86"/>
        <v>3.7476095237902234E-2</v>
      </c>
      <c r="AJ147" s="76">
        <f t="shared" si="86"/>
        <v>3.7476095237902234E-2</v>
      </c>
      <c r="AK147" s="76">
        <f t="shared" si="86"/>
        <v>3.7476095237902234E-2</v>
      </c>
      <c r="AL147" s="76">
        <f t="shared" si="86"/>
        <v>3.7476095237902234E-2</v>
      </c>
      <c r="AM147" s="76">
        <f t="shared" si="86"/>
        <v>3.7476095237902234E-2</v>
      </c>
      <c r="AN147" s="76">
        <f t="shared" si="86"/>
        <v>3.7476095237902234E-2</v>
      </c>
      <c r="AO147" s="76">
        <f t="shared" si="86"/>
        <v>3.7476095237902234E-2</v>
      </c>
      <c r="AP147" s="76">
        <f t="shared" si="86"/>
        <v>3.7476095237902234E-2</v>
      </c>
      <c r="AQ147" s="76">
        <f t="shared" si="86"/>
        <v>3.7476095237902234E-2</v>
      </c>
      <c r="AR147" s="76">
        <f t="shared" si="86"/>
        <v>3.7476095237902234E-2</v>
      </c>
      <c r="AS147" s="76">
        <f t="shared" si="86"/>
        <v>3.7476095237902234E-2</v>
      </c>
      <c r="AT147" s="76">
        <f t="shared" si="86"/>
        <v>3.7476095237902234E-2</v>
      </c>
      <c r="AU147" s="76">
        <f t="shared" si="86"/>
        <v>3.7476095237902234E-2</v>
      </c>
      <c r="AV147" s="76">
        <f t="shared" si="86"/>
        <v>3.7476095237902234E-2</v>
      </c>
      <c r="AW147" s="76">
        <f t="shared" si="86"/>
        <v>3.7476095237902234E-2</v>
      </c>
      <c r="AX147" s="76">
        <f t="shared" si="86"/>
        <v>3.7476095237902234E-2</v>
      </c>
      <c r="AY147" s="76">
        <f t="shared" si="86"/>
        <v>3.7476095237902234E-2</v>
      </c>
      <c r="AZ147" s="76">
        <f t="shared" si="86"/>
        <v>3.7476095237902234E-2</v>
      </c>
      <c r="BA147" s="76">
        <f t="shared" si="86"/>
        <v>3.7476095237902234E-2</v>
      </c>
      <c r="BB147" s="76">
        <f t="shared" si="86"/>
        <v>3.7476095237902234E-2</v>
      </c>
      <c r="BC147" s="76">
        <f t="shared" si="86"/>
        <v>3.7476095237902234E-2</v>
      </c>
      <c r="BD147" s="76">
        <f t="shared" si="86"/>
        <v>3.7476095237902234E-2</v>
      </c>
      <c r="BE147" s="76">
        <f t="shared" si="86"/>
        <v>3.7476095237902234E-2</v>
      </c>
      <c r="BF147" s="76">
        <f t="shared" si="86"/>
        <v>3.7476095237902234E-2</v>
      </c>
      <c r="BG147" s="76">
        <f t="shared" si="86"/>
        <v>3.7476095237902234E-2</v>
      </c>
      <c r="BH147" s="76">
        <f t="shared" si="86"/>
        <v>3.7476095237902234E-2</v>
      </c>
      <c r="BI147" s="76">
        <f t="shared" si="86"/>
        <v>3.7476095237902234E-2</v>
      </c>
      <c r="BJ147" s="76">
        <f t="shared" si="86"/>
        <v>3.7476095237902234E-2</v>
      </c>
      <c r="BK147" s="76">
        <f t="shared" si="86"/>
        <v>3.7476095237902234E-2</v>
      </c>
      <c r="BL147" s="76">
        <f t="shared" si="86"/>
        <v>3.7476095237902234E-2</v>
      </c>
      <c r="BM147" s="76">
        <f t="shared" si="86"/>
        <v>3.7476095237902234E-2</v>
      </c>
      <c r="BN147" s="76">
        <f t="shared" si="86"/>
        <v>3.7476095237902234E-2</v>
      </c>
      <c r="BO147" s="76">
        <f t="shared" si="86"/>
        <v>3.7476095237902234E-2</v>
      </c>
      <c r="BP147" s="76">
        <f t="shared" si="86"/>
        <v>3.7476095237902234E-2</v>
      </c>
      <c r="BQ147" s="76">
        <f t="shared" si="86"/>
        <v>3.7476095237902234E-2</v>
      </c>
      <c r="BR147" s="76">
        <f t="shared" si="86"/>
        <v>3.7476095237902234E-2</v>
      </c>
      <c r="BS147" s="76">
        <f t="shared" si="86"/>
        <v>3.7476095237902234E-2</v>
      </c>
      <c r="BT147" s="76">
        <f t="shared" si="86"/>
        <v>3.7476095237902234E-2</v>
      </c>
      <c r="BU147" s="76">
        <f t="shared" si="86"/>
        <v>3.7476095237902234E-2</v>
      </c>
      <c r="BV147" s="76">
        <f t="shared" si="86"/>
        <v>3.7476095237902234E-2</v>
      </c>
      <c r="BW147" s="76">
        <f t="shared" si="86"/>
        <v>3.7476095237902234E-2</v>
      </c>
      <c r="BX147" s="76">
        <f t="shared" si="86"/>
        <v>3.7476095237902234E-2</v>
      </c>
      <c r="BY147" s="76">
        <f t="shared" si="86"/>
        <v>3.7476095237902234E-2</v>
      </c>
      <c r="BZ147" s="76">
        <f t="shared" si="86"/>
        <v>3.7476095237902234E-2</v>
      </c>
      <c r="CA147" s="76">
        <f t="shared" si="87"/>
        <v>3.7476095237902234E-2</v>
      </c>
      <c r="CB147" s="76">
        <f t="shared" si="87"/>
        <v>3.7476095237902234E-2</v>
      </c>
      <c r="CC147" s="76">
        <f t="shared" si="87"/>
        <v>3.7476095237902234E-2</v>
      </c>
      <c r="CD147" s="76">
        <f t="shared" si="87"/>
        <v>3.7476095237902234E-2</v>
      </c>
      <c r="CE147" s="76">
        <f t="shared" si="87"/>
        <v>3.7476095237902234E-2</v>
      </c>
      <c r="CF147" s="76">
        <f t="shared" si="87"/>
        <v>3.7476095237902234E-2</v>
      </c>
      <c r="CG147" s="76">
        <f t="shared" si="87"/>
        <v>3.7476095237902234E-2</v>
      </c>
      <c r="CH147" s="76">
        <f t="shared" si="87"/>
        <v>3.7476095237902234E-2</v>
      </c>
      <c r="CI147" s="76">
        <f t="shared" si="87"/>
        <v>3.7476095237902234E-2</v>
      </c>
      <c r="CJ147" s="76">
        <f t="shared" si="87"/>
        <v>3.7476095237902234E-2</v>
      </c>
      <c r="CK147" s="76">
        <f t="shared" si="87"/>
        <v>3.7476095237902234E-2</v>
      </c>
      <c r="CL147" s="76">
        <f t="shared" si="87"/>
        <v>3.7476095237902234E-2</v>
      </c>
      <c r="CM147" s="76">
        <f t="shared" si="87"/>
        <v>3.7476095237902234E-2</v>
      </c>
      <c r="CN147" s="76">
        <f t="shared" si="87"/>
        <v>3.7476095237902234E-2</v>
      </c>
      <c r="CO147" s="76">
        <f t="shared" si="87"/>
        <v>3.7476095237902234E-2</v>
      </c>
      <c r="CP147" s="76">
        <f t="shared" si="87"/>
        <v>3.7476095237902234E-2</v>
      </c>
      <c r="CQ147" s="76">
        <f t="shared" si="87"/>
        <v>3.7476095237902234E-2</v>
      </c>
      <c r="CR147" s="76">
        <f t="shared" si="87"/>
        <v>3.7476095237902234E-2</v>
      </c>
      <c r="CS147" s="76">
        <f t="shared" si="87"/>
        <v>3.7476095237902234E-2</v>
      </c>
      <c r="CT147" s="76">
        <f t="shared" si="87"/>
        <v>3.7476095237902234E-2</v>
      </c>
      <c r="CU147" s="76">
        <f t="shared" si="87"/>
        <v>3.7476095237902234E-2</v>
      </c>
      <c r="CV147" s="76">
        <f t="shared" si="87"/>
        <v>3.7476095237902234E-2</v>
      </c>
      <c r="CW147" s="76">
        <f t="shared" si="87"/>
        <v>3.7476095237902234E-2</v>
      </c>
      <c r="CX147" s="76">
        <f t="shared" si="87"/>
        <v>3.7476095237902234E-2</v>
      </c>
      <c r="CY147" s="76">
        <f t="shared" si="87"/>
        <v>3.7476095237902234E-2</v>
      </c>
      <c r="CZ147" s="76">
        <f t="shared" si="87"/>
        <v>3.7476095237902234E-2</v>
      </c>
      <c r="DA147" s="76">
        <f t="shared" si="87"/>
        <v>3.7476095237902234E-2</v>
      </c>
      <c r="DB147" s="76">
        <f t="shared" si="87"/>
        <v>3.7476095237902234E-2</v>
      </c>
      <c r="DC147" s="76">
        <f t="shared" si="87"/>
        <v>3.7476095237902234E-2</v>
      </c>
      <c r="DD147" s="76">
        <f t="shared" si="87"/>
        <v>3.7476095237902234E-2</v>
      </c>
      <c r="DE147" s="76">
        <f t="shared" si="87"/>
        <v>3.7476095237902234E-2</v>
      </c>
      <c r="DF147" s="76">
        <f t="shared" si="87"/>
        <v>3.7476095237902234E-2</v>
      </c>
      <c r="DG147" s="76"/>
      <c r="DH147" s="76"/>
      <c r="DI147" s="76"/>
      <c r="DJ147" s="76"/>
      <c r="DK147" s="76"/>
      <c r="DL147" s="76"/>
      <c r="DM147" s="76"/>
      <c r="DN147" s="76"/>
      <c r="DO147" s="76"/>
      <c r="DP147" s="76"/>
      <c r="DQ147" s="76"/>
      <c r="DR147" s="76"/>
      <c r="DS147" s="76"/>
      <c r="DT147" s="76"/>
      <c r="DU147" s="76"/>
      <c r="DV147" s="76"/>
      <c r="DW147" s="76"/>
      <c r="DX147" s="76"/>
      <c r="DY147" s="76"/>
      <c r="DZ147" s="76"/>
      <c r="EA147" s="76"/>
      <c r="EB147" s="76"/>
      <c r="EC147" s="76"/>
      <c r="ED147" s="76"/>
      <c r="EE147" s="76"/>
      <c r="EF147" s="76"/>
      <c r="EG147" s="76"/>
      <c r="EH147" s="76"/>
      <c r="EI147" s="76"/>
      <c r="EJ147" s="76"/>
      <c r="EK147" s="76"/>
      <c r="EL147" s="76"/>
      <c r="EM147" s="76"/>
      <c r="EN147" s="76"/>
      <c r="EO147" s="76"/>
      <c r="EP147" s="76"/>
      <c r="EQ147" s="76"/>
      <c r="ER147" s="76"/>
      <c r="ES147" s="76"/>
      <c r="ET147" s="76"/>
      <c r="EU147" s="76"/>
      <c r="EV147" s="76"/>
    </row>
    <row r="148" spans="2:152" s="8" customFormat="1" x14ac:dyDescent="0.25">
      <c r="D148" s="144"/>
      <c r="E148" s="73"/>
      <c r="F148" s="74" t="str">
        <f t="shared" si="85"/>
        <v>차량운반구</v>
      </c>
      <c r="G148" s="74"/>
      <c r="H148" s="74"/>
      <c r="I148" s="74"/>
      <c r="J148" s="75"/>
      <c r="K148" s="122"/>
      <c r="L148" s="77"/>
      <c r="M148" s="123"/>
      <c r="N148" s="76">
        <f t="shared" si="88"/>
        <v>0</v>
      </c>
      <c r="O148" s="76">
        <f t="shared" si="88"/>
        <v>140.44881788095236</v>
      </c>
      <c r="P148" s="76">
        <f t="shared" si="88"/>
        <v>140.44881788095236</v>
      </c>
      <c r="Q148" s="76">
        <f t="shared" si="88"/>
        <v>140.44881788095236</v>
      </c>
      <c r="R148" s="76">
        <f t="shared" si="88"/>
        <v>140.44881788095236</v>
      </c>
      <c r="S148" s="76">
        <f t="shared" si="88"/>
        <v>140.44881788095236</v>
      </c>
      <c r="T148" s="76">
        <f t="shared" si="88"/>
        <v>140.44881788095236</v>
      </c>
      <c r="U148" s="76">
        <f t="shared" si="88"/>
        <v>140.44881788095236</v>
      </c>
      <c r="V148" s="76">
        <f t="shared" si="88"/>
        <v>140.44881788095236</v>
      </c>
      <c r="W148" s="76">
        <f t="shared" si="88"/>
        <v>140.44881788095236</v>
      </c>
      <c r="X148" s="76">
        <f t="shared" si="86"/>
        <v>140.44881788095236</v>
      </c>
      <c r="Y148" s="76">
        <f t="shared" si="86"/>
        <v>140.44881788095236</v>
      </c>
      <c r="Z148" s="76">
        <f t="shared" si="86"/>
        <v>140.44881788095236</v>
      </c>
      <c r="AA148" s="76">
        <f t="shared" si="86"/>
        <v>117.12113549699961</v>
      </c>
      <c r="AB148" s="76">
        <f t="shared" si="86"/>
        <v>117.12113549699961</v>
      </c>
      <c r="AC148" s="76">
        <f t="shared" si="86"/>
        <v>117.12113549699961</v>
      </c>
      <c r="AD148" s="76">
        <f t="shared" si="86"/>
        <v>117.12113549699961</v>
      </c>
      <c r="AE148" s="76">
        <f t="shared" si="86"/>
        <v>117.12113549699961</v>
      </c>
      <c r="AF148" s="76">
        <f t="shared" si="86"/>
        <v>117.12113549699961</v>
      </c>
      <c r="AG148" s="76">
        <f t="shared" si="86"/>
        <v>117.12113549699961</v>
      </c>
      <c r="AH148" s="76">
        <f t="shared" si="86"/>
        <v>117.12113549699961</v>
      </c>
      <c r="AI148" s="76">
        <f t="shared" si="86"/>
        <v>117.12113549699961</v>
      </c>
      <c r="AJ148" s="76">
        <f t="shared" si="86"/>
        <v>117.12113549699961</v>
      </c>
      <c r="AK148" s="76">
        <f t="shared" si="86"/>
        <v>117.12113549699961</v>
      </c>
      <c r="AL148" s="76">
        <f t="shared" si="86"/>
        <v>117.12113549699961</v>
      </c>
      <c r="AM148" s="76">
        <f t="shared" si="86"/>
        <v>113.23318843300747</v>
      </c>
      <c r="AN148" s="76">
        <f t="shared" si="86"/>
        <v>113.23318843300747</v>
      </c>
      <c r="AO148" s="76">
        <f t="shared" ref="AO148:CI150" si="89">AO369+AO377</f>
        <v>113.23318843300747</v>
      </c>
      <c r="AP148" s="76">
        <f t="shared" si="89"/>
        <v>113.23318843300747</v>
      </c>
      <c r="AQ148" s="76">
        <f t="shared" si="89"/>
        <v>113.23318843300747</v>
      </c>
      <c r="AR148" s="76">
        <f t="shared" si="89"/>
        <v>113.23318843300747</v>
      </c>
      <c r="AS148" s="76">
        <f t="shared" si="89"/>
        <v>113.23318843300747</v>
      </c>
      <c r="AT148" s="76">
        <f t="shared" si="89"/>
        <v>113.23318843300747</v>
      </c>
      <c r="AU148" s="76">
        <f t="shared" si="89"/>
        <v>113.23318843300747</v>
      </c>
      <c r="AV148" s="76">
        <f t="shared" si="89"/>
        <v>113.23318843300747</v>
      </c>
      <c r="AW148" s="76">
        <f t="shared" si="89"/>
        <v>113.23318843300747</v>
      </c>
      <c r="AX148" s="76">
        <f t="shared" si="89"/>
        <v>113.23318843300747</v>
      </c>
      <c r="AY148" s="76">
        <f t="shared" si="89"/>
        <v>108.69725019168332</v>
      </c>
      <c r="AZ148" s="76">
        <f t="shared" si="89"/>
        <v>108.69725019168332</v>
      </c>
      <c r="BA148" s="76">
        <f t="shared" si="89"/>
        <v>108.69725019168332</v>
      </c>
      <c r="BB148" s="76">
        <f t="shared" si="89"/>
        <v>108.69725019168332</v>
      </c>
      <c r="BC148" s="76">
        <f t="shared" si="89"/>
        <v>108.69725019168332</v>
      </c>
      <c r="BD148" s="76">
        <f t="shared" si="89"/>
        <v>108.69725019168332</v>
      </c>
      <c r="BE148" s="76">
        <f t="shared" si="89"/>
        <v>108.69725019168332</v>
      </c>
      <c r="BF148" s="76">
        <f t="shared" si="89"/>
        <v>108.69725019168332</v>
      </c>
      <c r="BG148" s="76">
        <f t="shared" si="89"/>
        <v>108.69725019168332</v>
      </c>
      <c r="BH148" s="76">
        <f t="shared" si="89"/>
        <v>108.69725019168332</v>
      </c>
      <c r="BI148" s="76">
        <f t="shared" si="89"/>
        <v>108.69725019168332</v>
      </c>
      <c r="BJ148" s="76">
        <f t="shared" si="89"/>
        <v>108.69725019168332</v>
      </c>
      <c r="BK148" s="76">
        <f t="shared" si="89"/>
        <v>103.40532224347182</v>
      </c>
      <c r="BL148" s="76">
        <f t="shared" si="89"/>
        <v>103.40532224347182</v>
      </c>
      <c r="BM148" s="76">
        <f t="shared" si="89"/>
        <v>103.40532224347182</v>
      </c>
      <c r="BN148" s="76">
        <f t="shared" si="89"/>
        <v>103.40532224347182</v>
      </c>
      <c r="BO148" s="76">
        <f t="shared" si="89"/>
        <v>103.40532224347182</v>
      </c>
      <c r="BP148" s="76">
        <f t="shared" si="89"/>
        <v>103.40532224347182</v>
      </c>
      <c r="BQ148" s="76">
        <f t="shared" si="89"/>
        <v>103.40532224347182</v>
      </c>
      <c r="BR148" s="76">
        <f t="shared" si="89"/>
        <v>103.40532224347182</v>
      </c>
      <c r="BS148" s="76">
        <f t="shared" si="89"/>
        <v>103.40532224347182</v>
      </c>
      <c r="BT148" s="76">
        <f t="shared" si="89"/>
        <v>103.40532224347182</v>
      </c>
      <c r="BU148" s="76">
        <f t="shared" si="89"/>
        <v>103.40532224347182</v>
      </c>
      <c r="BV148" s="76">
        <f t="shared" si="89"/>
        <v>103.40532224347182</v>
      </c>
      <c r="BW148" s="76">
        <f t="shared" si="89"/>
        <v>97.231406303891717</v>
      </c>
      <c r="BX148" s="76">
        <f t="shared" si="89"/>
        <v>97.231406303891717</v>
      </c>
      <c r="BY148" s="76">
        <f t="shared" si="89"/>
        <v>97.231406303891717</v>
      </c>
      <c r="BZ148" s="76">
        <f t="shared" si="89"/>
        <v>97.231406303891717</v>
      </c>
      <c r="CA148" s="76">
        <f t="shared" si="89"/>
        <v>97.231406303891717</v>
      </c>
      <c r="CB148" s="76">
        <f t="shared" si="89"/>
        <v>97.231406303891717</v>
      </c>
      <c r="CC148" s="76">
        <f t="shared" si="89"/>
        <v>97.231406303891717</v>
      </c>
      <c r="CD148" s="76">
        <f t="shared" si="89"/>
        <v>97.231406303891717</v>
      </c>
      <c r="CE148" s="76">
        <f t="shared" si="89"/>
        <v>97.231406303891717</v>
      </c>
      <c r="CF148" s="76">
        <f t="shared" si="89"/>
        <v>97.231406303891717</v>
      </c>
      <c r="CG148" s="76">
        <f t="shared" si="89"/>
        <v>97.231406303891717</v>
      </c>
      <c r="CH148" s="76">
        <f t="shared" si="89"/>
        <v>97.231406303891717</v>
      </c>
      <c r="CI148" s="76">
        <f t="shared" si="89"/>
        <v>90.028504374381612</v>
      </c>
      <c r="CJ148" s="76">
        <f t="shared" si="87"/>
        <v>90.028504374381612</v>
      </c>
      <c r="CK148" s="76">
        <f t="shared" si="87"/>
        <v>90.028504374381612</v>
      </c>
      <c r="CL148" s="76">
        <f t="shared" si="87"/>
        <v>90.028504374381612</v>
      </c>
      <c r="CM148" s="76">
        <f t="shared" si="87"/>
        <v>90.028504374381612</v>
      </c>
      <c r="CN148" s="76">
        <f t="shared" si="87"/>
        <v>90.028504374381612</v>
      </c>
      <c r="CO148" s="76">
        <f t="shared" si="87"/>
        <v>90.028504374381612</v>
      </c>
      <c r="CP148" s="76">
        <f t="shared" si="87"/>
        <v>90.028504374381612</v>
      </c>
      <c r="CQ148" s="76">
        <f t="shared" si="87"/>
        <v>90.028504374381612</v>
      </c>
      <c r="CR148" s="76">
        <f t="shared" si="87"/>
        <v>90.028504374381612</v>
      </c>
      <c r="CS148" s="76">
        <f t="shared" si="87"/>
        <v>90.028504374381612</v>
      </c>
      <c r="CT148" s="76">
        <f t="shared" si="87"/>
        <v>90.028504374381612</v>
      </c>
      <c r="CU148" s="76">
        <f t="shared" si="87"/>
        <v>104.95280117390591</v>
      </c>
      <c r="CV148" s="76">
        <f t="shared" si="87"/>
        <v>104.95280117390591</v>
      </c>
      <c r="CW148" s="76">
        <f t="shared" si="87"/>
        <v>104.95280117390591</v>
      </c>
      <c r="CX148" s="76">
        <f t="shared" si="87"/>
        <v>104.95280117390591</v>
      </c>
      <c r="CY148" s="76">
        <f t="shared" si="87"/>
        <v>104.95280117390591</v>
      </c>
      <c r="CZ148" s="76">
        <f t="shared" si="87"/>
        <v>104.95280117390591</v>
      </c>
      <c r="DA148" s="76">
        <f t="shared" si="87"/>
        <v>104.95280117390591</v>
      </c>
      <c r="DB148" s="76">
        <f t="shared" si="87"/>
        <v>104.95280117390591</v>
      </c>
      <c r="DC148" s="76">
        <f t="shared" si="87"/>
        <v>104.95280117390591</v>
      </c>
      <c r="DD148" s="76">
        <f t="shared" si="87"/>
        <v>104.95280117390591</v>
      </c>
      <c r="DE148" s="76">
        <f t="shared" si="87"/>
        <v>104.95280117390591</v>
      </c>
      <c r="DF148" s="76">
        <f t="shared" si="87"/>
        <v>104.95280117390591</v>
      </c>
      <c r="DG148" s="76"/>
      <c r="DH148" s="76"/>
      <c r="DI148" s="76"/>
      <c r="DJ148" s="76"/>
      <c r="DK148" s="76"/>
      <c r="DL148" s="76"/>
      <c r="DM148" s="76"/>
      <c r="DN148" s="76"/>
      <c r="DO148" s="76"/>
      <c r="DP148" s="76"/>
      <c r="DQ148" s="76"/>
      <c r="DR148" s="76"/>
      <c r="DS148" s="76"/>
      <c r="DT148" s="76"/>
      <c r="DU148" s="76"/>
      <c r="DV148" s="76"/>
      <c r="DW148" s="76"/>
      <c r="DX148" s="76"/>
      <c r="DY148" s="76"/>
      <c r="DZ148" s="76"/>
      <c r="EA148" s="76"/>
      <c r="EB148" s="76"/>
      <c r="EC148" s="76"/>
      <c r="ED148" s="76"/>
      <c r="EE148" s="76"/>
      <c r="EF148" s="76"/>
      <c r="EG148" s="76"/>
      <c r="EH148" s="76"/>
      <c r="EI148" s="76"/>
      <c r="EJ148" s="76"/>
      <c r="EK148" s="76"/>
      <c r="EL148" s="76"/>
      <c r="EM148" s="76"/>
      <c r="EN148" s="76"/>
      <c r="EO148" s="76"/>
      <c r="EP148" s="76"/>
      <c r="EQ148" s="76"/>
      <c r="ER148" s="76"/>
      <c r="ES148" s="76"/>
      <c r="ET148" s="76"/>
      <c r="EU148" s="76"/>
      <c r="EV148" s="76"/>
    </row>
    <row r="149" spans="2:152" s="8" customFormat="1" x14ac:dyDescent="0.25">
      <c r="D149" s="144"/>
      <c r="E149" s="73"/>
      <c r="F149" s="74" t="str">
        <f t="shared" si="85"/>
        <v>기타 유형자산</v>
      </c>
      <c r="G149" s="74"/>
      <c r="H149" s="74"/>
      <c r="I149" s="74"/>
      <c r="J149" s="75"/>
      <c r="K149" s="122"/>
      <c r="L149" s="77"/>
      <c r="M149" s="123"/>
      <c r="N149" s="76">
        <f t="shared" si="88"/>
        <v>0</v>
      </c>
      <c r="O149" s="76">
        <f t="shared" si="88"/>
        <v>1614.2129886904765</v>
      </c>
      <c r="P149" s="76">
        <f t="shared" si="88"/>
        <v>1614.2129886904765</v>
      </c>
      <c r="Q149" s="76">
        <f t="shared" si="88"/>
        <v>1614.2129886904765</v>
      </c>
      <c r="R149" s="76">
        <f t="shared" si="88"/>
        <v>1614.2129886904765</v>
      </c>
      <c r="S149" s="76">
        <f t="shared" si="88"/>
        <v>1614.2129886904765</v>
      </c>
      <c r="T149" s="76">
        <f t="shared" si="88"/>
        <v>1614.2129886904765</v>
      </c>
      <c r="U149" s="76">
        <f t="shared" si="88"/>
        <v>1614.2129886904765</v>
      </c>
      <c r="V149" s="76">
        <f t="shared" si="88"/>
        <v>1614.2129886904765</v>
      </c>
      <c r="W149" s="76">
        <f t="shared" si="88"/>
        <v>1614.2129886904765</v>
      </c>
      <c r="X149" s="76">
        <f t="shared" si="88"/>
        <v>1614.2129886904765</v>
      </c>
      <c r="Y149" s="76">
        <f t="shared" si="88"/>
        <v>1614.2129886904765</v>
      </c>
      <c r="Z149" s="76">
        <f t="shared" si="88"/>
        <v>1614.2129886904765</v>
      </c>
      <c r="AA149" s="76">
        <f t="shared" si="88"/>
        <v>1614.2129886904765</v>
      </c>
      <c r="AB149" s="76">
        <f t="shared" si="88"/>
        <v>1614.2129886904765</v>
      </c>
      <c r="AC149" s="76">
        <f t="shared" si="88"/>
        <v>1614.2129886904765</v>
      </c>
      <c r="AD149" s="76">
        <f t="shared" ref="AD149:BC150" si="90">AD370+AD378</f>
        <v>1614.2129886904765</v>
      </c>
      <c r="AE149" s="76">
        <f t="shared" si="90"/>
        <v>1614.2129886904765</v>
      </c>
      <c r="AF149" s="76">
        <f t="shared" si="90"/>
        <v>1614.2129886904765</v>
      </c>
      <c r="AG149" s="76">
        <f t="shared" si="90"/>
        <v>1614.2129886904765</v>
      </c>
      <c r="AH149" s="76">
        <f t="shared" si="90"/>
        <v>1614.2129886904765</v>
      </c>
      <c r="AI149" s="76">
        <f t="shared" si="90"/>
        <v>1614.2129886904765</v>
      </c>
      <c r="AJ149" s="76">
        <f t="shared" si="90"/>
        <v>1614.2129886904765</v>
      </c>
      <c r="AK149" s="76">
        <f t="shared" si="90"/>
        <v>1614.2129886904765</v>
      </c>
      <c r="AL149" s="76">
        <f t="shared" si="90"/>
        <v>1614.2129886904765</v>
      </c>
      <c r="AM149" s="76">
        <f t="shared" si="90"/>
        <v>1614.2129886904765</v>
      </c>
      <c r="AN149" s="76">
        <f t="shared" si="90"/>
        <v>1614.2129886904765</v>
      </c>
      <c r="AO149" s="76">
        <f t="shared" si="90"/>
        <v>1614.2129886904765</v>
      </c>
      <c r="AP149" s="76">
        <f t="shared" si="90"/>
        <v>1614.2129886904765</v>
      </c>
      <c r="AQ149" s="76">
        <f t="shared" si="90"/>
        <v>1614.2129886904765</v>
      </c>
      <c r="AR149" s="76">
        <f t="shared" si="90"/>
        <v>1614.2129886904765</v>
      </c>
      <c r="AS149" s="76">
        <f t="shared" si="90"/>
        <v>1614.2129886904765</v>
      </c>
      <c r="AT149" s="76">
        <f t="shared" si="90"/>
        <v>1614.2129886904765</v>
      </c>
      <c r="AU149" s="76">
        <f t="shared" si="90"/>
        <v>1614.2129886904765</v>
      </c>
      <c r="AV149" s="76">
        <f t="shared" si="90"/>
        <v>1614.2129886904765</v>
      </c>
      <c r="AW149" s="76">
        <f t="shared" si="90"/>
        <v>1614.2129886904765</v>
      </c>
      <c r="AX149" s="76">
        <f t="shared" si="90"/>
        <v>1614.2129886904765</v>
      </c>
      <c r="AY149" s="76">
        <f t="shared" si="90"/>
        <v>1614.2129886904765</v>
      </c>
      <c r="AZ149" s="76">
        <f t="shared" si="90"/>
        <v>1614.2129886904765</v>
      </c>
      <c r="BA149" s="76">
        <f t="shared" si="90"/>
        <v>1614.2129886904765</v>
      </c>
      <c r="BB149" s="76">
        <f t="shared" si="90"/>
        <v>1614.2129886904765</v>
      </c>
      <c r="BC149" s="76">
        <f t="shared" si="90"/>
        <v>1614.2129886904765</v>
      </c>
      <c r="BD149" s="76">
        <f t="shared" si="89"/>
        <v>1614.2129886904765</v>
      </c>
      <c r="BE149" s="76">
        <f t="shared" si="89"/>
        <v>1614.2129886904765</v>
      </c>
      <c r="BF149" s="76">
        <f t="shared" si="89"/>
        <v>1614.2129886904765</v>
      </c>
      <c r="BG149" s="76">
        <f t="shared" si="89"/>
        <v>1614.2129886904765</v>
      </c>
      <c r="BH149" s="76">
        <f t="shared" si="89"/>
        <v>1614.2129886904765</v>
      </c>
      <c r="BI149" s="76">
        <f t="shared" si="89"/>
        <v>1614.2129886904765</v>
      </c>
      <c r="BJ149" s="76">
        <f t="shared" si="89"/>
        <v>1614.2129886904765</v>
      </c>
      <c r="BK149" s="76">
        <f t="shared" si="89"/>
        <v>1614.2129886904765</v>
      </c>
      <c r="BL149" s="76">
        <f t="shared" si="89"/>
        <v>1614.2129886904765</v>
      </c>
      <c r="BM149" s="76">
        <f t="shared" si="89"/>
        <v>1614.2129886904765</v>
      </c>
      <c r="BN149" s="76">
        <f t="shared" si="89"/>
        <v>1614.2129886904765</v>
      </c>
      <c r="BO149" s="76">
        <f t="shared" si="89"/>
        <v>1614.2129886904765</v>
      </c>
      <c r="BP149" s="76">
        <f t="shared" si="89"/>
        <v>1614.2129886904765</v>
      </c>
      <c r="BQ149" s="76">
        <f t="shared" si="89"/>
        <v>1614.2129886904765</v>
      </c>
      <c r="BR149" s="76">
        <f t="shared" si="89"/>
        <v>1614.2129886904765</v>
      </c>
      <c r="BS149" s="76">
        <f t="shared" si="89"/>
        <v>1614.2129886904765</v>
      </c>
      <c r="BT149" s="76">
        <f t="shared" si="89"/>
        <v>1614.2129886904765</v>
      </c>
      <c r="BU149" s="76">
        <f t="shared" si="89"/>
        <v>1614.2129886904765</v>
      </c>
      <c r="BV149" s="76">
        <f t="shared" si="89"/>
        <v>1614.2129886904765</v>
      </c>
      <c r="BW149" s="76">
        <f t="shared" si="89"/>
        <v>1614.2129886904765</v>
      </c>
      <c r="BX149" s="76">
        <f t="shared" si="89"/>
        <v>1614.2129886904765</v>
      </c>
      <c r="BY149" s="76">
        <f t="shared" si="89"/>
        <v>1614.2129886904765</v>
      </c>
      <c r="BZ149" s="76">
        <f t="shared" si="89"/>
        <v>1614.2129886904765</v>
      </c>
      <c r="CA149" s="76">
        <f t="shared" si="89"/>
        <v>1614.2129886904765</v>
      </c>
      <c r="CB149" s="76">
        <f t="shared" si="89"/>
        <v>1614.2129886904765</v>
      </c>
      <c r="CC149" s="76">
        <f t="shared" si="89"/>
        <v>1614.2129886904765</v>
      </c>
      <c r="CD149" s="76">
        <f t="shared" si="89"/>
        <v>1614.2129886904765</v>
      </c>
      <c r="CE149" s="76">
        <f t="shared" si="89"/>
        <v>1614.2129886904765</v>
      </c>
      <c r="CF149" s="76">
        <f t="shared" si="89"/>
        <v>1614.2129886904765</v>
      </c>
      <c r="CG149" s="76">
        <f t="shared" si="89"/>
        <v>1614.2129886904765</v>
      </c>
      <c r="CH149" s="76">
        <f t="shared" si="89"/>
        <v>1614.2129886904765</v>
      </c>
      <c r="CI149" s="76">
        <f t="shared" si="89"/>
        <v>1614.2129886904765</v>
      </c>
      <c r="CJ149" s="76">
        <f t="shared" si="87"/>
        <v>1614.2129886904765</v>
      </c>
      <c r="CK149" s="76">
        <f t="shared" si="87"/>
        <v>1614.2129886904765</v>
      </c>
      <c r="CL149" s="76">
        <f t="shared" si="87"/>
        <v>1614.2129886904765</v>
      </c>
      <c r="CM149" s="76">
        <f t="shared" si="87"/>
        <v>1614.2129886904765</v>
      </c>
      <c r="CN149" s="76">
        <f t="shared" si="87"/>
        <v>1614.2129886904765</v>
      </c>
      <c r="CO149" s="76">
        <f t="shared" si="87"/>
        <v>1614.2129886904765</v>
      </c>
      <c r="CP149" s="76">
        <f t="shared" si="87"/>
        <v>1614.2129886904765</v>
      </c>
      <c r="CQ149" s="76">
        <f t="shared" si="87"/>
        <v>1614.2129886904765</v>
      </c>
      <c r="CR149" s="76">
        <f t="shared" si="87"/>
        <v>1614.2129886904765</v>
      </c>
      <c r="CS149" s="76">
        <f t="shared" si="87"/>
        <v>1614.2129886904765</v>
      </c>
      <c r="CT149" s="76">
        <f t="shared" si="87"/>
        <v>1614.2129886904765</v>
      </c>
      <c r="CU149" s="76">
        <f t="shared" si="87"/>
        <v>1614.2129886904765</v>
      </c>
      <c r="CV149" s="76">
        <f t="shared" si="87"/>
        <v>1614.2129886904765</v>
      </c>
      <c r="CW149" s="76">
        <f t="shared" si="87"/>
        <v>1614.2129886904765</v>
      </c>
      <c r="CX149" s="76">
        <f t="shared" si="87"/>
        <v>1614.2129886904765</v>
      </c>
      <c r="CY149" s="76">
        <f t="shared" si="87"/>
        <v>1614.2129886904765</v>
      </c>
      <c r="CZ149" s="76">
        <f t="shared" si="87"/>
        <v>1614.2129886904765</v>
      </c>
      <c r="DA149" s="76">
        <f t="shared" si="87"/>
        <v>1614.2129886904765</v>
      </c>
      <c r="DB149" s="76">
        <f t="shared" si="87"/>
        <v>1614.2129886904765</v>
      </c>
      <c r="DC149" s="76">
        <f t="shared" si="87"/>
        <v>1614.2129886904765</v>
      </c>
      <c r="DD149" s="76">
        <f t="shared" si="87"/>
        <v>1614.2129886904765</v>
      </c>
      <c r="DE149" s="76">
        <f t="shared" si="87"/>
        <v>1614.2129886904765</v>
      </c>
      <c r="DF149" s="76">
        <f t="shared" si="87"/>
        <v>1614.2129886904765</v>
      </c>
      <c r="DG149" s="76"/>
      <c r="DH149" s="76"/>
      <c r="DI149" s="76"/>
      <c r="DJ149" s="76"/>
      <c r="DK149" s="76"/>
      <c r="DL149" s="76"/>
      <c r="DM149" s="76"/>
      <c r="DN149" s="76"/>
      <c r="DO149" s="76"/>
      <c r="DP149" s="76"/>
      <c r="DQ149" s="76"/>
      <c r="DR149" s="76"/>
      <c r="DS149" s="76"/>
      <c r="DT149" s="76"/>
      <c r="DU149" s="76"/>
      <c r="DV149" s="76"/>
      <c r="DW149" s="76"/>
      <c r="DX149" s="76"/>
      <c r="DY149" s="76"/>
      <c r="DZ149" s="76"/>
      <c r="EA149" s="76"/>
      <c r="EB149" s="76"/>
      <c r="EC149" s="76"/>
      <c r="ED149" s="76"/>
      <c r="EE149" s="76"/>
      <c r="EF149" s="76"/>
      <c r="EG149" s="76"/>
      <c r="EH149" s="76"/>
      <c r="EI149" s="76"/>
      <c r="EJ149" s="76"/>
      <c r="EK149" s="76"/>
      <c r="EL149" s="76"/>
      <c r="EM149" s="76"/>
      <c r="EN149" s="76"/>
      <c r="EO149" s="76"/>
      <c r="EP149" s="76"/>
      <c r="EQ149" s="76"/>
      <c r="ER149" s="76"/>
      <c r="ES149" s="76"/>
      <c r="ET149" s="76"/>
      <c r="EU149" s="76"/>
      <c r="EV149" s="76"/>
    </row>
    <row r="150" spans="2:152" s="8" customFormat="1" x14ac:dyDescent="0.25">
      <c r="D150" s="144"/>
      <c r="E150" s="73"/>
      <c r="F150" s="74">
        <f>F290</f>
        <v>0</v>
      </c>
      <c r="G150" s="74"/>
      <c r="H150" s="74"/>
      <c r="I150" s="74"/>
      <c r="J150" s="75"/>
      <c r="K150" s="122"/>
      <c r="L150" s="77"/>
      <c r="M150" s="123"/>
      <c r="N150" s="76">
        <f t="shared" si="88"/>
        <v>0</v>
      </c>
      <c r="O150" s="76">
        <f t="shared" si="88"/>
        <v>0</v>
      </c>
      <c r="P150" s="76">
        <f t="shared" si="88"/>
        <v>0</v>
      </c>
      <c r="Q150" s="76">
        <f t="shared" si="88"/>
        <v>0</v>
      </c>
      <c r="R150" s="76">
        <f t="shared" si="88"/>
        <v>0</v>
      </c>
      <c r="S150" s="76">
        <f t="shared" si="88"/>
        <v>0</v>
      </c>
      <c r="T150" s="76">
        <f t="shared" si="88"/>
        <v>0</v>
      </c>
      <c r="U150" s="76">
        <f t="shared" si="88"/>
        <v>0</v>
      </c>
      <c r="V150" s="76">
        <f t="shared" si="88"/>
        <v>0</v>
      </c>
      <c r="W150" s="76">
        <f t="shared" si="88"/>
        <v>0</v>
      </c>
      <c r="X150" s="76">
        <f t="shared" si="88"/>
        <v>0</v>
      </c>
      <c r="Y150" s="76">
        <f t="shared" si="88"/>
        <v>0</v>
      </c>
      <c r="Z150" s="76">
        <f t="shared" si="88"/>
        <v>0</v>
      </c>
      <c r="AA150" s="76">
        <f t="shared" si="88"/>
        <v>0</v>
      </c>
      <c r="AB150" s="76">
        <f t="shared" si="88"/>
        <v>0</v>
      </c>
      <c r="AC150" s="76">
        <f t="shared" si="88"/>
        <v>0</v>
      </c>
      <c r="AD150" s="76">
        <f t="shared" si="90"/>
        <v>0</v>
      </c>
      <c r="AE150" s="76">
        <f t="shared" si="90"/>
        <v>0</v>
      </c>
      <c r="AF150" s="76">
        <f t="shared" si="90"/>
        <v>0</v>
      </c>
      <c r="AG150" s="76">
        <f t="shared" si="90"/>
        <v>0</v>
      </c>
      <c r="AH150" s="76">
        <f t="shared" si="90"/>
        <v>0</v>
      </c>
      <c r="AI150" s="76">
        <f t="shared" si="90"/>
        <v>0</v>
      </c>
      <c r="AJ150" s="76">
        <f t="shared" si="90"/>
        <v>0</v>
      </c>
      <c r="AK150" s="76">
        <f t="shared" si="90"/>
        <v>0</v>
      </c>
      <c r="AL150" s="76">
        <f t="shared" si="90"/>
        <v>0</v>
      </c>
      <c r="AM150" s="76">
        <f t="shared" si="90"/>
        <v>0</v>
      </c>
      <c r="AN150" s="76">
        <f t="shared" si="90"/>
        <v>0</v>
      </c>
      <c r="AO150" s="76">
        <f t="shared" si="90"/>
        <v>0</v>
      </c>
      <c r="AP150" s="76">
        <f t="shared" si="90"/>
        <v>0</v>
      </c>
      <c r="AQ150" s="76">
        <f t="shared" si="90"/>
        <v>0</v>
      </c>
      <c r="AR150" s="76">
        <f t="shared" si="90"/>
        <v>0</v>
      </c>
      <c r="AS150" s="76">
        <f t="shared" si="90"/>
        <v>0</v>
      </c>
      <c r="AT150" s="76">
        <f t="shared" si="90"/>
        <v>0</v>
      </c>
      <c r="AU150" s="76">
        <f t="shared" si="90"/>
        <v>0</v>
      </c>
      <c r="AV150" s="76">
        <f t="shared" si="90"/>
        <v>0</v>
      </c>
      <c r="AW150" s="76">
        <f t="shared" si="90"/>
        <v>0</v>
      </c>
      <c r="AX150" s="76">
        <f t="shared" si="90"/>
        <v>0</v>
      </c>
      <c r="AY150" s="76">
        <f t="shared" si="90"/>
        <v>0</v>
      </c>
      <c r="AZ150" s="76">
        <f t="shared" si="90"/>
        <v>0</v>
      </c>
      <c r="BA150" s="76">
        <f t="shared" si="90"/>
        <v>0</v>
      </c>
      <c r="BB150" s="76">
        <f t="shared" si="90"/>
        <v>0</v>
      </c>
      <c r="BC150" s="76">
        <f t="shared" si="90"/>
        <v>0</v>
      </c>
      <c r="BD150" s="76">
        <f t="shared" si="89"/>
        <v>0</v>
      </c>
      <c r="BE150" s="76">
        <f t="shared" si="89"/>
        <v>0</v>
      </c>
      <c r="BF150" s="76">
        <f t="shared" si="89"/>
        <v>0</v>
      </c>
      <c r="BG150" s="76">
        <f t="shared" si="89"/>
        <v>0</v>
      </c>
      <c r="BH150" s="76">
        <f t="shared" si="89"/>
        <v>0</v>
      </c>
      <c r="BI150" s="76">
        <f t="shared" si="89"/>
        <v>0</v>
      </c>
      <c r="BJ150" s="76">
        <f t="shared" si="89"/>
        <v>0</v>
      </c>
      <c r="BK150" s="76">
        <f t="shared" si="89"/>
        <v>0</v>
      </c>
      <c r="BL150" s="76">
        <f t="shared" si="89"/>
        <v>0</v>
      </c>
      <c r="BM150" s="76">
        <f t="shared" si="89"/>
        <v>0</v>
      </c>
      <c r="BN150" s="76">
        <f t="shared" si="89"/>
        <v>0</v>
      </c>
      <c r="BO150" s="76">
        <f t="shared" si="89"/>
        <v>0</v>
      </c>
      <c r="BP150" s="76">
        <f t="shared" si="89"/>
        <v>0</v>
      </c>
      <c r="BQ150" s="76">
        <f t="shared" si="89"/>
        <v>0</v>
      </c>
      <c r="BR150" s="76">
        <f t="shared" si="89"/>
        <v>0</v>
      </c>
      <c r="BS150" s="76">
        <f t="shared" si="89"/>
        <v>0</v>
      </c>
      <c r="BT150" s="76">
        <f t="shared" si="89"/>
        <v>0</v>
      </c>
      <c r="BU150" s="76">
        <f t="shared" si="89"/>
        <v>0</v>
      </c>
      <c r="BV150" s="76">
        <f t="shared" si="89"/>
        <v>0</v>
      </c>
      <c r="BW150" s="76">
        <f t="shared" si="89"/>
        <v>0</v>
      </c>
      <c r="BX150" s="76">
        <f t="shared" si="89"/>
        <v>0</v>
      </c>
      <c r="BY150" s="76">
        <f t="shared" si="89"/>
        <v>0</v>
      </c>
      <c r="BZ150" s="76">
        <f t="shared" si="89"/>
        <v>0</v>
      </c>
      <c r="CA150" s="76">
        <f t="shared" si="89"/>
        <v>0</v>
      </c>
      <c r="CB150" s="76">
        <f t="shared" si="89"/>
        <v>0</v>
      </c>
      <c r="CC150" s="76">
        <f t="shared" si="89"/>
        <v>0</v>
      </c>
      <c r="CD150" s="76">
        <f t="shared" si="89"/>
        <v>0</v>
      </c>
      <c r="CE150" s="76">
        <f t="shared" si="89"/>
        <v>0</v>
      </c>
      <c r="CF150" s="76">
        <f t="shared" si="89"/>
        <v>0</v>
      </c>
      <c r="CG150" s="76">
        <f t="shared" si="89"/>
        <v>0</v>
      </c>
      <c r="CH150" s="76">
        <f t="shared" si="89"/>
        <v>0</v>
      </c>
      <c r="CI150" s="76">
        <f t="shared" si="89"/>
        <v>0</v>
      </c>
      <c r="CJ150" s="76">
        <f t="shared" si="87"/>
        <v>0</v>
      </c>
      <c r="CK150" s="76">
        <f t="shared" si="87"/>
        <v>0</v>
      </c>
      <c r="CL150" s="76">
        <f t="shared" si="87"/>
        <v>0</v>
      </c>
      <c r="CM150" s="76">
        <f t="shared" si="87"/>
        <v>0</v>
      </c>
      <c r="CN150" s="76">
        <f t="shared" si="87"/>
        <v>0</v>
      </c>
      <c r="CO150" s="76">
        <f t="shared" si="87"/>
        <v>0</v>
      </c>
      <c r="CP150" s="76">
        <f t="shared" si="87"/>
        <v>0</v>
      </c>
      <c r="CQ150" s="76">
        <f t="shared" si="87"/>
        <v>0</v>
      </c>
      <c r="CR150" s="76">
        <f t="shared" si="87"/>
        <v>0</v>
      </c>
      <c r="CS150" s="76">
        <f t="shared" si="87"/>
        <v>0</v>
      </c>
      <c r="CT150" s="76">
        <f t="shared" si="87"/>
        <v>0</v>
      </c>
      <c r="CU150" s="76">
        <f t="shared" si="87"/>
        <v>0</v>
      </c>
      <c r="CV150" s="76">
        <f t="shared" si="87"/>
        <v>0</v>
      </c>
      <c r="CW150" s="76">
        <f t="shared" si="87"/>
        <v>0</v>
      </c>
      <c r="CX150" s="76">
        <f t="shared" si="87"/>
        <v>0</v>
      </c>
      <c r="CY150" s="76">
        <f t="shared" si="87"/>
        <v>0</v>
      </c>
      <c r="CZ150" s="76">
        <f t="shared" si="87"/>
        <v>0</v>
      </c>
      <c r="DA150" s="76">
        <f t="shared" si="87"/>
        <v>0</v>
      </c>
      <c r="DB150" s="76">
        <f t="shared" si="87"/>
        <v>0</v>
      </c>
      <c r="DC150" s="76">
        <f t="shared" si="87"/>
        <v>0</v>
      </c>
      <c r="DD150" s="76">
        <f t="shared" si="87"/>
        <v>0</v>
      </c>
      <c r="DE150" s="76">
        <f t="shared" si="87"/>
        <v>0</v>
      </c>
      <c r="DF150" s="76">
        <f t="shared" si="87"/>
        <v>0</v>
      </c>
      <c r="DG150" s="76"/>
      <c r="DH150" s="76"/>
      <c r="DI150" s="76"/>
      <c r="DJ150" s="76"/>
      <c r="DK150" s="76"/>
      <c r="DL150" s="76"/>
      <c r="DM150" s="76"/>
      <c r="DN150" s="76"/>
      <c r="DO150" s="76"/>
      <c r="DP150" s="76"/>
      <c r="DQ150" s="76"/>
      <c r="DR150" s="76"/>
      <c r="DS150" s="76"/>
      <c r="DT150" s="76"/>
      <c r="DU150" s="76"/>
      <c r="DV150" s="76"/>
      <c r="DW150" s="76"/>
      <c r="DX150" s="76"/>
      <c r="DY150" s="76"/>
      <c r="DZ150" s="76"/>
      <c r="EA150" s="76"/>
      <c r="EB150" s="76"/>
      <c r="EC150" s="76"/>
      <c r="ED150" s="76"/>
      <c r="EE150" s="76"/>
      <c r="EF150" s="76"/>
      <c r="EG150" s="76"/>
      <c r="EH150" s="76"/>
      <c r="EI150" s="76"/>
      <c r="EJ150" s="76"/>
      <c r="EK150" s="76"/>
      <c r="EL150" s="76"/>
      <c r="EM150" s="76"/>
      <c r="EN150" s="76"/>
      <c r="EO150" s="76"/>
      <c r="EP150" s="76"/>
      <c r="EQ150" s="76"/>
      <c r="ER150" s="76"/>
      <c r="ES150" s="76"/>
      <c r="ET150" s="76"/>
      <c r="EU150" s="76"/>
      <c r="EV150" s="76"/>
    </row>
    <row r="151" spans="2:152" s="8" customFormat="1" x14ac:dyDescent="0.25">
      <c r="D151" s="144"/>
      <c r="E151" s="73"/>
      <c r="F151" s="74" t="str">
        <f>F291</f>
        <v>건설중인자산</v>
      </c>
      <c r="G151" s="74"/>
      <c r="H151" s="74"/>
      <c r="I151" s="74"/>
      <c r="J151" s="75"/>
      <c r="K151" s="122"/>
      <c r="L151" s="77"/>
      <c r="M151" s="123"/>
      <c r="N151" s="78">
        <v>0</v>
      </c>
      <c r="O151" s="78">
        <v>0</v>
      </c>
      <c r="P151" s="78">
        <v>0</v>
      </c>
      <c r="Q151" s="78">
        <v>0</v>
      </c>
      <c r="R151" s="78">
        <v>0</v>
      </c>
      <c r="S151" s="78">
        <v>0</v>
      </c>
      <c r="T151" s="78">
        <v>0</v>
      </c>
      <c r="U151" s="78">
        <v>0</v>
      </c>
      <c r="V151" s="78">
        <v>0</v>
      </c>
      <c r="W151" s="78">
        <v>0</v>
      </c>
      <c r="X151" s="78">
        <v>0</v>
      </c>
      <c r="Y151" s="78">
        <v>0</v>
      </c>
      <c r="Z151" s="78">
        <v>0</v>
      </c>
      <c r="AA151" s="78">
        <v>0</v>
      </c>
      <c r="AB151" s="78">
        <v>0</v>
      </c>
      <c r="AC151" s="78">
        <v>0</v>
      </c>
      <c r="AD151" s="78">
        <v>0</v>
      </c>
      <c r="AE151" s="78">
        <v>0</v>
      </c>
      <c r="AF151" s="78">
        <v>0</v>
      </c>
      <c r="AG151" s="78">
        <v>0</v>
      </c>
      <c r="AH151" s="78">
        <v>0</v>
      </c>
      <c r="AI151" s="78">
        <v>0</v>
      </c>
      <c r="AJ151" s="78">
        <v>0</v>
      </c>
      <c r="AK151" s="78">
        <v>0</v>
      </c>
      <c r="AL151" s="78">
        <v>0</v>
      </c>
      <c r="AM151" s="78">
        <v>0</v>
      </c>
      <c r="AN151" s="78">
        <v>0</v>
      </c>
      <c r="AO151" s="78">
        <v>0</v>
      </c>
      <c r="AP151" s="78">
        <v>0</v>
      </c>
      <c r="AQ151" s="78">
        <v>0</v>
      </c>
      <c r="AR151" s="78">
        <v>0</v>
      </c>
      <c r="AS151" s="78">
        <v>0</v>
      </c>
      <c r="AT151" s="78">
        <v>0</v>
      </c>
      <c r="AU151" s="78">
        <v>0</v>
      </c>
      <c r="AV151" s="78">
        <v>0</v>
      </c>
      <c r="AW151" s="78">
        <v>0</v>
      </c>
      <c r="AX151" s="78">
        <v>0</v>
      </c>
      <c r="AY151" s="78">
        <v>0</v>
      </c>
      <c r="AZ151" s="78">
        <v>0</v>
      </c>
      <c r="BA151" s="78">
        <v>0</v>
      </c>
      <c r="BB151" s="78">
        <v>0</v>
      </c>
      <c r="BC151" s="78">
        <v>0</v>
      </c>
      <c r="BD151" s="78">
        <v>0</v>
      </c>
      <c r="BE151" s="78">
        <v>0</v>
      </c>
      <c r="BF151" s="78">
        <v>0</v>
      </c>
      <c r="BG151" s="78">
        <v>0</v>
      </c>
      <c r="BH151" s="78">
        <v>0</v>
      </c>
      <c r="BI151" s="78">
        <v>0</v>
      </c>
      <c r="BJ151" s="78">
        <v>0</v>
      </c>
      <c r="BK151" s="78">
        <v>0</v>
      </c>
      <c r="BL151" s="78">
        <v>0</v>
      </c>
      <c r="BM151" s="78">
        <v>0</v>
      </c>
      <c r="BN151" s="78">
        <v>0</v>
      </c>
      <c r="BO151" s="78">
        <v>0</v>
      </c>
      <c r="BP151" s="78">
        <v>0</v>
      </c>
      <c r="BQ151" s="78">
        <v>0</v>
      </c>
      <c r="BR151" s="78">
        <v>0</v>
      </c>
      <c r="BS151" s="78">
        <v>0</v>
      </c>
      <c r="BT151" s="78">
        <v>0</v>
      </c>
      <c r="BU151" s="78">
        <v>0</v>
      </c>
      <c r="BV151" s="78">
        <v>0</v>
      </c>
      <c r="BW151" s="78">
        <v>0</v>
      </c>
      <c r="BX151" s="78">
        <v>0</v>
      </c>
      <c r="BY151" s="78">
        <v>0</v>
      </c>
      <c r="BZ151" s="78">
        <v>0</v>
      </c>
      <c r="CA151" s="78">
        <v>0</v>
      </c>
      <c r="CB151" s="78">
        <v>0</v>
      </c>
      <c r="CC151" s="78">
        <v>0</v>
      </c>
      <c r="CD151" s="78">
        <v>0</v>
      </c>
      <c r="CE151" s="78">
        <v>0</v>
      </c>
      <c r="CF151" s="78">
        <v>0</v>
      </c>
      <c r="CG151" s="78">
        <v>0</v>
      </c>
      <c r="CH151" s="78">
        <v>0</v>
      </c>
      <c r="CI151" s="78">
        <v>0</v>
      </c>
      <c r="CJ151" s="78">
        <v>0</v>
      </c>
      <c r="CK151" s="78">
        <v>0</v>
      </c>
      <c r="CL151" s="78">
        <v>0</v>
      </c>
      <c r="CM151" s="78">
        <v>0</v>
      </c>
      <c r="CN151" s="78">
        <v>0</v>
      </c>
      <c r="CO151" s="78">
        <v>0</v>
      </c>
      <c r="CP151" s="78">
        <v>0</v>
      </c>
      <c r="CQ151" s="78">
        <v>0</v>
      </c>
      <c r="CR151" s="78">
        <v>0</v>
      </c>
      <c r="CS151" s="78">
        <v>0</v>
      </c>
      <c r="CT151" s="78">
        <v>0</v>
      </c>
      <c r="CU151" s="78">
        <v>0</v>
      </c>
      <c r="CV151" s="78">
        <v>0</v>
      </c>
      <c r="CW151" s="78">
        <v>0</v>
      </c>
      <c r="CX151" s="78">
        <v>0</v>
      </c>
      <c r="CY151" s="78">
        <v>0</v>
      </c>
      <c r="CZ151" s="78">
        <v>0</v>
      </c>
      <c r="DA151" s="78">
        <v>0</v>
      </c>
      <c r="DB151" s="78">
        <v>0</v>
      </c>
      <c r="DC151" s="78">
        <v>0</v>
      </c>
      <c r="DD151" s="78">
        <v>0</v>
      </c>
      <c r="DE151" s="78">
        <v>0</v>
      </c>
      <c r="DF151" s="78">
        <v>0</v>
      </c>
      <c r="DG151" s="78"/>
      <c r="DH151" s="78"/>
      <c r="DI151" s="78"/>
      <c r="DJ151" s="78"/>
      <c r="DK151" s="78"/>
      <c r="DL151" s="78"/>
      <c r="DM151" s="78"/>
      <c r="DN151" s="78"/>
      <c r="DO151" s="78"/>
      <c r="DP151" s="78"/>
      <c r="DQ151" s="78"/>
      <c r="DR151" s="78"/>
      <c r="DS151" s="78"/>
      <c r="DT151" s="78"/>
      <c r="DU151" s="78"/>
      <c r="DV151" s="78"/>
      <c r="DW151" s="78"/>
      <c r="DX151" s="78"/>
      <c r="DY151" s="78"/>
      <c r="DZ151" s="78"/>
      <c r="EA151" s="78"/>
      <c r="EB151" s="78"/>
      <c r="EC151" s="78"/>
      <c r="ED151" s="78"/>
      <c r="EE151" s="78"/>
      <c r="EF151" s="78"/>
      <c r="EG151" s="78"/>
      <c r="EH151" s="78"/>
      <c r="EI151" s="78"/>
      <c r="EJ151" s="78"/>
      <c r="EK151" s="78"/>
      <c r="EL151" s="78"/>
      <c r="EM151" s="78"/>
      <c r="EN151" s="78"/>
      <c r="EO151" s="78"/>
      <c r="EP151" s="78"/>
      <c r="EQ151" s="78"/>
      <c r="ER151" s="78"/>
      <c r="ES151" s="78"/>
      <c r="ET151" s="78"/>
      <c r="EU151" s="78"/>
      <c r="EV151" s="78"/>
    </row>
    <row r="152" spans="2:152" s="1" customFormat="1" x14ac:dyDescent="0.25">
      <c r="D152" s="145"/>
      <c r="E152" s="79"/>
      <c r="F152" s="80"/>
      <c r="G152" s="80"/>
      <c r="H152" s="80"/>
      <c r="I152" s="80"/>
      <c r="J152" s="84"/>
      <c r="K152" s="124"/>
      <c r="L152" s="82"/>
      <c r="M152" s="125"/>
      <c r="N152" s="81"/>
      <c r="O152" s="82"/>
      <c r="P152" s="82"/>
      <c r="Q152" s="82"/>
      <c r="R152" s="82"/>
      <c r="S152" s="82"/>
      <c r="T152" s="82"/>
      <c r="U152" s="82"/>
      <c r="V152" s="82"/>
      <c r="W152" s="82"/>
      <c r="X152" s="81"/>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c r="BI152" s="82"/>
      <c r="BJ152" s="82"/>
      <c r="BK152" s="82"/>
      <c r="BL152" s="82"/>
      <c r="BM152" s="82"/>
      <c r="BN152" s="82"/>
      <c r="BO152" s="82"/>
      <c r="BP152" s="82"/>
      <c r="BQ152" s="82"/>
      <c r="BR152" s="82"/>
      <c r="BS152" s="82"/>
      <c r="BT152" s="82"/>
      <c r="BU152" s="82"/>
      <c r="BV152" s="82"/>
      <c r="BW152" s="82"/>
      <c r="BX152" s="82"/>
      <c r="BY152" s="82"/>
      <c r="BZ152" s="82"/>
      <c r="CA152" s="82"/>
      <c r="CB152" s="82"/>
      <c r="CC152" s="82"/>
      <c r="CD152" s="82"/>
      <c r="CE152" s="82"/>
      <c r="CF152" s="82"/>
      <c r="CG152" s="82"/>
      <c r="CH152" s="82"/>
      <c r="CI152" s="82"/>
      <c r="CJ152" s="82"/>
      <c r="CK152" s="82"/>
      <c r="CL152" s="82"/>
      <c r="CM152" s="82"/>
      <c r="CN152" s="82"/>
      <c r="CO152" s="82"/>
      <c r="CP152" s="82"/>
      <c r="CQ152" s="82"/>
      <c r="CR152" s="82"/>
      <c r="CS152" s="82"/>
      <c r="CT152" s="82"/>
      <c r="CU152" s="82"/>
      <c r="CV152" s="82"/>
      <c r="CW152" s="82"/>
      <c r="CX152" s="82"/>
      <c r="CY152" s="82"/>
      <c r="CZ152" s="82"/>
      <c r="DA152" s="82"/>
      <c r="DB152" s="82"/>
      <c r="DC152" s="82"/>
      <c r="DD152" s="82"/>
      <c r="DE152" s="82"/>
      <c r="DF152" s="82"/>
      <c r="DG152" s="82"/>
      <c r="DH152" s="82"/>
      <c r="DI152" s="82"/>
      <c r="DJ152" s="82"/>
      <c r="DK152" s="82"/>
      <c r="DL152" s="82"/>
      <c r="DM152" s="82"/>
      <c r="DN152" s="82"/>
      <c r="DO152" s="82"/>
      <c r="DP152" s="82"/>
      <c r="DQ152" s="82"/>
      <c r="DR152" s="82"/>
      <c r="DS152" s="82"/>
      <c r="DT152" s="82"/>
      <c r="DU152" s="82"/>
      <c r="DV152" s="82"/>
      <c r="DW152" s="82"/>
      <c r="DX152" s="82"/>
      <c r="DY152" s="82"/>
      <c r="DZ152" s="82"/>
      <c r="EA152" s="82"/>
      <c r="EB152" s="82"/>
      <c r="EC152" s="82"/>
      <c r="ED152" s="82"/>
      <c r="EE152" s="82"/>
      <c r="EF152" s="82"/>
      <c r="EG152" s="82"/>
      <c r="EH152" s="82"/>
      <c r="EI152" s="82"/>
      <c r="EJ152" s="82"/>
      <c r="EK152" s="82"/>
      <c r="EL152" s="82"/>
      <c r="EM152" s="82"/>
      <c r="EN152" s="82"/>
      <c r="EO152" s="82"/>
      <c r="EP152" s="82"/>
      <c r="EQ152" s="82"/>
      <c r="ER152" s="82"/>
      <c r="ES152" s="82"/>
      <c r="ET152" s="82"/>
      <c r="EU152" s="82"/>
      <c r="EV152" s="82"/>
    </row>
    <row r="153" spans="2:152" s="53" customFormat="1" x14ac:dyDescent="0.25">
      <c r="D153" s="139"/>
      <c r="E153" s="61" t="s">
        <v>51</v>
      </c>
      <c r="F153" s="62"/>
      <c r="G153" s="62"/>
      <c r="H153" s="62"/>
      <c r="I153" s="62"/>
      <c r="J153" s="63"/>
      <c r="K153" s="114"/>
      <c r="L153" s="115"/>
      <c r="M153" s="116"/>
      <c r="N153" s="64">
        <f>SUM(N154:N156)</f>
        <v>0</v>
      </c>
      <c r="O153" s="64">
        <f t="shared" ref="O153:BZ153" si="91">SUM(O154:O156)</f>
        <v>0.48272357723577236</v>
      </c>
      <c r="P153" s="64">
        <f t="shared" si="91"/>
        <v>0.48272357723577236</v>
      </c>
      <c r="Q153" s="64">
        <f t="shared" si="91"/>
        <v>0.48272357723577236</v>
      </c>
      <c r="R153" s="64">
        <f t="shared" si="91"/>
        <v>0.48272357723577236</v>
      </c>
      <c r="S153" s="64">
        <f t="shared" si="91"/>
        <v>0.48272357723577236</v>
      </c>
      <c r="T153" s="64">
        <f t="shared" si="91"/>
        <v>0.48272357723577236</v>
      </c>
      <c r="U153" s="64">
        <f t="shared" si="91"/>
        <v>0.48272357723577236</v>
      </c>
      <c r="V153" s="64">
        <f t="shared" si="91"/>
        <v>0.48272357723577236</v>
      </c>
      <c r="W153" s="64">
        <f t="shared" si="91"/>
        <v>0.48272357723577236</v>
      </c>
      <c r="X153" s="64">
        <f t="shared" si="91"/>
        <v>0.48272357723577236</v>
      </c>
      <c r="Y153" s="64">
        <f t="shared" si="91"/>
        <v>0.48272357723577236</v>
      </c>
      <c r="Z153" s="64">
        <f t="shared" si="91"/>
        <v>0.48272357723577236</v>
      </c>
      <c r="AA153" s="64">
        <f t="shared" si="91"/>
        <v>0.48272357723577231</v>
      </c>
      <c r="AB153" s="64">
        <f t="shared" si="91"/>
        <v>0.48272357723577231</v>
      </c>
      <c r="AC153" s="64">
        <f t="shared" si="91"/>
        <v>0.48272357723577231</v>
      </c>
      <c r="AD153" s="64">
        <f t="shared" si="91"/>
        <v>0.48272357723577231</v>
      </c>
      <c r="AE153" s="64">
        <f t="shared" si="91"/>
        <v>0.48272357723577231</v>
      </c>
      <c r="AF153" s="64">
        <f t="shared" si="91"/>
        <v>0.48272357723577231</v>
      </c>
      <c r="AG153" s="64">
        <f t="shared" si="91"/>
        <v>0.48272357723577231</v>
      </c>
      <c r="AH153" s="64">
        <f t="shared" si="91"/>
        <v>0.48272357723577231</v>
      </c>
      <c r="AI153" s="64">
        <f t="shared" si="91"/>
        <v>0.48272357723577231</v>
      </c>
      <c r="AJ153" s="64">
        <f t="shared" si="91"/>
        <v>0.48272357723577231</v>
      </c>
      <c r="AK153" s="64">
        <f t="shared" si="91"/>
        <v>0.48272357723577231</v>
      </c>
      <c r="AL153" s="64">
        <f t="shared" si="91"/>
        <v>0.48272357723577231</v>
      </c>
      <c r="AM153" s="64">
        <f t="shared" si="91"/>
        <v>0.48272357723577231</v>
      </c>
      <c r="AN153" s="64">
        <f t="shared" si="91"/>
        <v>0.48272357723577231</v>
      </c>
      <c r="AO153" s="64">
        <f t="shared" si="91"/>
        <v>0.48272357723577231</v>
      </c>
      <c r="AP153" s="64">
        <f t="shared" si="91"/>
        <v>0.48272357723577231</v>
      </c>
      <c r="AQ153" s="64">
        <f t="shared" si="91"/>
        <v>0.48272357723577231</v>
      </c>
      <c r="AR153" s="64">
        <f t="shared" si="91"/>
        <v>0.48272357723577231</v>
      </c>
      <c r="AS153" s="64">
        <f t="shared" si="91"/>
        <v>0.48272357723577231</v>
      </c>
      <c r="AT153" s="64">
        <f t="shared" si="91"/>
        <v>0.48272357723577231</v>
      </c>
      <c r="AU153" s="64">
        <f t="shared" si="91"/>
        <v>0.48272357723577231</v>
      </c>
      <c r="AV153" s="64">
        <f t="shared" si="91"/>
        <v>0.48272357723577231</v>
      </c>
      <c r="AW153" s="64">
        <f t="shared" si="91"/>
        <v>0.48272357723577231</v>
      </c>
      <c r="AX153" s="64">
        <f t="shared" si="91"/>
        <v>0.48272357723577231</v>
      </c>
      <c r="AY153" s="64">
        <f t="shared" si="91"/>
        <v>0.48272357723577231</v>
      </c>
      <c r="AZ153" s="64">
        <f t="shared" si="91"/>
        <v>0.48272357723577231</v>
      </c>
      <c r="BA153" s="64">
        <f t="shared" si="91"/>
        <v>0.48272357723577231</v>
      </c>
      <c r="BB153" s="64">
        <f t="shared" si="91"/>
        <v>0.48272357723577231</v>
      </c>
      <c r="BC153" s="64">
        <f t="shared" si="91"/>
        <v>0.48272357723577231</v>
      </c>
      <c r="BD153" s="64">
        <f t="shared" si="91"/>
        <v>0.48272357723577231</v>
      </c>
      <c r="BE153" s="64">
        <f t="shared" si="91"/>
        <v>0.48272357723577231</v>
      </c>
      <c r="BF153" s="64">
        <f t="shared" si="91"/>
        <v>0.48272357723577231</v>
      </c>
      <c r="BG153" s="64">
        <f t="shared" si="91"/>
        <v>0.48272357723577231</v>
      </c>
      <c r="BH153" s="64">
        <f t="shared" si="91"/>
        <v>0.48272357723577231</v>
      </c>
      <c r="BI153" s="64">
        <f t="shared" si="91"/>
        <v>0.48272357723577231</v>
      </c>
      <c r="BJ153" s="64">
        <f t="shared" si="91"/>
        <v>0.48272357723577231</v>
      </c>
      <c r="BK153" s="64">
        <f t="shared" si="91"/>
        <v>0.48272357723577231</v>
      </c>
      <c r="BL153" s="64">
        <f t="shared" si="91"/>
        <v>0.48272357723577231</v>
      </c>
      <c r="BM153" s="64">
        <f t="shared" si="91"/>
        <v>0.48272357723577231</v>
      </c>
      <c r="BN153" s="64">
        <f t="shared" si="91"/>
        <v>0.48272357723577231</v>
      </c>
      <c r="BO153" s="64">
        <f t="shared" si="91"/>
        <v>0.48272357723577231</v>
      </c>
      <c r="BP153" s="64">
        <f t="shared" si="91"/>
        <v>0.48272357723577231</v>
      </c>
      <c r="BQ153" s="64">
        <f t="shared" si="91"/>
        <v>0.48272357723577231</v>
      </c>
      <c r="BR153" s="64">
        <f t="shared" si="91"/>
        <v>0.48272357723577231</v>
      </c>
      <c r="BS153" s="64">
        <f t="shared" si="91"/>
        <v>0.48272357723577231</v>
      </c>
      <c r="BT153" s="64">
        <f t="shared" si="91"/>
        <v>0.48272357723577231</v>
      </c>
      <c r="BU153" s="64">
        <f t="shared" si="91"/>
        <v>0.48272357723577231</v>
      </c>
      <c r="BV153" s="64">
        <f t="shared" si="91"/>
        <v>0.48272357723577231</v>
      </c>
      <c r="BW153" s="64">
        <f t="shared" si="91"/>
        <v>0.48272357723577225</v>
      </c>
      <c r="BX153" s="64">
        <f t="shared" si="91"/>
        <v>0.48272357723577225</v>
      </c>
      <c r="BY153" s="64">
        <f t="shared" si="91"/>
        <v>0.48272357723577225</v>
      </c>
      <c r="BZ153" s="64">
        <f t="shared" si="91"/>
        <v>0.48272357723577225</v>
      </c>
      <c r="CA153" s="64">
        <f t="shared" ref="CA153:DF153" si="92">SUM(CA154:CA156)</f>
        <v>0.48272357723577225</v>
      </c>
      <c r="CB153" s="64">
        <f t="shared" si="92"/>
        <v>0.48272357723577225</v>
      </c>
      <c r="CC153" s="64">
        <f t="shared" si="92"/>
        <v>0.48272357723577225</v>
      </c>
      <c r="CD153" s="64">
        <f t="shared" si="92"/>
        <v>0.48272357723577225</v>
      </c>
      <c r="CE153" s="64">
        <f t="shared" si="92"/>
        <v>0.48272357723577225</v>
      </c>
      <c r="CF153" s="64">
        <f t="shared" si="92"/>
        <v>0.48272357723577225</v>
      </c>
      <c r="CG153" s="64">
        <f t="shared" si="92"/>
        <v>0.48272357723577225</v>
      </c>
      <c r="CH153" s="64">
        <f t="shared" si="92"/>
        <v>0.48272357723577225</v>
      </c>
      <c r="CI153" s="64">
        <f t="shared" si="92"/>
        <v>0.48272357723577225</v>
      </c>
      <c r="CJ153" s="64">
        <f t="shared" si="92"/>
        <v>0.48272357723577225</v>
      </c>
      <c r="CK153" s="64">
        <f t="shared" si="92"/>
        <v>0.48272357723577225</v>
      </c>
      <c r="CL153" s="64">
        <f t="shared" si="92"/>
        <v>0.48272357723577225</v>
      </c>
      <c r="CM153" s="64">
        <f t="shared" si="92"/>
        <v>0.48272357723577225</v>
      </c>
      <c r="CN153" s="64">
        <f t="shared" si="92"/>
        <v>0.48272357723577225</v>
      </c>
      <c r="CO153" s="64">
        <f t="shared" si="92"/>
        <v>0.48272357723577225</v>
      </c>
      <c r="CP153" s="64">
        <f t="shared" si="92"/>
        <v>0.48272357723577225</v>
      </c>
      <c r="CQ153" s="64">
        <f t="shared" si="92"/>
        <v>0.48272357723577225</v>
      </c>
      <c r="CR153" s="64">
        <f t="shared" si="92"/>
        <v>0.48272357723577225</v>
      </c>
      <c r="CS153" s="64">
        <f t="shared" si="92"/>
        <v>0.48272357723577225</v>
      </c>
      <c r="CT153" s="64">
        <f t="shared" si="92"/>
        <v>0.48272357723577225</v>
      </c>
      <c r="CU153" s="64">
        <f t="shared" si="92"/>
        <v>0.48272357723577225</v>
      </c>
      <c r="CV153" s="64">
        <f t="shared" si="92"/>
        <v>0.48272357723577225</v>
      </c>
      <c r="CW153" s="64">
        <f t="shared" si="92"/>
        <v>0.48272357723577225</v>
      </c>
      <c r="CX153" s="64">
        <f t="shared" si="92"/>
        <v>0.48272357723577225</v>
      </c>
      <c r="CY153" s="64">
        <f t="shared" si="92"/>
        <v>0.48272357723577225</v>
      </c>
      <c r="CZ153" s="64">
        <f t="shared" si="92"/>
        <v>0.48272357723577225</v>
      </c>
      <c r="DA153" s="64">
        <f t="shared" si="92"/>
        <v>0.48272357723577225</v>
      </c>
      <c r="DB153" s="64">
        <f t="shared" si="92"/>
        <v>0.48272357723577225</v>
      </c>
      <c r="DC153" s="64">
        <f t="shared" si="92"/>
        <v>0.48272357723577225</v>
      </c>
      <c r="DD153" s="64">
        <f t="shared" si="92"/>
        <v>0.48272357723577225</v>
      </c>
      <c r="DE153" s="64">
        <f t="shared" si="92"/>
        <v>0.48272357723577225</v>
      </c>
      <c r="DF153" s="64">
        <f t="shared" si="92"/>
        <v>0.48272357723577225</v>
      </c>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c r="EQ153" s="64"/>
      <c r="ER153" s="64"/>
      <c r="ES153" s="64"/>
      <c r="ET153" s="64"/>
      <c r="EU153" s="64"/>
      <c r="EV153" s="64"/>
    </row>
    <row r="154" spans="2:152" s="1" customFormat="1" x14ac:dyDescent="0.25">
      <c r="D154" s="145"/>
      <c r="E154" s="79"/>
      <c r="F154" s="80" t="str">
        <f>F294</f>
        <v>산업재산권</v>
      </c>
      <c r="G154" s="80"/>
      <c r="H154" s="80"/>
      <c r="I154" s="80"/>
      <c r="J154" s="84"/>
      <c r="K154" s="124"/>
      <c r="L154" s="82"/>
      <c r="M154" s="125"/>
      <c r="N154" s="76">
        <f t="shared" ref="N154:BY156" si="93">N393+N397</f>
        <v>0</v>
      </c>
      <c r="O154" s="76">
        <f t="shared" si="93"/>
        <v>0.48272357723577236</v>
      </c>
      <c r="P154" s="76">
        <f t="shared" si="93"/>
        <v>0.48272357723577236</v>
      </c>
      <c r="Q154" s="76">
        <f t="shared" si="93"/>
        <v>0.48272357723577236</v>
      </c>
      <c r="R154" s="76">
        <f t="shared" si="93"/>
        <v>0.48272357723577236</v>
      </c>
      <c r="S154" s="76">
        <f t="shared" si="93"/>
        <v>0.48272357723577236</v>
      </c>
      <c r="T154" s="76">
        <f t="shared" si="93"/>
        <v>0.48272357723577236</v>
      </c>
      <c r="U154" s="76">
        <f t="shared" si="93"/>
        <v>0.48272357723577236</v>
      </c>
      <c r="V154" s="76">
        <f t="shared" si="93"/>
        <v>0.48272357723577236</v>
      </c>
      <c r="W154" s="76">
        <f t="shared" si="93"/>
        <v>0.48272357723577236</v>
      </c>
      <c r="X154" s="76">
        <f t="shared" si="93"/>
        <v>0.48272357723577236</v>
      </c>
      <c r="Y154" s="76">
        <f t="shared" si="93"/>
        <v>0.48272357723577236</v>
      </c>
      <c r="Z154" s="76">
        <f t="shared" si="93"/>
        <v>0.48272357723577236</v>
      </c>
      <c r="AA154" s="76">
        <f t="shared" si="93"/>
        <v>0.48272357723577231</v>
      </c>
      <c r="AB154" s="76">
        <f t="shared" si="93"/>
        <v>0.48272357723577231</v>
      </c>
      <c r="AC154" s="76">
        <f t="shared" si="93"/>
        <v>0.48272357723577231</v>
      </c>
      <c r="AD154" s="76">
        <f t="shared" si="93"/>
        <v>0.48272357723577231</v>
      </c>
      <c r="AE154" s="76">
        <f t="shared" si="93"/>
        <v>0.48272357723577231</v>
      </c>
      <c r="AF154" s="76">
        <f t="shared" si="93"/>
        <v>0.48272357723577231</v>
      </c>
      <c r="AG154" s="76">
        <f t="shared" si="93"/>
        <v>0.48272357723577231</v>
      </c>
      <c r="AH154" s="76">
        <f t="shared" si="93"/>
        <v>0.48272357723577231</v>
      </c>
      <c r="AI154" s="76">
        <f t="shared" si="93"/>
        <v>0.48272357723577231</v>
      </c>
      <c r="AJ154" s="76">
        <f t="shared" si="93"/>
        <v>0.48272357723577231</v>
      </c>
      <c r="AK154" s="76">
        <f t="shared" si="93"/>
        <v>0.48272357723577231</v>
      </c>
      <c r="AL154" s="76">
        <f t="shared" si="93"/>
        <v>0.48272357723577231</v>
      </c>
      <c r="AM154" s="76">
        <f t="shared" si="93"/>
        <v>0.48272357723577231</v>
      </c>
      <c r="AN154" s="76">
        <f t="shared" si="93"/>
        <v>0.48272357723577231</v>
      </c>
      <c r="AO154" s="76">
        <f t="shared" si="93"/>
        <v>0.48272357723577231</v>
      </c>
      <c r="AP154" s="76">
        <f t="shared" si="93"/>
        <v>0.48272357723577231</v>
      </c>
      <c r="AQ154" s="76">
        <f t="shared" si="93"/>
        <v>0.48272357723577231</v>
      </c>
      <c r="AR154" s="76">
        <f t="shared" si="93"/>
        <v>0.48272357723577231</v>
      </c>
      <c r="AS154" s="76">
        <f t="shared" si="93"/>
        <v>0.48272357723577231</v>
      </c>
      <c r="AT154" s="76">
        <f t="shared" si="93"/>
        <v>0.48272357723577231</v>
      </c>
      <c r="AU154" s="76">
        <f t="shared" si="93"/>
        <v>0.48272357723577231</v>
      </c>
      <c r="AV154" s="76">
        <f t="shared" si="93"/>
        <v>0.48272357723577231</v>
      </c>
      <c r="AW154" s="76">
        <f t="shared" si="93"/>
        <v>0.48272357723577231</v>
      </c>
      <c r="AX154" s="76">
        <f t="shared" si="93"/>
        <v>0.48272357723577231</v>
      </c>
      <c r="AY154" s="76">
        <f t="shared" si="93"/>
        <v>0.48272357723577231</v>
      </c>
      <c r="AZ154" s="76">
        <f t="shared" si="93"/>
        <v>0.48272357723577231</v>
      </c>
      <c r="BA154" s="76">
        <f t="shared" si="93"/>
        <v>0.48272357723577231</v>
      </c>
      <c r="BB154" s="76">
        <f t="shared" si="93"/>
        <v>0.48272357723577231</v>
      </c>
      <c r="BC154" s="76">
        <f t="shared" si="93"/>
        <v>0.48272357723577231</v>
      </c>
      <c r="BD154" s="76">
        <f t="shared" si="93"/>
        <v>0.48272357723577231</v>
      </c>
      <c r="BE154" s="76">
        <f t="shared" si="93"/>
        <v>0.48272357723577231</v>
      </c>
      <c r="BF154" s="76">
        <f t="shared" si="93"/>
        <v>0.48272357723577231</v>
      </c>
      <c r="BG154" s="76">
        <f t="shared" si="93"/>
        <v>0.48272357723577231</v>
      </c>
      <c r="BH154" s="76">
        <f t="shared" si="93"/>
        <v>0.48272357723577231</v>
      </c>
      <c r="BI154" s="76">
        <f t="shared" si="93"/>
        <v>0.48272357723577231</v>
      </c>
      <c r="BJ154" s="76">
        <f t="shared" si="93"/>
        <v>0.48272357723577231</v>
      </c>
      <c r="BK154" s="76">
        <f t="shared" si="93"/>
        <v>0.48272357723577231</v>
      </c>
      <c r="BL154" s="76">
        <f t="shared" si="93"/>
        <v>0.48272357723577231</v>
      </c>
      <c r="BM154" s="76">
        <f t="shared" si="93"/>
        <v>0.48272357723577231</v>
      </c>
      <c r="BN154" s="76">
        <f t="shared" si="93"/>
        <v>0.48272357723577231</v>
      </c>
      <c r="BO154" s="76">
        <f t="shared" si="93"/>
        <v>0.48272357723577231</v>
      </c>
      <c r="BP154" s="76">
        <f t="shared" si="93"/>
        <v>0.48272357723577231</v>
      </c>
      <c r="BQ154" s="76">
        <f t="shared" si="93"/>
        <v>0.48272357723577231</v>
      </c>
      <c r="BR154" s="76">
        <f t="shared" si="93"/>
        <v>0.48272357723577231</v>
      </c>
      <c r="BS154" s="76">
        <f t="shared" si="93"/>
        <v>0.48272357723577231</v>
      </c>
      <c r="BT154" s="76">
        <f t="shared" si="93"/>
        <v>0.48272357723577231</v>
      </c>
      <c r="BU154" s="76">
        <f t="shared" si="93"/>
        <v>0.48272357723577231</v>
      </c>
      <c r="BV154" s="76">
        <f t="shared" si="93"/>
        <v>0.48272357723577231</v>
      </c>
      <c r="BW154" s="76">
        <f t="shared" si="93"/>
        <v>0.48272357723577225</v>
      </c>
      <c r="BX154" s="76">
        <f t="shared" si="93"/>
        <v>0.48272357723577225</v>
      </c>
      <c r="BY154" s="76">
        <f t="shared" si="93"/>
        <v>0.48272357723577225</v>
      </c>
      <c r="BZ154" s="76">
        <f t="shared" ref="BZ154:DF156" si="94">BZ393+BZ397</f>
        <v>0.48272357723577225</v>
      </c>
      <c r="CA154" s="76">
        <f t="shared" si="94"/>
        <v>0.48272357723577225</v>
      </c>
      <c r="CB154" s="76">
        <f t="shared" si="94"/>
        <v>0.48272357723577225</v>
      </c>
      <c r="CC154" s="76">
        <f t="shared" si="94"/>
        <v>0.48272357723577225</v>
      </c>
      <c r="CD154" s="76">
        <f t="shared" si="94"/>
        <v>0.48272357723577225</v>
      </c>
      <c r="CE154" s="76">
        <f t="shared" si="94"/>
        <v>0.48272357723577225</v>
      </c>
      <c r="CF154" s="76">
        <f t="shared" si="94"/>
        <v>0.48272357723577225</v>
      </c>
      <c r="CG154" s="76">
        <f t="shared" si="94"/>
        <v>0.48272357723577225</v>
      </c>
      <c r="CH154" s="76">
        <f t="shared" si="94"/>
        <v>0.48272357723577225</v>
      </c>
      <c r="CI154" s="76">
        <f t="shared" si="94"/>
        <v>0.48272357723577225</v>
      </c>
      <c r="CJ154" s="76">
        <f t="shared" si="94"/>
        <v>0.48272357723577225</v>
      </c>
      <c r="CK154" s="76">
        <f t="shared" si="94"/>
        <v>0.48272357723577225</v>
      </c>
      <c r="CL154" s="76">
        <f t="shared" si="94"/>
        <v>0.48272357723577225</v>
      </c>
      <c r="CM154" s="76">
        <f t="shared" si="94"/>
        <v>0.48272357723577225</v>
      </c>
      <c r="CN154" s="76">
        <f t="shared" si="94"/>
        <v>0.48272357723577225</v>
      </c>
      <c r="CO154" s="76">
        <f t="shared" si="94"/>
        <v>0.48272357723577225</v>
      </c>
      <c r="CP154" s="76">
        <f t="shared" si="94"/>
        <v>0.48272357723577225</v>
      </c>
      <c r="CQ154" s="76">
        <f t="shared" si="94"/>
        <v>0.48272357723577225</v>
      </c>
      <c r="CR154" s="76">
        <f t="shared" si="94"/>
        <v>0.48272357723577225</v>
      </c>
      <c r="CS154" s="76">
        <f t="shared" si="94"/>
        <v>0.48272357723577225</v>
      </c>
      <c r="CT154" s="76">
        <f t="shared" si="94"/>
        <v>0.48272357723577225</v>
      </c>
      <c r="CU154" s="76">
        <f t="shared" si="94"/>
        <v>0.48272357723577225</v>
      </c>
      <c r="CV154" s="76">
        <f t="shared" si="94"/>
        <v>0.48272357723577225</v>
      </c>
      <c r="CW154" s="76">
        <f t="shared" si="94"/>
        <v>0.48272357723577225</v>
      </c>
      <c r="CX154" s="76">
        <f t="shared" si="94"/>
        <v>0.48272357723577225</v>
      </c>
      <c r="CY154" s="76">
        <f t="shared" si="94"/>
        <v>0.48272357723577225</v>
      </c>
      <c r="CZ154" s="76">
        <f t="shared" si="94"/>
        <v>0.48272357723577225</v>
      </c>
      <c r="DA154" s="76">
        <f t="shared" si="94"/>
        <v>0.48272357723577225</v>
      </c>
      <c r="DB154" s="76">
        <f t="shared" si="94"/>
        <v>0.48272357723577225</v>
      </c>
      <c r="DC154" s="76">
        <f t="shared" si="94"/>
        <v>0.48272357723577225</v>
      </c>
      <c r="DD154" s="76">
        <f t="shared" si="94"/>
        <v>0.48272357723577225</v>
      </c>
      <c r="DE154" s="76">
        <f t="shared" si="94"/>
        <v>0.48272357723577225</v>
      </c>
      <c r="DF154" s="76">
        <f t="shared" si="94"/>
        <v>0.48272357723577225</v>
      </c>
      <c r="DG154" s="76"/>
      <c r="DH154" s="76"/>
      <c r="DI154" s="76"/>
      <c r="DJ154" s="76"/>
      <c r="DK154" s="76"/>
      <c r="DL154" s="76"/>
      <c r="DM154" s="76"/>
      <c r="DN154" s="76"/>
      <c r="DO154" s="76"/>
      <c r="DP154" s="76"/>
      <c r="DQ154" s="76"/>
      <c r="DR154" s="76"/>
      <c r="DS154" s="76"/>
      <c r="DT154" s="76"/>
      <c r="DU154" s="76"/>
      <c r="DV154" s="76"/>
      <c r="DW154" s="76"/>
      <c r="DX154" s="76"/>
      <c r="DY154" s="76"/>
      <c r="DZ154" s="76"/>
      <c r="EA154" s="76"/>
      <c r="EB154" s="76"/>
      <c r="EC154" s="76"/>
      <c r="ED154" s="76"/>
      <c r="EE154" s="76"/>
      <c r="EF154" s="76"/>
      <c r="EG154" s="76"/>
      <c r="EH154" s="76"/>
      <c r="EI154" s="76"/>
      <c r="EJ154" s="76"/>
      <c r="EK154" s="76"/>
      <c r="EL154" s="76"/>
      <c r="EM154" s="76"/>
      <c r="EN154" s="76"/>
      <c r="EO154" s="76"/>
      <c r="EP154" s="76"/>
      <c r="EQ154" s="76"/>
      <c r="ER154" s="76"/>
      <c r="ES154" s="76"/>
      <c r="ET154" s="76"/>
      <c r="EU154" s="76"/>
      <c r="EV154" s="76"/>
    </row>
    <row r="155" spans="2:152" s="1" customFormat="1" x14ac:dyDescent="0.25">
      <c r="D155" s="145"/>
      <c r="E155" s="73"/>
      <c r="F155" s="80" t="str">
        <f>F295</f>
        <v>기타 무형자산</v>
      </c>
      <c r="G155" s="74"/>
      <c r="H155" s="74"/>
      <c r="I155" s="80"/>
      <c r="J155" s="84"/>
      <c r="K155" s="124"/>
      <c r="L155" s="82"/>
      <c r="M155" s="125"/>
      <c r="N155" s="76">
        <f t="shared" si="93"/>
        <v>0</v>
      </c>
      <c r="O155" s="76">
        <f t="shared" si="93"/>
        <v>0</v>
      </c>
      <c r="P155" s="76">
        <f t="shared" si="93"/>
        <v>0</v>
      </c>
      <c r="Q155" s="76">
        <f t="shared" si="93"/>
        <v>0</v>
      </c>
      <c r="R155" s="76">
        <f t="shared" si="93"/>
        <v>0</v>
      </c>
      <c r="S155" s="76">
        <f t="shared" si="93"/>
        <v>0</v>
      </c>
      <c r="T155" s="76">
        <f t="shared" si="93"/>
        <v>0</v>
      </c>
      <c r="U155" s="76">
        <f t="shared" si="93"/>
        <v>0</v>
      </c>
      <c r="V155" s="76">
        <f t="shared" si="93"/>
        <v>0</v>
      </c>
      <c r="W155" s="76">
        <f t="shared" si="93"/>
        <v>0</v>
      </c>
      <c r="X155" s="76">
        <f t="shared" si="93"/>
        <v>0</v>
      </c>
      <c r="Y155" s="76">
        <f t="shared" si="93"/>
        <v>0</v>
      </c>
      <c r="Z155" s="76">
        <f t="shared" si="93"/>
        <v>0</v>
      </c>
      <c r="AA155" s="76">
        <f t="shared" si="93"/>
        <v>0</v>
      </c>
      <c r="AB155" s="76">
        <f t="shared" si="93"/>
        <v>0</v>
      </c>
      <c r="AC155" s="76">
        <f t="shared" si="93"/>
        <v>0</v>
      </c>
      <c r="AD155" s="76">
        <f t="shared" si="93"/>
        <v>0</v>
      </c>
      <c r="AE155" s="76">
        <f t="shared" si="93"/>
        <v>0</v>
      </c>
      <c r="AF155" s="76">
        <f t="shared" si="93"/>
        <v>0</v>
      </c>
      <c r="AG155" s="76">
        <f t="shared" si="93"/>
        <v>0</v>
      </c>
      <c r="AH155" s="76">
        <f t="shared" si="93"/>
        <v>0</v>
      </c>
      <c r="AI155" s="76">
        <f t="shared" si="93"/>
        <v>0</v>
      </c>
      <c r="AJ155" s="76">
        <f t="shared" si="93"/>
        <v>0</v>
      </c>
      <c r="AK155" s="76">
        <f t="shared" si="93"/>
        <v>0</v>
      </c>
      <c r="AL155" s="76">
        <f t="shared" si="93"/>
        <v>0</v>
      </c>
      <c r="AM155" s="76">
        <f t="shared" si="93"/>
        <v>0</v>
      </c>
      <c r="AN155" s="76">
        <f t="shared" si="93"/>
        <v>0</v>
      </c>
      <c r="AO155" s="76">
        <f t="shared" si="93"/>
        <v>0</v>
      </c>
      <c r="AP155" s="76">
        <f t="shared" si="93"/>
        <v>0</v>
      </c>
      <c r="AQ155" s="76">
        <f t="shared" si="93"/>
        <v>0</v>
      </c>
      <c r="AR155" s="76">
        <f t="shared" si="93"/>
        <v>0</v>
      </c>
      <c r="AS155" s="76">
        <f t="shared" si="93"/>
        <v>0</v>
      </c>
      <c r="AT155" s="76">
        <f t="shared" si="93"/>
        <v>0</v>
      </c>
      <c r="AU155" s="76">
        <f t="shared" si="93"/>
        <v>0</v>
      </c>
      <c r="AV155" s="76">
        <f t="shared" si="93"/>
        <v>0</v>
      </c>
      <c r="AW155" s="76">
        <f t="shared" si="93"/>
        <v>0</v>
      </c>
      <c r="AX155" s="76">
        <f t="shared" si="93"/>
        <v>0</v>
      </c>
      <c r="AY155" s="76">
        <f t="shared" si="93"/>
        <v>0</v>
      </c>
      <c r="AZ155" s="76">
        <f t="shared" si="93"/>
        <v>0</v>
      </c>
      <c r="BA155" s="76">
        <f t="shared" si="93"/>
        <v>0</v>
      </c>
      <c r="BB155" s="76">
        <f t="shared" si="93"/>
        <v>0</v>
      </c>
      <c r="BC155" s="76">
        <f t="shared" si="93"/>
        <v>0</v>
      </c>
      <c r="BD155" s="76">
        <f t="shared" si="93"/>
        <v>0</v>
      </c>
      <c r="BE155" s="76">
        <f t="shared" si="93"/>
        <v>0</v>
      </c>
      <c r="BF155" s="76">
        <f t="shared" si="93"/>
        <v>0</v>
      </c>
      <c r="BG155" s="76">
        <f t="shared" si="93"/>
        <v>0</v>
      </c>
      <c r="BH155" s="76">
        <f t="shared" si="93"/>
        <v>0</v>
      </c>
      <c r="BI155" s="76">
        <f t="shared" si="93"/>
        <v>0</v>
      </c>
      <c r="BJ155" s="76">
        <f t="shared" si="93"/>
        <v>0</v>
      </c>
      <c r="BK155" s="76">
        <f t="shared" si="93"/>
        <v>0</v>
      </c>
      <c r="BL155" s="76">
        <f t="shared" si="93"/>
        <v>0</v>
      </c>
      <c r="BM155" s="76">
        <f t="shared" si="93"/>
        <v>0</v>
      </c>
      <c r="BN155" s="76">
        <f t="shared" si="93"/>
        <v>0</v>
      </c>
      <c r="BO155" s="76">
        <f t="shared" si="93"/>
        <v>0</v>
      </c>
      <c r="BP155" s="76">
        <f t="shared" si="93"/>
        <v>0</v>
      </c>
      <c r="BQ155" s="76">
        <f t="shared" si="93"/>
        <v>0</v>
      </c>
      <c r="BR155" s="76">
        <f t="shared" si="93"/>
        <v>0</v>
      </c>
      <c r="BS155" s="76">
        <f t="shared" si="93"/>
        <v>0</v>
      </c>
      <c r="BT155" s="76">
        <f t="shared" si="93"/>
        <v>0</v>
      </c>
      <c r="BU155" s="76">
        <f t="shared" si="93"/>
        <v>0</v>
      </c>
      <c r="BV155" s="76">
        <f t="shared" si="93"/>
        <v>0</v>
      </c>
      <c r="BW155" s="76">
        <f t="shared" si="93"/>
        <v>0</v>
      </c>
      <c r="BX155" s="76">
        <f t="shared" si="93"/>
        <v>0</v>
      </c>
      <c r="BY155" s="76">
        <f t="shared" si="93"/>
        <v>0</v>
      </c>
      <c r="BZ155" s="76">
        <f t="shared" si="94"/>
        <v>0</v>
      </c>
      <c r="CA155" s="76">
        <f t="shared" si="94"/>
        <v>0</v>
      </c>
      <c r="CB155" s="76">
        <f t="shared" si="94"/>
        <v>0</v>
      </c>
      <c r="CC155" s="76">
        <f t="shared" si="94"/>
        <v>0</v>
      </c>
      <c r="CD155" s="76">
        <f t="shared" si="94"/>
        <v>0</v>
      </c>
      <c r="CE155" s="76">
        <f t="shared" si="94"/>
        <v>0</v>
      </c>
      <c r="CF155" s="76">
        <f t="shared" si="94"/>
        <v>0</v>
      </c>
      <c r="CG155" s="76">
        <f t="shared" si="94"/>
        <v>0</v>
      </c>
      <c r="CH155" s="76">
        <f t="shared" si="94"/>
        <v>0</v>
      </c>
      <c r="CI155" s="76">
        <f t="shared" si="94"/>
        <v>0</v>
      </c>
      <c r="CJ155" s="76">
        <f t="shared" si="94"/>
        <v>0</v>
      </c>
      <c r="CK155" s="76">
        <f t="shared" si="94"/>
        <v>0</v>
      </c>
      <c r="CL155" s="76">
        <f t="shared" si="94"/>
        <v>0</v>
      </c>
      <c r="CM155" s="76">
        <f t="shared" si="94"/>
        <v>0</v>
      </c>
      <c r="CN155" s="76">
        <f t="shared" si="94"/>
        <v>0</v>
      </c>
      <c r="CO155" s="76">
        <f t="shared" si="94"/>
        <v>0</v>
      </c>
      <c r="CP155" s="76">
        <f t="shared" si="94"/>
        <v>0</v>
      </c>
      <c r="CQ155" s="76">
        <f t="shared" si="94"/>
        <v>0</v>
      </c>
      <c r="CR155" s="76">
        <f t="shared" si="94"/>
        <v>0</v>
      </c>
      <c r="CS155" s="76">
        <f t="shared" si="94"/>
        <v>0</v>
      </c>
      <c r="CT155" s="76">
        <f t="shared" si="94"/>
        <v>0</v>
      </c>
      <c r="CU155" s="76">
        <f t="shared" si="94"/>
        <v>0</v>
      </c>
      <c r="CV155" s="76">
        <f t="shared" si="94"/>
        <v>0</v>
      </c>
      <c r="CW155" s="76">
        <f t="shared" si="94"/>
        <v>0</v>
      </c>
      <c r="CX155" s="76">
        <f t="shared" si="94"/>
        <v>0</v>
      </c>
      <c r="CY155" s="76">
        <f t="shared" si="94"/>
        <v>0</v>
      </c>
      <c r="CZ155" s="76">
        <f t="shared" si="94"/>
        <v>0</v>
      </c>
      <c r="DA155" s="76">
        <f t="shared" si="94"/>
        <v>0</v>
      </c>
      <c r="DB155" s="76">
        <f t="shared" si="94"/>
        <v>0</v>
      </c>
      <c r="DC155" s="76">
        <f t="shared" si="94"/>
        <v>0</v>
      </c>
      <c r="DD155" s="76">
        <f t="shared" si="94"/>
        <v>0</v>
      </c>
      <c r="DE155" s="76">
        <f t="shared" si="94"/>
        <v>0</v>
      </c>
      <c r="DF155" s="76">
        <f t="shared" si="94"/>
        <v>0</v>
      </c>
      <c r="DG155" s="76"/>
      <c r="DH155" s="76"/>
      <c r="DI155" s="76"/>
      <c r="DJ155" s="76"/>
      <c r="DK155" s="76"/>
      <c r="DL155" s="76"/>
      <c r="DM155" s="76"/>
      <c r="DN155" s="76"/>
      <c r="DO155" s="76"/>
      <c r="DP155" s="76"/>
      <c r="DQ155" s="76"/>
      <c r="DR155" s="76"/>
      <c r="DS155" s="76"/>
      <c r="DT155" s="76"/>
      <c r="DU155" s="76"/>
      <c r="DV155" s="76"/>
      <c r="DW155" s="76"/>
      <c r="DX155" s="76"/>
      <c r="DY155" s="76"/>
      <c r="DZ155" s="76"/>
      <c r="EA155" s="76"/>
      <c r="EB155" s="76"/>
      <c r="EC155" s="76"/>
      <c r="ED155" s="76"/>
      <c r="EE155" s="76"/>
      <c r="EF155" s="76"/>
      <c r="EG155" s="76"/>
      <c r="EH155" s="76"/>
      <c r="EI155" s="76"/>
      <c r="EJ155" s="76"/>
      <c r="EK155" s="76"/>
      <c r="EL155" s="76"/>
      <c r="EM155" s="76"/>
      <c r="EN155" s="76"/>
      <c r="EO155" s="76"/>
      <c r="EP155" s="76"/>
      <c r="EQ155" s="76"/>
      <c r="ER155" s="76"/>
      <c r="ES155" s="76"/>
      <c r="ET155" s="76"/>
      <c r="EU155" s="76"/>
      <c r="EV155" s="76"/>
    </row>
    <row r="156" spans="2:152" s="1" customFormat="1" x14ac:dyDescent="0.25">
      <c r="D156" s="145"/>
      <c r="E156" s="73"/>
      <c r="F156" s="80">
        <f>F296</f>
        <v>0</v>
      </c>
      <c r="G156" s="74"/>
      <c r="H156" s="74"/>
      <c r="I156" s="80"/>
      <c r="J156" s="84"/>
      <c r="K156" s="124"/>
      <c r="L156" s="82"/>
      <c r="M156" s="125"/>
      <c r="N156" s="76">
        <f t="shared" si="93"/>
        <v>0</v>
      </c>
      <c r="O156" s="76">
        <f t="shared" si="93"/>
        <v>0</v>
      </c>
      <c r="P156" s="76">
        <f t="shared" si="93"/>
        <v>0</v>
      </c>
      <c r="Q156" s="76">
        <f t="shared" si="93"/>
        <v>0</v>
      </c>
      <c r="R156" s="76">
        <f t="shared" si="93"/>
        <v>0</v>
      </c>
      <c r="S156" s="76">
        <f t="shared" si="93"/>
        <v>0</v>
      </c>
      <c r="T156" s="76">
        <f t="shared" si="93"/>
        <v>0</v>
      </c>
      <c r="U156" s="76">
        <f t="shared" si="93"/>
        <v>0</v>
      </c>
      <c r="V156" s="76">
        <f t="shared" si="93"/>
        <v>0</v>
      </c>
      <c r="W156" s="76">
        <f t="shared" si="93"/>
        <v>0</v>
      </c>
      <c r="X156" s="76">
        <f t="shared" si="93"/>
        <v>0</v>
      </c>
      <c r="Y156" s="76">
        <f t="shared" si="93"/>
        <v>0</v>
      </c>
      <c r="Z156" s="76">
        <f t="shared" si="93"/>
        <v>0</v>
      </c>
      <c r="AA156" s="76">
        <f t="shared" si="93"/>
        <v>0</v>
      </c>
      <c r="AB156" s="76">
        <f t="shared" si="93"/>
        <v>0</v>
      </c>
      <c r="AC156" s="76">
        <f t="shared" si="93"/>
        <v>0</v>
      </c>
      <c r="AD156" s="76">
        <f t="shared" si="93"/>
        <v>0</v>
      </c>
      <c r="AE156" s="76">
        <f t="shared" si="93"/>
        <v>0</v>
      </c>
      <c r="AF156" s="76">
        <f t="shared" si="93"/>
        <v>0</v>
      </c>
      <c r="AG156" s="76">
        <f t="shared" si="93"/>
        <v>0</v>
      </c>
      <c r="AH156" s="76">
        <f t="shared" si="93"/>
        <v>0</v>
      </c>
      <c r="AI156" s="76">
        <f t="shared" si="93"/>
        <v>0</v>
      </c>
      <c r="AJ156" s="76">
        <f t="shared" si="93"/>
        <v>0</v>
      </c>
      <c r="AK156" s="76">
        <f t="shared" si="93"/>
        <v>0</v>
      </c>
      <c r="AL156" s="76">
        <f t="shared" si="93"/>
        <v>0</v>
      </c>
      <c r="AM156" s="76">
        <f t="shared" si="93"/>
        <v>0</v>
      </c>
      <c r="AN156" s="76">
        <f t="shared" si="93"/>
        <v>0</v>
      </c>
      <c r="AO156" s="76">
        <f t="shared" si="93"/>
        <v>0</v>
      </c>
      <c r="AP156" s="76">
        <f t="shared" si="93"/>
        <v>0</v>
      </c>
      <c r="AQ156" s="76">
        <f t="shared" si="93"/>
        <v>0</v>
      </c>
      <c r="AR156" s="76">
        <f t="shared" si="93"/>
        <v>0</v>
      </c>
      <c r="AS156" s="76">
        <f t="shared" si="93"/>
        <v>0</v>
      </c>
      <c r="AT156" s="76">
        <f t="shared" si="93"/>
        <v>0</v>
      </c>
      <c r="AU156" s="76">
        <f t="shared" si="93"/>
        <v>0</v>
      </c>
      <c r="AV156" s="76">
        <f t="shared" si="93"/>
        <v>0</v>
      </c>
      <c r="AW156" s="76">
        <f t="shared" si="93"/>
        <v>0</v>
      </c>
      <c r="AX156" s="76">
        <f t="shared" si="93"/>
        <v>0</v>
      </c>
      <c r="AY156" s="76">
        <f t="shared" si="93"/>
        <v>0</v>
      </c>
      <c r="AZ156" s="76">
        <f t="shared" si="93"/>
        <v>0</v>
      </c>
      <c r="BA156" s="76">
        <f t="shared" si="93"/>
        <v>0</v>
      </c>
      <c r="BB156" s="76">
        <f t="shared" si="93"/>
        <v>0</v>
      </c>
      <c r="BC156" s="76">
        <f t="shared" si="93"/>
        <v>0</v>
      </c>
      <c r="BD156" s="76">
        <f t="shared" si="93"/>
        <v>0</v>
      </c>
      <c r="BE156" s="76">
        <f t="shared" si="93"/>
        <v>0</v>
      </c>
      <c r="BF156" s="76">
        <f t="shared" si="93"/>
        <v>0</v>
      </c>
      <c r="BG156" s="76">
        <f t="shared" si="93"/>
        <v>0</v>
      </c>
      <c r="BH156" s="76">
        <f t="shared" si="93"/>
        <v>0</v>
      </c>
      <c r="BI156" s="76">
        <f t="shared" si="93"/>
        <v>0</v>
      </c>
      <c r="BJ156" s="76">
        <f t="shared" si="93"/>
        <v>0</v>
      </c>
      <c r="BK156" s="76">
        <f t="shared" si="93"/>
        <v>0</v>
      </c>
      <c r="BL156" s="76">
        <f t="shared" si="93"/>
        <v>0</v>
      </c>
      <c r="BM156" s="76">
        <f t="shared" si="93"/>
        <v>0</v>
      </c>
      <c r="BN156" s="76">
        <f t="shared" si="93"/>
        <v>0</v>
      </c>
      <c r="BO156" s="76">
        <f t="shared" si="93"/>
        <v>0</v>
      </c>
      <c r="BP156" s="76">
        <f t="shared" si="93"/>
        <v>0</v>
      </c>
      <c r="BQ156" s="76">
        <f t="shared" si="93"/>
        <v>0</v>
      </c>
      <c r="BR156" s="76">
        <f t="shared" si="93"/>
        <v>0</v>
      </c>
      <c r="BS156" s="76">
        <f t="shared" si="93"/>
        <v>0</v>
      </c>
      <c r="BT156" s="76">
        <f t="shared" si="93"/>
        <v>0</v>
      </c>
      <c r="BU156" s="76">
        <f t="shared" si="93"/>
        <v>0</v>
      </c>
      <c r="BV156" s="76">
        <f t="shared" si="93"/>
        <v>0</v>
      </c>
      <c r="BW156" s="76">
        <f t="shared" si="93"/>
        <v>0</v>
      </c>
      <c r="BX156" s="76">
        <f t="shared" si="93"/>
        <v>0</v>
      </c>
      <c r="BY156" s="76">
        <f t="shared" si="93"/>
        <v>0</v>
      </c>
      <c r="BZ156" s="76">
        <f t="shared" si="94"/>
        <v>0</v>
      </c>
      <c r="CA156" s="76">
        <f t="shared" si="94"/>
        <v>0</v>
      </c>
      <c r="CB156" s="76">
        <f t="shared" si="94"/>
        <v>0</v>
      </c>
      <c r="CC156" s="76">
        <f t="shared" si="94"/>
        <v>0</v>
      </c>
      <c r="CD156" s="76">
        <f t="shared" si="94"/>
        <v>0</v>
      </c>
      <c r="CE156" s="76">
        <f t="shared" si="94"/>
        <v>0</v>
      </c>
      <c r="CF156" s="76">
        <f t="shared" si="94"/>
        <v>0</v>
      </c>
      <c r="CG156" s="76">
        <f t="shared" si="94"/>
        <v>0</v>
      </c>
      <c r="CH156" s="76">
        <f t="shared" si="94"/>
        <v>0</v>
      </c>
      <c r="CI156" s="76">
        <f t="shared" si="94"/>
        <v>0</v>
      </c>
      <c r="CJ156" s="76">
        <f t="shared" si="94"/>
        <v>0</v>
      </c>
      <c r="CK156" s="76">
        <f t="shared" si="94"/>
        <v>0</v>
      </c>
      <c r="CL156" s="76">
        <f t="shared" si="94"/>
        <v>0</v>
      </c>
      <c r="CM156" s="76">
        <f t="shared" si="94"/>
        <v>0</v>
      </c>
      <c r="CN156" s="76">
        <f t="shared" si="94"/>
        <v>0</v>
      </c>
      <c r="CO156" s="76">
        <f t="shared" si="94"/>
        <v>0</v>
      </c>
      <c r="CP156" s="76">
        <f t="shared" si="94"/>
        <v>0</v>
      </c>
      <c r="CQ156" s="76">
        <f t="shared" si="94"/>
        <v>0</v>
      </c>
      <c r="CR156" s="76">
        <f t="shared" si="94"/>
        <v>0</v>
      </c>
      <c r="CS156" s="76">
        <f t="shared" si="94"/>
        <v>0</v>
      </c>
      <c r="CT156" s="76">
        <f t="shared" si="94"/>
        <v>0</v>
      </c>
      <c r="CU156" s="76">
        <f t="shared" si="94"/>
        <v>0</v>
      </c>
      <c r="CV156" s="76">
        <f t="shared" si="94"/>
        <v>0</v>
      </c>
      <c r="CW156" s="76">
        <f t="shared" si="94"/>
        <v>0</v>
      </c>
      <c r="CX156" s="76">
        <f t="shared" si="94"/>
        <v>0</v>
      </c>
      <c r="CY156" s="76">
        <f t="shared" si="94"/>
        <v>0</v>
      </c>
      <c r="CZ156" s="76">
        <f t="shared" si="94"/>
        <v>0</v>
      </c>
      <c r="DA156" s="76">
        <f t="shared" si="94"/>
        <v>0</v>
      </c>
      <c r="DB156" s="76">
        <f t="shared" si="94"/>
        <v>0</v>
      </c>
      <c r="DC156" s="76">
        <f t="shared" si="94"/>
        <v>0</v>
      </c>
      <c r="DD156" s="76">
        <f t="shared" si="94"/>
        <v>0</v>
      </c>
      <c r="DE156" s="76">
        <f t="shared" si="94"/>
        <v>0</v>
      </c>
      <c r="DF156" s="76">
        <f t="shared" si="94"/>
        <v>0</v>
      </c>
      <c r="DG156" s="76"/>
      <c r="DH156" s="76"/>
      <c r="DI156" s="76"/>
      <c r="DJ156" s="76"/>
      <c r="DK156" s="76"/>
      <c r="DL156" s="76"/>
      <c r="DM156" s="76"/>
      <c r="DN156" s="76"/>
      <c r="DO156" s="76"/>
      <c r="DP156" s="76"/>
      <c r="DQ156" s="76"/>
      <c r="DR156" s="76"/>
      <c r="DS156" s="76"/>
      <c r="DT156" s="76"/>
      <c r="DU156" s="76"/>
      <c r="DV156" s="76"/>
      <c r="DW156" s="76"/>
      <c r="DX156" s="76"/>
      <c r="DY156" s="76"/>
      <c r="DZ156" s="76"/>
      <c r="EA156" s="76"/>
      <c r="EB156" s="76"/>
      <c r="EC156" s="76"/>
      <c r="ED156" s="76"/>
      <c r="EE156" s="76"/>
      <c r="EF156" s="76"/>
      <c r="EG156" s="76"/>
      <c r="EH156" s="76"/>
      <c r="EI156" s="76"/>
      <c r="EJ156" s="76"/>
      <c r="EK156" s="76"/>
      <c r="EL156" s="76"/>
      <c r="EM156" s="76"/>
      <c r="EN156" s="76"/>
      <c r="EO156" s="76"/>
      <c r="EP156" s="76"/>
      <c r="EQ156" s="76"/>
      <c r="ER156" s="76"/>
      <c r="ES156" s="76"/>
      <c r="ET156" s="76"/>
      <c r="EU156" s="76"/>
      <c r="EV156" s="76"/>
    </row>
    <row r="157" spans="2:152" s="1" customFormat="1" x14ac:dyDescent="0.25">
      <c r="D157" s="145"/>
      <c r="E157" s="73"/>
      <c r="F157" s="74"/>
      <c r="G157" s="74"/>
      <c r="H157" s="74"/>
      <c r="I157" s="80"/>
      <c r="J157" s="84"/>
      <c r="K157" s="124"/>
      <c r="L157" s="82"/>
      <c r="M157" s="125"/>
      <c r="N157" s="81"/>
      <c r="O157" s="82"/>
      <c r="P157" s="82"/>
      <c r="Q157" s="82"/>
      <c r="R157" s="82"/>
      <c r="S157" s="82"/>
      <c r="T157" s="82"/>
      <c r="U157" s="82"/>
      <c r="V157" s="82"/>
      <c r="W157" s="82"/>
      <c r="X157" s="81"/>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82"/>
      <c r="BR157" s="82"/>
      <c r="BS157" s="82"/>
      <c r="BT157" s="82"/>
      <c r="BU157" s="82"/>
      <c r="BV157" s="82"/>
      <c r="BW157" s="82"/>
      <c r="BX157" s="82"/>
      <c r="BY157" s="82"/>
      <c r="BZ157" s="82"/>
      <c r="CA157" s="82"/>
      <c r="CB157" s="82"/>
      <c r="CC157" s="82"/>
      <c r="CD157" s="82"/>
      <c r="CE157" s="82"/>
      <c r="CF157" s="82"/>
      <c r="CG157" s="82"/>
      <c r="CH157" s="82"/>
      <c r="CI157" s="82"/>
      <c r="CJ157" s="82"/>
      <c r="CK157" s="82"/>
      <c r="CL157" s="82"/>
      <c r="CM157" s="82"/>
      <c r="CN157" s="82"/>
      <c r="CO157" s="82"/>
      <c r="CP157" s="82"/>
      <c r="CQ157" s="82"/>
      <c r="CR157" s="82"/>
      <c r="CS157" s="82"/>
      <c r="CT157" s="82"/>
      <c r="CU157" s="82"/>
      <c r="CV157" s="82"/>
      <c r="CW157" s="82"/>
      <c r="CX157" s="82"/>
      <c r="CY157" s="82"/>
      <c r="CZ157" s="82"/>
      <c r="DA157" s="82"/>
      <c r="DB157" s="82"/>
      <c r="DC157" s="82"/>
      <c r="DD157" s="82"/>
      <c r="DE157" s="82"/>
      <c r="DF157" s="82"/>
      <c r="DG157" s="82"/>
      <c r="DH157" s="82"/>
      <c r="DI157" s="82"/>
      <c r="DJ157" s="82"/>
      <c r="DK157" s="82"/>
      <c r="DL157" s="82"/>
      <c r="DM157" s="82"/>
      <c r="DN157" s="82"/>
      <c r="DO157" s="82"/>
      <c r="DP157" s="82"/>
      <c r="DQ157" s="82"/>
      <c r="DR157" s="82"/>
      <c r="DS157" s="82"/>
      <c r="DT157" s="82"/>
      <c r="DU157" s="82"/>
      <c r="DV157" s="82"/>
      <c r="DW157" s="82"/>
      <c r="DX157" s="82"/>
      <c r="DY157" s="82"/>
      <c r="DZ157" s="82"/>
      <c r="EA157" s="82"/>
      <c r="EB157" s="82"/>
      <c r="EC157" s="82"/>
      <c r="ED157" s="82"/>
      <c r="EE157" s="82"/>
      <c r="EF157" s="82"/>
      <c r="EG157" s="82"/>
      <c r="EH157" s="82"/>
      <c r="EI157" s="82"/>
      <c r="EJ157" s="82"/>
      <c r="EK157" s="82"/>
      <c r="EL157" s="82"/>
      <c r="EM157" s="82"/>
      <c r="EN157" s="82"/>
      <c r="EO157" s="82"/>
      <c r="EP157" s="82"/>
      <c r="EQ157" s="82"/>
      <c r="ER157" s="82"/>
      <c r="ES157" s="82"/>
      <c r="ET157" s="82"/>
      <c r="EU157" s="82"/>
      <c r="EV157" s="82"/>
    </row>
    <row r="158" spans="2:152" s="1" customFormat="1" x14ac:dyDescent="0.25">
      <c r="B158" s="6"/>
      <c r="C158" s="6"/>
      <c r="D158" s="90"/>
      <c r="N158" s="91" t="s">
        <v>3</v>
      </c>
      <c r="O158" s="91" t="s">
        <v>27</v>
      </c>
      <c r="P158" s="91" t="s">
        <v>27</v>
      </c>
      <c r="Q158" s="91" t="s">
        <v>27</v>
      </c>
      <c r="R158" s="91" t="s">
        <v>27</v>
      </c>
      <c r="S158" s="91" t="s">
        <v>27</v>
      </c>
      <c r="T158" s="91" t="s">
        <v>27</v>
      </c>
      <c r="U158" s="91" t="s">
        <v>27</v>
      </c>
      <c r="V158" s="91" t="s">
        <v>27</v>
      </c>
      <c r="W158" s="91" t="s">
        <v>27</v>
      </c>
      <c r="X158" s="91" t="s">
        <v>27</v>
      </c>
      <c r="Y158" s="91" t="s">
        <v>27</v>
      </c>
      <c r="Z158" s="91" t="s">
        <v>27</v>
      </c>
      <c r="AA158" s="91" t="s">
        <v>27</v>
      </c>
      <c r="AB158" s="91" t="s">
        <v>27</v>
      </c>
      <c r="AC158" s="91" t="s">
        <v>27</v>
      </c>
      <c r="AD158" s="91" t="s">
        <v>27</v>
      </c>
      <c r="AE158" s="91" t="s">
        <v>27</v>
      </c>
      <c r="AF158" s="91" t="s">
        <v>27</v>
      </c>
      <c r="AG158" s="91" t="s">
        <v>27</v>
      </c>
      <c r="AH158" s="91" t="s">
        <v>27</v>
      </c>
      <c r="AI158" s="91" t="s">
        <v>27</v>
      </c>
      <c r="AJ158" s="91" t="s">
        <v>27</v>
      </c>
      <c r="AK158" s="91" t="s">
        <v>27</v>
      </c>
      <c r="AL158" s="91" t="s">
        <v>27</v>
      </c>
      <c r="AM158" s="91" t="s">
        <v>27</v>
      </c>
      <c r="AN158" s="91" t="s">
        <v>27</v>
      </c>
      <c r="AO158" s="91" t="s">
        <v>27</v>
      </c>
      <c r="AP158" s="91" t="s">
        <v>27</v>
      </c>
      <c r="AQ158" s="91" t="s">
        <v>27</v>
      </c>
      <c r="AR158" s="91" t="s">
        <v>27</v>
      </c>
      <c r="AS158" s="91" t="s">
        <v>27</v>
      </c>
      <c r="AT158" s="91" t="s">
        <v>27</v>
      </c>
      <c r="AU158" s="91" t="s">
        <v>27</v>
      </c>
      <c r="AV158" s="91" t="s">
        <v>27</v>
      </c>
      <c r="AW158" s="91" t="s">
        <v>27</v>
      </c>
      <c r="AX158" s="91" t="s">
        <v>27</v>
      </c>
      <c r="AY158" s="91" t="s">
        <v>27</v>
      </c>
      <c r="AZ158" s="91" t="s">
        <v>27</v>
      </c>
      <c r="BA158" s="91" t="s">
        <v>27</v>
      </c>
      <c r="BB158" s="91" t="s">
        <v>27</v>
      </c>
      <c r="BC158" s="91" t="s">
        <v>27</v>
      </c>
      <c r="BD158" s="91" t="s">
        <v>27</v>
      </c>
      <c r="BE158" s="91" t="s">
        <v>27</v>
      </c>
      <c r="BF158" s="91" t="s">
        <v>27</v>
      </c>
      <c r="BG158" s="91" t="s">
        <v>27</v>
      </c>
      <c r="BH158" s="91" t="s">
        <v>27</v>
      </c>
      <c r="BI158" s="91" t="s">
        <v>27</v>
      </c>
      <c r="BJ158" s="91" t="s">
        <v>27</v>
      </c>
      <c r="BK158" s="91" t="s">
        <v>27</v>
      </c>
      <c r="BL158" s="91" t="s">
        <v>27</v>
      </c>
      <c r="BM158" s="91" t="s">
        <v>27</v>
      </c>
      <c r="BN158" s="91" t="s">
        <v>27</v>
      </c>
      <c r="BO158" s="91" t="s">
        <v>27</v>
      </c>
      <c r="BP158" s="91" t="s">
        <v>27</v>
      </c>
      <c r="BQ158" s="91" t="s">
        <v>27</v>
      </c>
      <c r="BR158" s="91" t="s">
        <v>27</v>
      </c>
      <c r="BS158" s="91" t="s">
        <v>27</v>
      </c>
      <c r="BT158" s="91" t="s">
        <v>27</v>
      </c>
      <c r="BU158" s="91" t="s">
        <v>27</v>
      </c>
      <c r="BV158" s="91" t="s">
        <v>27</v>
      </c>
      <c r="BW158" s="91" t="s">
        <v>27</v>
      </c>
      <c r="BX158" s="91" t="s">
        <v>27</v>
      </c>
      <c r="BY158" s="91" t="s">
        <v>27</v>
      </c>
      <c r="BZ158" s="91" t="s">
        <v>27</v>
      </c>
      <c r="CA158" s="91" t="s">
        <v>27</v>
      </c>
      <c r="CB158" s="91" t="s">
        <v>27</v>
      </c>
      <c r="CC158" s="91" t="s">
        <v>27</v>
      </c>
      <c r="CD158" s="91" t="s">
        <v>27</v>
      </c>
      <c r="CE158" s="91" t="s">
        <v>27</v>
      </c>
      <c r="CF158" s="91" t="s">
        <v>27</v>
      </c>
      <c r="CG158" s="91" t="s">
        <v>27</v>
      </c>
      <c r="CH158" s="91" t="s">
        <v>27</v>
      </c>
      <c r="CI158" s="91" t="s">
        <v>27</v>
      </c>
      <c r="CJ158" s="91" t="s">
        <v>27</v>
      </c>
      <c r="CK158" s="91" t="s">
        <v>27</v>
      </c>
      <c r="CL158" s="91" t="s">
        <v>27</v>
      </c>
      <c r="CM158" s="91" t="s">
        <v>27</v>
      </c>
      <c r="CN158" s="91" t="s">
        <v>27</v>
      </c>
      <c r="CO158" s="91" t="s">
        <v>27</v>
      </c>
      <c r="CP158" s="91" t="s">
        <v>27</v>
      </c>
      <c r="CQ158" s="91" t="s">
        <v>27</v>
      </c>
      <c r="CR158" s="91" t="s">
        <v>27</v>
      </c>
      <c r="CS158" s="91" t="s">
        <v>27</v>
      </c>
      <c r="CT158" s="91" t="s">
        <v>27</v>
      </c>
      <c r="CU158" s="91" t="s">
        <v>27</v>
      </c>
      <c r="CV158" s="91" t="s">
        <v>27</v>
      </c>
      <c r="CW158" s="91" t="s">
        <v>27</v>
      </c>
      <c r="CX158" s="91" t="s">
        <v>27</v>
      </c>
      <c r="CY158" s="91" t="s">
        <v>27</v>
      </c>
      <c r="CZ158" s="91" t="s">
        <v>27</v>
      </c>
      <c r="DA158" s="91" t="s">
        <v>27</v>
      </c>
      <c r="DB158" s="91" t="s">
        <v>27</v>
      </c>
      <c r="DC158" s="91" t="s">
        <v>27</v>
      </c>
      <c r="DD158" s="91" t="s">
        <v>27</v>
      </c>
      <c r="DE158" s="91" t="s">
        <v>27</v>
      </c>
      <c r="DF158" s="91" t="s">
        <v>27</v>
      </c>
      <c r="DG158" s="91"/>
      <c r="DH158" s="91"/>
      <c r="DI158" s="91"/>
      <c r="DJ158" s="91"/>
      <c r="DK158" s="91"/>
      <c r="DL158" s="91"/>
      <c r="DM158" s="91"/>
      <c r="DN158" s="91"/>
      <c r="DO158" s="91"/>
      <c r="DP158" s="91"/>
      <c r="DQ158" s="91"/>
      <c r="DR158" s="91"/>
      <c r="DS158" s="91"/>
      <c r="DT158" s="91"/>
      <c r="DU158" s="91"/>
      <c r="DV158" s="91"/>
      <c r="DW158" s="91"/>
      <c r="DX158" s="91"/>
      <c r="DY158" s="91"/>
      <c r="DZ158" s="91"/>
      <c r="EA158" s="91"/>
      <c r="EB158" s="91"/>
      <c r="EC158" s="91"/>
      <c r="ED158" s="91"/>
      <c r="EE158" s="91"/>
      <c r="EF158" s="91"/>
      <c r="EG158" s="91"/>
      <c r="EH158" s="91"/>
      <c r="EI158" s="91"/>
      <c r="EJ158" s="91"/>
      <c r="EK158" s="91"/>
      <c r="EL158" s="91"/>
      <c r="EM158" s="91"/>
      <c r="EN158" s="91"/>
      <c r="EO158" s="91"/>
      <c r="EP158" s="91"/>
      <c r="EQ158" s="91"/>
      <c r="ER158" s="91"/>
      <c r="ES158" s="91"/>
      <c r="ET158" s="91"/>
      <c r="EU158" s="91"/>
      <c r="EV158" s="91"/>
    </row>
    <row r="159" spans="2:152" s="92" customFormat="1" x14ac:dyDescent="0.25">
      <c r="B159" s="93"/>
      <c r="C159" s="93"/>
      <c r="D159" s="50"/>
      <c r="E159" s="22" t="s">
        <v>5</v>
      </c>
      <c r="F159" s="23"/>
      <c r="G159" s="23"/>
      <c r="H159" s="23"/>
      <c r="I159" s="23"/>
      <c r="J159" s="24"/>
      <c r="K159" s="146"/>
      <c r="L159" s="95"/>
      <c r="M159" s="96"/>
      <c r="N159" s="25">
        <v>2016</v>
      </c>
      <c r="O159" s="26">
        <v>2017</v>
      </c>
      <c r="P159" s="26">
        <v>2017</v>
      </c>
      <c r="Q159" s="26">
        <v>2017</v>
      </c>
      <c r="R159" s="26">
        <v>2017</v>
      </c>
      <c r="S159" s="26">
        <v>2017</v>
      </c>
      <c r="T159" s="26">
        <v>2017</v>
      </c>
      <c r="U159" s="26">
        <v>2017</v>
      </c>
      <c r="V159" s="26">
        <v>2017</v>
      </c>
      <c r="W159" s="26">
        <v>2017</v>
      </c>
      <c r="X159" s="126">
        <v>2017</v>
      </c>
      <c r="Y159" s="27">
        <v>2017</v>
      </c>
      <c r="Z159" s="27">
        <v>2017</v>
      </c>
      <c r="AA159" s="27">
        <v>2017</v>
      </c>
      <c r="AB159" s="27">
        <v>2017</v>
      </c>
      <c r="AC159" s="27">
        <v>2017</v>
      </c>
      <c r="AD159" s="27">
        <v>2017</v>
      </c>
      <c r="AE159" s="27">
        <v>2017</v>
      </c>
      <c r="AF159" s="27">
        <v>2017</v>
      </c>
      <c r="AG159" s="27">
        <v>2018</v>
      </c>
      <c r="AH159" s="27">
        <v>2018</v>
      </c>
      <c r="AI159" s="27">
        <v>2018</v>
      </c>
      <c r="AJ159" s="27">
        <v>2018</v>
      </c>
      <c r="AK159" s="27">
        <v>2018</v>
      </c>
      <c r="AL159" s="27">
        <v>2018</v>
      </c>
      <c r="AM159" s="27">
        <v>2018</v>
      </c>
      <c r="AN159" s="27">
        <v>2018</v>
      </c>
      <c r="AO159" s="27">
        <v>2018</v>
      </c>
      <c r="AP159" s="27">
        <v>2018</v>
      </c>
      <c r="AQ159" s="27">
        <v>2018</v>
      </c>
      <c r="AR159" s="27">
        <v>2018</v>
      </c>
      <c r="AS159" s="27">
        <v>2019</v>
      </c>
      <c r="AT159" s="27">
        <v>2019</v>
      </c>
      <c r="AU159" s="27">
        <v>2019</v>
      </c>
      <c r="AV159" s="27">
        <v>2019</v>
      </c>
      <c r="AW159" s="27">
        <v>2019</v>
      </c>
      <c r="AX159" s="27">
        <v>2019</v>
      </c>
      <c r="AY159" s="27">
        <v>2019</v>
      </c>
      <c r="AZ159" s="27">
        <v>2019</v>
      </c>
      <c r="BA159" s="27">
        <v>2019</v>
      </c>
      <c r="BB159" s="27">
        <v>2019</v>
      </c>
      <c r="BC159" s="27">
        <v>2019</v>
      </c>
      <c r="BD159" s="27">
        <v>2019</v>
      </c>
      <c r="BE159" s="27">
        <v>2020</v>
      </c>
      <c r="BF159" s="27">
        <v>2020</v>
      </c>
      <c r="BG159" s="27">
        <v>2020</v>
      </c>
      <c r="BH159" s="27">
        <v>2020</v>
      </c>
      <c r="BI159" s="27">
        <v>2020</v>
      </c>
      <c r="BJ159" s="27">
        <v>2020</v>
      </c>
      <c r="BK159" s="27">
        <v>2020</v>
      </c>
      <c r="BL159" s="27">
        <v>2020</v>
      </c>
      <c r="BM159" s="27">
        <v>2020</v>
      </c>
      <c r="BN159" s="27">
        <v>2020</v>
      </c>
      <c r="BO159" s="27">
        <v>2020</v>
      </c>
      <c r="BP159" s="27">
        <v>2020</v>
      </c>
      <c r="BQ159" s="27">
        <v>2021</v>
      </c>
      <c r="BR159" s="27">
        <v>2021</v>
      </c>
      <c r="BS159" s="27">
        <v>2021</v>
      </c>
      <c r="BT159" s="27">
        <v>2021</v>
      </c>
      <c r="BU159" s="27">
        <v>2021</v>
      </c>
      <c r="BV159" s="27">
        <v>2021</v>
      </c>
      <c r="BW159" s="27">
        <v>2021</v>
      </c>
      <c r="BX159" s="27">
        <v>2021</v>
      </c>
      <c r="BY159" s="27">
        <v>2021</v>
      </c>
      <c r="BZ159" s="27">
        <v>2021</v>
      </c>
      <c r="CA159" s="27">
        <v>2021</v>
      </c>
      <c r="CB159" s="27">
        <v>2021</v>
      </c>
      <c r="CC159" s="27">
        <v>2022</v>
      </c>
      <c r="CD159" s="27">
        <v>2022</v>
      </c>
      <c r="CE159" s="27">
        <v>2022</v>
      </c>
      <c r="CF159" s="27">
        <v>2022</v>
      </c>
      <c r="CG159" s="27">
        <v>2022</v>
      </c>
      <c r="CH159" s="27">
        <v>2022</v>
      </c>
      <c r="CI159" s="27">
        <v>2022</v>
      </c>
      <c r="CJ159" s="27">
        <v>2022</v>
      </c>
      <c r="CK159" s="27">
        <v>2022</v>
      </c>
      <c r="CL159" s="27">
        <v>2022</v>
      </c>
      <c r="CM159" s="27">
        <v>2022</v>
      </c>
      <c r="CN159" s="27">
        <v>2022</v>
      </c>
      <c r="CO159" s="27">
        <v>2023</v>
      </c>
      <c r="CP159" s="27">
        <v>2023</v>
      </c>
      <c r="CQ159" s="27">
        <v>2023</v>
      </c>
      <c r="CR159" s="27">
        <v>2023</v>
      </c>
      <c r="CS159" s="27">
        <v>2023</v>
      </c>
      <c r="CT159" s="27">
        <v>2023</v>
      </c>
      <c r="CU159" s="27">
        <v>2023</v>
      </c>
      <c r="CV159" s="27">
        <v>2023</v>
      </c>
      <c r="CW159" s="27">
        <v>2023</v>
      </c>
      <c r="CX159" s="27">
        <v>2023</v>
      </c>
      <c r="CY159" s="27">
        <v>2023</v>
      </c>
      <c r="CZ159" s="27">
        <v>2023</v>
      </c>
      <c r="DA159" s="27">
        <v>2024</v>
      </c>
      <c r="DB159" s="27">
        <v>2024</v>
      </c>
      <c r="DC159" s="27">
        <v>2024</v>
      </c>
      <c r="DD159" s="27">
        <v>2024</v>
      </c>
      <c r="DE159" s="27">
        <v>2024</v>
      </c>
      <c r="DF159" s="27">
        <v>2024</v>
      </c>
      <c r="DG159" s="27"/>
      <c r="DH159" s="27"/>
      <c r="DI159" s="27"/>
      <c r="DJ159" s="27"/>
      <c r="DK159" s="27"/>
      <c r="DL159" s="27"/>
      <c r="DM159" s="27"/>
      <c r="DN159" s="27"/>
      <c r="DO159" s="27"/>
      <c r="DP159" s="27"/>
      <c r="DQ159" s="27"/>
      <c r="DR159" s="27"/>
      <c r="DS159" s="27"/>
      <c r="DT159" s="27"/>
      <c r="DU159" s="27"/>
      <c r="DV159" s="27"/>
      <c r="DW159" s="27"/>
      <c r="DX159" s="27"/>
      <c r="DY159" s="27"/>
      <c r="DZ159" s="27"/>
      <c r="EA159" s="27"/>
      <c r="EB159" s="27"/>
      <c r="EC159" s="27"/>
      <c r="ED159" s="27"/>
      <c r="EE159" s="27"/>
      <c r="EF159" s="27"/>
      <c r="EG159" s="27"/>
      <c r="EH159" s="27"/>
      <c r="EI159" s="27"/>
      <c r="EJ159" s="27"/>
      <c r="EK159" s="27"/>
      <c r="EL159" s="27"/>
      <c r="EM159" s="27"/>
      <c r="EN159" s="27"/>
      <c r="EO159" s="27"/>
      <c r="EP159" s="27"/>
      <c r="EQ159" s="27"/>
      <c r="ER159" s="27"/>
      <c r="ES159" s="27"/>
      <c r="ET159" s="27"/>
      <c r="EU159" s="27"/>
      <c r="EV159" s="27"/>
    </row>
    <row r="160" spans="2:152" s="97" customFormat="1" x14ac:dyDescent="0.25">
      <c r="B160" s="98"/>
      <c r="C160" s="98"/>
      <c r="D160" s="99"/>
      <c r="E160" s="32" t="s">
        <v>6</v>
      </c>
      <c r="F160" s="33"/>
      <c r="G160" s="33"/>
      <c r="H160" s="33"/>
      <c r="I160" s="33"/>
      <c r="J160" s="127"/>
      <c r="K160" s="147"/>
      <c r="L160" s="101"/>
      <c r="M160" s="102"/>
      <c r="N160" s="35">
        <v>42735</v>
      </c>
      <c r="O160" s="36">
        <f t="shared" ref="O160:W160" si="95">EOMONTH(N160, 1)</f>
        <v>42766</v>
      </c>
      <c r="P160" s="36">
        <f t="shared" si="95"/>
        <v>42794</v>
      </c>
      <c r="Q160" s="36">
        <f t="shared" si="95"/>
        <v>42825</v>
      </c>
      <c r="R160" s="36">
        <f t="shared" si="95"/>
        <v>42855</v>
      </c>
      <c r="S160" s="36">
        <f t="shared" si="95"/>
        <v>42886</v>
      </c>
      <c r="T160" s="36">
        <f t="shared" si="95"/>
        <v>42916</v>
      </c>
      <c r="U160" s="36">
        <f t="shared" si="95"/>
        <v>42947</v>
      </c>
      <c r="V160" s="36">
        <f t="shared" si="95"/>
        <v>42978</v>
      </c>
      <c r="W160" s="36">
        <f t="shared" si="95"/>
        <v>43008</v>
      </c>
      <c r="X160" s="128">
        <f>EOMONTH(W160, 1)</f>
        <v>43039</v>
      </c>
      <c r="Y160" s="37">
        <f t="shared" ref="Y160:CJ160" si="96">EOMONTH(X160, 1)</f>
        <v>43069</v>
      </c>
      <c r="Z160" s="37">
        <f t="shared" si="96"/>
        <v>43100</v>
      </c>
      <c r="AA160" s="37">
        <f t="shared" si="96"/>
        <v>43131</v>
      </c>
      <c r="AB160" s="37">
        <f t="shared" si="96"/>
        <v>43159</v>
      </c>
      <c r="AC160" s="37">
        <f t="shared" si="96"/>
        <v>43190</v>
      </c>
      <c r="AD160" s="37">
        <f t="shared" si="96"/>
        <v>43220</v>
      </c>
      <c r="AE160" s="37">
        <f t="shared" si="96"/>
        <v>43251</v>
      </c>
      <c r="AF160" s="37">
        <f t="shared" si="96"/>
        <v>43281</v>
      </c>
      <c r="AG160" s="37">
        <f t="shared" si="96"/>
        <v>43312</v>
      </c>
      <c r="AH160" s="37">
        <f t="shared" si="96"/>
        <v>43343</v>
      </c>
      <c r="AI160" s="37">
        <f t="shared" si="96"/>
        <v>43373</v>
      </c>
      <c r="AJ160" s="37">
        <f t="shared" si="96"/>
        <v>43404</v>
      </c>
      <c r="AK160" s="37">
        <f t="shared" si="96"/>
        <v>43434</v>
      </c>
      <c r="AL160" s="37">
        <f t="shared" si="96"/>
        <v>43465</v>
      </c>
      <c r="AM160" s="37">
        <f t="shared" si="96"/>
        <v>43496</v>
      </c>
      <c r="AN160" s="37">
        <f t="shared" si="96"/>
        <v>43524</v>
      </c>
      <c r="AO160" s="37">
        <f t="shared" si="96"/>
        <v>43555</v>
      </c>
      <c r="AP160" s="37">
        <f t="shared" si="96"/>
        <v>43585</v>
      </c>
      <c r="AQ160" s="37">
        <f t="shared" si="96"/>
        <v>43616</v>
      </c>
      <c r="AR160" s="37">
        <f t="shared" si="96"/>
        <v>43646</v>
      </c>
      <c r="AS160" s="37">
        <f t="shared" si="96"/>
        <v>43677</v>
      </c>
      <c r="AT160" s="37">
        <f t="shared" si="96"/>
        <v>43708</v>
      </c>
      <c r="AU160" s="37">
        <f t="shared" si="96"/>
        <v>43738</v>
      </c>
      <c r="AV160" s="37">
        <f t="shared" si="96"/>
        <v>43769</v>
      </c>
      <c r="AW160" s="37">
        <f t="shared" si="96"/>
        <v>43799</v>
      </c>
      <c r="AX160" s="37">
        <f t="shared" si="96"/>
        <v>43830</v>
      </c>
      <c r="AY160" s="37">
        <f t="shared" si="96"/>
        <v>43861</v>
      </c>
      <c r="AZ160" s="37">
        <f t="shared" si="96"/>
        <v>43890</v>
      </c>
      <c r="BA160" s="37">
        <f t="shared" si="96"/>
        <v>43921</v>
      </c>
      <c r="BB160" s="37">
        <f t="shared" si="96"/>
        <v>43951</v>
      </c>
      <c r="BC160" s="37">
        <f t="shared" si="96"/>
        <v>43982</v>
      </c>
      <c r="BD160" s="37">
        <f t="shared" si="96"/>
        <v>44012</v>
      </c>
      <c r="BE160" s="37">
        <f t="shared" si="96"/>
        <v>44043</v>
      </c>
      <c r="BF160" s="37">
        <f t="shared" si="96"/>
        <v>44074</v>
      </c>
      <c r="BG160" s="37">
        <f t="shared" si="96"/>
        <v>44104</v>
      </c>
      <c r="BH160" s="37">
        <f t="shared" si="96"/>
        <v>44135</v>
      </c>
      <c r="BI160" s="37">
        <f t="shared" si="96"/>
        <v>44165</v>
      </c>
      <c r="BJ160" s="37">
        <f t="shared" si="96"/>
        <v>44196</v>
      </c>
      <c r="BK160" s="37">
        <f t="shared" si="96"/>
        <v>44227</v>
      </c>
      <c r="BL160" s="37">
        <f t="shared" si="96"/>
        <v>44255</v>
      </c>
      <c r="BM160" s="37">
        <f t="shared" si="96"/>
        <v>44286</v>
      </c>
      <c r="BN160" s="37">
        <f t="shared" si="96"/>
        <v>44316</v>
      </c>
      <c r="BO160" s="37">
        <f t="shared" si="96"/>
        <v>44347</v>
      </c>
      <c r="BP160" s="37">
        <f t="shared" si="96"/>
        <v>44377</v>
      </c>
      <c r="BQ160" s="37">
        <f t="shared" si="96"/>
        <v>44408</v>
      </c>
      <c r="BR160" s="37">
        <f t="shared" si="96"/>
        <v>44439</v>
      </c>
      <c r="BS160" s="37">
        <f t="shared" si="96"/>
        <v>44469</v>
      </c>
      <c r="BT160" s="37">
        <f t="shared" si="96"/>
        <v>44500</v>
      </c>
      <c r="BU160" s="37">
        <f t="shared" si="96"/>
        <v>44530</v>
      </c>
      <c r="BV160" s="37">
        <f t="shared" si="96"/>
        <v>44561</v>
      </c>
      <c r="BW160" s="37">
        <f t="shared" si="96"/>
        <v>44592</v>
      </c>
      <c r="BX160" s="37">
        <f t="shared" si="96"/>
        <v>44620</v>
      </c>
      <c r="BY160" s="37">
        <f t="shared" si="96"/>
        <v>44651</v>
      </c>
      <c r="BZ160" s="37">
        <f t="shared" si="96"/>
        <v>44681</v>
      </c>
      <c r="CA160" s="37">
        <f t="shared" si="96"/>
        <v>44712</v>
      </c>
      <c r="CB160" s="37">
        <f t="shared" si="96"/>
        <v>44742</v>
      </c>
      <c r="CC160" s="37">
        <f t="shared" si="96"/>
        <v>44773</v>
      </c>
      <c r="CD160" s="37">
        <f t="shared" si="96"/>
        <v>44804</v>
      </c>
      <c r="CE160" s="37">
        <f t="shared" si="96"/>
        <v>44834</v>
      </c>
      <c r="CF160" s="37">
        <f t="shared" si="96"/>
        <v>44865</v>
      </c>
      <c r="CG160" s="37">
        <f t="shared" si="96"/>
        <v>44895</v>
      </c>
      <c r="CH160" s="37">
        <f t="shared" si="96"/>
        <v>44926</v>
      </c>
      <c r="CI160" s="37">
        <f t="shared" si="96"/>
        <v>44957</v>
      </c>
      <c r="CJ160" s="37">
        <f t="shared" si="96"/>
        <v>44985</v>
      </c>
      <c r="CK160" s="37">
        <f t="shared" ref="CK160:DF160" si="97">EOMONTH(CJ160, 1)</f>
        <v>45016</v>
      </c>
      <c r="CL160" s="37">
        <f t="shared" si="97"/>
        <v>45046</v>
      </c>
      <c r="CM160" s="37">
        <f t="shared" si="97"/>
        <v>45077</v>
      </c>
      <c r="CN160" s="37">
        <f t="shared" si="97"/>
        <v>45107</v>
      </c>
      <c r="CO160" s="37">
        <f t="shared" si="97"/>
        <v>45138</v>
      </c>
      <c r="CP160" s="37">
        <f t="shared" si="97"/>
        <v>45169</v>
      </c>
      <c r="CQ160" s="37">
        <f t="shared" si="97"/>
        <v>45199</v>
      </c>
      <c r="CR160" s="37">
        <f t="shared" si="97"/>
        <v>45230</v>
      </c>
      <c r="CS160" s="37">
        <f t="shared" si="97"/>
        <v>45260</v>
      </c>
      <c r="CT160" s="37">
        <f t="shared" si="97"/>
        <v>45291</v>
      </c>
      <c r="CU160" s="37">
        <f t="shared" si="97"/>
        <v>45322</v>
      </c>
      <c r="CV160" s="37">
        <f t="shared" si="97"/>
        <v>45351</v>
      </c>
      <c r="CW160" s="37">
        <f t="shared" si="97"/>
        <v>45382</v>
      </c>
      <c r="CX160" s="37">
        <f t="shared" si="97"/>
        <v>45412</v>
      </c>
      <c r="CY160" s="37">
        <f t="shared" si="97"/>
        <v>45443</v>
      </c>
      <c r="CZ160" s="37">
        <f t="shared" si="97"/>
        <v>45473</v>
      </c>
      <c r="DA160" s="37">
        <f t="shared" si="97"/>
        <v>45504</v>
      </c>
      <c r="DB160" s="37">
        <f t="shared" si="97"/>
        <v>45535</v>
      </c>
      <c r="DC160" s="37">
        <f t="shared" si="97"/>
        <v>45565</v>
      </c>
      <c r="DD160" s="37">
        <f t="shared" si="97"/>
        <v>45596</v>
      </c>
      <c r="DE160" s="37">
        <f t="shared" si="97"/>
        <v>45626</v>
      </c>
      <c r="DF160" s="37">
        <f t="shared" si="97"/>
        <v>45657</v>
      </c>
      <c r="DG160" s="37"/>
      <c r="DH160" s="37"/>
      <c r="DI160" s="37"/>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c r="EN160" s="37"/>
      <c r="EO160" s="37"/>
      <c r="EP160" s="37"/>
      <c r="EQ160" s="37"/>
      <c r="ER160" s="37"/>
      <c r="ES160" s="37"/>
      <c r="ET160" s="37"/>
      <c r="EU160" s="37"/>
      <c r="EV160" s="37"/>
    </row>
    <row r="161" spans="2:152" s="40" customFormat="1" x14ac:dyDescent="0.25">
      <c r="D161" s="103"/>
      <c r="E161" s="41" t="s">
        <v>8</v>
      </c>
      <c r="F161" s="42"/>
      <c r="G161" s="42"/>
      <c r="H161" s="42"/>
      <c r="I161" s="42"/>
      <c r="J161" s="43"/>
      <c r="K161" s="148"/>
      <c r="L161" s="105"/>
      <c r="M161" s="106"/>
      <c r="N161" s="44"/>
      <c r="O161" s="45">
        <f t="shared" ref="O161:BZ161" si="98">MONTH(O160)</f>
        <v>1</v>
      </c>
      <c r="P161" s="45">
        <f t="shared" si="98"/>
        <v>2</v>
      </c>
      <c r="Q161" s="45">
        <f t="shared" si="98"/>
        <v>3</v>
      </c>
      <c r="R161" s="45">
        <f t="shared" si="98"/>
        <v>4</v>
      </c>
      <c r="S161" s="45">
        <f t="shared" si="98"/>
        <v>5</v>
      </c>
      <c r="T161" s="45">
        <f t="shared" si="98"/>
        <v>6</v>
      </c>
      <c r="U161" s="45">
        <f t="shared" si="98"/>
        <v>7</v>
      </c>
      <c r="V161" s="45">
        <f t="shared" si="98"/>
        <v>8</v>
      </c>
      <c r="W161" s="45">
        <f t="shared" si="98"/>
        <v>9</v>
      </c>
      <c r="X161" s="44">
        <f t="shared" si="98"/>
        <v>10</v>
      </c>
      <c r="Y161" s="45">
        <f t="shared" si="98"/>
        <v>11</v>
      </c>
      <c r="Z161" s="45">
        <f t="shared" si="98"/>
        <v>12</v>
      </c>
      <c r="AA161" s="45">
        <f t="shared" si="98"/>
        <v>1</v>
      </c>
      <c r="AB161" s="45">
        <f t="shared" si="98"/>
        <v>2</v>
      </c>
      <c r="AC161" s="45">
        <f t="shared" si="98"/>
        <v>3</v>
      </c>
      <c r="AD161" s="45">
        <f t="shared" si="98"/>
        <v>4</v>
      </c>
      <c r="AE161" s="45">
        <f t="shared" si="98"/>
        <v>5</v>
      </c>
      <c r="AF161" s="45">
        <f t="shared" si="98"/>
        <v>6</v>
      </c>
      <c r="AG161" s="45">
        <f t="shared" si="98"/>
        <v>7</v>
      </c>
      <c r="AH161" s="45">
        <f t="shared" si="98"/>
        <v>8</v>
      </c>
      <c r="AI161" s="45">
        <f t="shared" si="98"/>
        <v>9</v>
      </c>
      <c r="AJ161" s="45">
        <f t="shared" si="98"/>
        <v>10</v>
      </c>
      <c r="AK161" s="45">
        <f t="shared" si="98"/>
        <v>11</v>
      </c>
      <c r="AL161" s="45">
        <f t="shared" si="98"/>
        <v>12</v>
      </c>
      <c r="AM161" s="45">
        <f t="shared" si="98"/>
        <v>1</v>
      </c>
      <c r="AN161" s="45">
        <f t="shared" si="98"/>
        <v>2</v>
      </c>
      <c r="AO161" s="45">
        <f t="shared" si="98"/>
        <v>3</v>
      </c>
      <c r="AP161" s="45">
        <f t="shared" si="98"/>
        <v>4</v>
      </c>
      <c r="AQ161" s="45">
        <f t="shared" si="98"/>
        <v>5</v>
      </c>
      <c r="AR161" s="45">
        <f t="shared" si="98"/>
        <v>6</v>
      </c>
      <c r="AS161" s="45">
        <f t="shared" si="98"/>
        <v>7</v>
      </c>
      <c r="AT161" s="45">
        <f t="shared" si="98"/>
        <v>8</v>
      </c>
      <c r="AU161" s="45">
        <f t="shared" si="98"/>
        <v>9</v>
      </c>
      <c r="AV161" s="45">
        <f t="shared" si="98"/>
        <v>10</v>
      </c>
      <c r="AW161" s="45">
        <f t="shared" si="98"/>
        <v>11</v>
      </c>
      <c r="AX161" s="45">
        <f t="shared" si="98"/>
        <v>12</v>
      </c>
      <c r="AY161" s="45">
        <f t="shared" si="98"/>
        <v>1</v>
      </c>
      <c r="AZ161" s="45">
        <f t="shared" si="98"/>
        <v>2</v>
      </c>
      <c r="BA161" s="45">
        <f t="shared" si="98"/>
        <v>3</v>
      </c>
      <c r="BB161" s="45">
        <f t="shared" si="98"/>
        <v>4</v>
      </c>
      <c r="BC161" s="45">
        <f t="shared" si="98"/>
        <v>5</v>
      </c>
      <c r="BD161" s="45">
        <f t="shared" si="98"/>
        <v>6</v>
      </c>
      <c r="BE161" s="45">
        <f t="shared" si="98"/>
        <v>7</v>
      </c>
      <c r="BF161" s="45">
        <f t="shared" si="98"/>
        <v>8</v>
      </c>
      <c r="BG161" s="45">
        <f t="shared" si="98"/>
        <v>9</v>
      </c>
      <c r="BH161" s="45">
        <f t="shared" si="98"/>
        <v>10</v>
      </c>
      <c r="BI161" s="45">
        <f t="shared" si="98"/>
        <v>11</v>
      </c>
      <c r="BJ161" s="45">
        <f t="shared" si="98"/>
        <v>12</v>
      </c>
      <c r="BK161" s="45">
        <f t="shared" si="98"/>
        <v>1</v>
      </c>
      <c r="BL161" s="45">
        <f t="shared" si="98"/>
        <v>2</v>
      </c>
      <c r="BM161" s="45">
        <f t="shared" si="98"/>
        <v>3</v>
      </c>
      <c r="BN161" s="45">
        <f t="shared" si="98"/>
        <v>4</v>
      </c>
      <c r="BO161" s="45">
        <f t="shared" si="98"/>
        <v>5</v>
      </c>
      <c r="BP161" s="45">
        <f t="shared" si="98"/>
        <v>6</v>
      </c>
      <c r="BQ161" s="45">
        <f t="shared" si="98"/>
        <v>7</v>
      </c>
      <c r="BR161" s="45">
        <f t="shared" si="98"/>
        <v>8</v>
      </c>
      <c r="BS161" s="45">
        <f t="shared" si="98"/>
        <v>9</v>
      </c>
      <c r="BT161" s="45">
        <f t="shared" si="98"/>
        <v>10</v>
      </c>
      <c r="BU161" s="45">
        <f t="shared" si="98"/>
        <v>11</v>
      </c>
      <c r="BV161" s="45">
        <f t="shared" si="98"/>
        <v>12</v>
      </c>
      <c r="BW161" s="45">
        <f t="shared" si="98"/>
        <v>1</v>
      </c>
      <c r="BX161" s="45">
        <f t="shared" si="98"/>
        <v>2</v>
      </c>
      <c r="BY161" s="45">
        <f t="shared" si="98"/>
        <v>3</v>
      </c>
      <c r="BZ161" s="45">
        <f t="shared" si="98"/>
        <v>4</v>
      </c>
      <c r="CA161" s="45">
        <f t="shared" ref="CA161:DF161" si="99">MONTH(CA160)</f>
        <v>5</v>
      </c>
      <c r="CB161" s="45">
        <f t="shared" si="99"/>
        <v>6</v>
      </c>
      <c r="CC161" s="45">
        <f t="shared" si="99"/>
        <v>7</v>
      </c>
      <c r="CD161" s="45">
        <f t="shared" si="99"/>
        <v>8</v>
      </c>
      <c r="CE161" s="45">
        <f t="shared" si="99"/>
        <v>9</v>
      </c>
      <c r="CF161" s="45">
        <f t="shared" si="99"/>
        <v>10</v>
      </c>
      <c r="CG161" s="45">
        <f t="shared" si="99"/>
        <v>11</v>
      </c>
      <c r="CH161" s="45">
        <f t="shared" si="99"/>
        <v>12</v>
      </c>
      <c r="CI161" s="45">
        <f t="shared" si="99"/>
        <v>1</v>
      </c>
      <c r="CJ161" s="45">
        <f t="shared" si="99"/>
        <v>2</v>
      </c>
      <c r="CK161" s="45">
        <f t="shared" si="99"/>
        <v>3</v>
      </c>
      <c r="CL161" s="45">
        <f t="shared" si="99"/>
        <v>4</v>
      </c>
      <c r="CM161" s="45">
        <f t="shared" si="99"/>
        <v>5</v>
      </c>
      <c r="CN161" s="45">
        <f t="shared" si="99"/>
        <v>6</v>
      </c>
      <c r="CO161" s="45">
        <f t="shared" si="99"/>
        <v>7</v>
      </c>
      <c r="CP161" s="45">
        <f t="shared" si="99"/>
        <v>8</v>
      </c>
      <c r="CQ161" s="45">
        <f t="shared" si="99"/>
        <v>9</v>
      </c>
      <c r="CR161" s="45">
        <f t="shared" si="99"/>
        <v>10</v>
      </c>
      <c r="CS161" s="45">
        <f t="shared" si="99"/>
        <v>11</v>
      </c>
      <c r="CT161" s="45">
        <f t="shared" si="99"/>
        <v>12</v>
      </c>
      <c r="CU161" s="45">
        <f t="shared" si="99"/>
        <v>1</v>
      </c>
      <c r="CV161" s="45">
        <f t="shared" si="99"/>
        <v>2</v>
      </c>
      <c r="CW161" s="45">
        <f t="shared" si="99"/>
        <v>3</v>
      </c>
      <c r="CX161" s="45">
        <f t="shared" si="99"/>
        <v>4</v>
      </c>
      <c r="CY161" s="45">
        <f t="shared" si="99"/>
        <v>5</v>
      </c>
      <c r="CZ161" s="45">
        <f t="shared" si="99"/>
        <v>6</v>
      </c>
      <c r="DA161" s="45">
        <f t="shared" si="99"/>
        <v>7</v>
      </c>
      <c r="DB161" s="45">
        <f t="shared" si="99"/>
        <v>8</v>
      </c>
      <c r="DC161" s="45">
        <f t="shared" si="99"/>
        <v>9</v>
      </c>
      <c r="DD161" s="45">
        <f t="shared" si="99"/>
        <v>10</v>
      </c>
      <c r="DE161" s="45">
        <f t="shared" si="99"/>
        <v>11</v>
      </c>
      <c r="DF161" s="45">
        <f t="shared" si="99"/>
        <v>12</v>
      </c>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row>
    <row r="162" spans="2:152" s="40" customFormat="1" x14ac:dyDescent="0.25">
      <c r="D162" s="103"/>
      <c r="E162" s="41" t="s">
        <v>9</v>
      </c>
      <c r="F162" s="42"/>
      <c r="G162" s="42"/>
      <c r="H162" s="42"/>
      <c r="I162" s="42"/>
      <c r="J162" s="43"/>
      <c r="K162" s="148"/>
      <c r="L162" s="105"/>
      <c r="M162" s="106"/>
      <c r="N162" s="44"/>
      <c r="O162" s="45">
        <f t="shared" ref="O162:BZ162" si="100">_xlfn.DAYS(O160, N160)</f>
        <v>31</v>
      </c>
      <c r="P162" s="45">
        <f t="shared" si="100"/>
        <v>28</v>
      </c>
      <c r="Q162" s="45">
        <f t="shared" si="100"/>
        <v>31</v>
      </c>
      <c r="R162" s="45">
        <f t="shared" si="100"/>
        <v>30</v>
      </c>
      <c r="S162" s="45">
        <f t="shared" si="100"/>
        <v>31</v>
      </c>
      <c r="T162" s="45">
        <f t="shared" si="100"/>
        <v>30</v>
      </c>
      <c r="U162" s="45">
        <f t="shared" si="100"/>
        <v>31</v>
      </c>
      <c r="V162" s="45">
        <f t="shared" si="100"/>
        <v>31</v>
      </c>
      <c r="W162" s="45">
        <f t="shared" si="100"/>
        <v>30</v>
      </c>
      <c r="X162" s="44">
        <f t="shared" si="100"/>
        <v>31</v>
      </c>
      <c r="Y162" s="45">
        <f t="shared" si="100"/>
        <v>30</v>
      </c>
      <c r="Z162" s="45">
        <f t="shared" si="100"/>
        <v>31</v>
      </c>
      <c r="AA162" s="45">
        <f t="shared" si="100"/>
        <v>31</v>
      </c>
      <c r="AB162" s="45">
        <f t="shared" si="100"/>
        <v>28</v>
      </c>
      <c r="AC162" s="45">
        <f t="shared" si="100"/>
        <v>31</v>
      </c>
      <c r="AD162" s="45">
        <f t="shared" si="100"/>
        <v>30</v>
      </c>
      <c r="AE162" s="45">
        <f t="shared" si="100"/>
        <v>31</v>
      </c>
      <c r="AF162" s="45">
        <f t="shared" si="100"/>
        <v>30</v>
      </c>
      <c r="AG162" s="45">
        <f t="shared" si="100"/>
        <v>31</v>
      </c>
      <c r="AH162" s="45">
        <f t="shared" si="100"/>
        <v>31</v>
      </c>
      <c r="AI162" s="45">
        <f t="shared" si="100"/>
        <v>30</v>
      </c>
      <c r="AJ162" s="45">
        <f t="shared" si="100"/>
        <v>31</v>
      </c>
      <c r="AK162" s="45">
        <f t="shared" si="100"/>
        <v>30</v>
      </c>
      <c r="AL162" s="45">
        <f t="shared" si="100"/>
        <v>31</v>
      </c>
      <c r="AM162" s="45">
        <f t="shared" si="100"/>
        <v>31</v>
      </c>
      <c r="AN162" s="45">
        <f t="shared" si="100"/>
        <v>28</v>
      </c>
      <c r="AO162" s="45">
        <f t="shared" si="100"/>
        <v>31</v>
      </c>
      <c r="AP162" s="45">
        <f t="shared" si="100"/>
        <v>30</v>
      </c>
      <c r="AQ162" s="45">
        <f t="shared" si="100"/>
        <v>31</v>
      </c>
      <c r="AR162" s="45">
        <f t="shared" si="100"/>
        <v>30</v>
      </c>
      <c r="AS162" s="45">
        <f t="shared" si="100"/>
        <v>31</v>
      </c>
      <c r="AT162" s="45">
        <f t="shared" si="100"/>
        <v>31</v>
      </c>
      <c r="AU162" s="45">
        <f t="shared" si="100"/>
        <v>30</v>
      </c>
      <c r="AV162" s="45">
        <f t="shared" si="100"/>
        <v>31</v>
      </c>
      <c r="AW162" s="45">
        <f t="shared" si="100"/>
        <v>30</v>
      </c>
      <c r="AX162" s="45">
        <f t="shared" si="100"/>
        <v>31</v>
      </c>
      <c r="AY162" s="45">
        <f t="shared" si="100"/>
        <v>31</v>
      </c>
      <c r="AZ162" s="45">
        <f t="shared" si="100"/>
        <v>29</v>
      </c>
      <c r="BA162" s="45">
        <f t="shared" si="100"/>
        <v>31</v>
      </c>
      <c r="BB162" s="45">
        <f t="shared" si="100"/>
        <v>30</v>
      </c>
      <c r="BC162" s="45">
        <f t="shared" si="100"/>
        <v>31</v>
      </c>
      <c r="BD162" s="45">
        <f t="shared" si="100"/>
        <v>30</v>
      </c>
      <c r="BE162" s="45">
        <f t="shared" si="100"/>
        <v>31</v>
      </c>
      <c r="BF162" s="45">
        <f t="shared" si="100"/>
        <v>31</v>
      </c>
      <c r="BG162" s="45">
        <f t="shared" si="100"/>
        <v>30</v>
      </c>
      <c r="BH162" s="45">
        <f t="shared" si="100"/>
        <v>31</v>
      </c>
      <c r="BI162" s="45">
        <f t="shared" si="100"/>
        <v>30</v>
      </c>
      <c r="BJ162" s="45">
        <f t="shared" si="100"/>
        <v>31</v>
      </c>
      <c r="BK162" s="45">
        <f t="shared" si="100"/>
        <v>31</v>
      </c>
      <c r="BL162" s="45">
        <f t="shared" si="100"/>
        <v>28</v>
      </c>
      <c r="BM162" s="45">
        <f t="shared" si="100"/>
        <v>31</v>
      </c>
      <c r="BN162" s="45">
        <f t="shared" si="100"/>
        <v>30</v>
      </c>
      <c r="BO162" s="45">
        <f t="shared" si="100"/>
        <v>31</v>
      </c>
      <c r="BP162" s="45">
        <f t="shared" si="100"/>
        <v>30</v>
      </c>
      <c r="BQ162" s="45">
        <f t="shared" si="100"/>
        <v>31</v>
      </c>
      <c r="BR162" s="45">
        <f t="shared" si="100"/>
        <v>31</v>
      </c>
      <c r="BS162" s="45">
        <f t="shared" si="100"/>
        <v>30</v>
      </c>
      <c r="BT162" s="45">
        <f t="shared" si="100"/>
        <v>31</v>
      </c>
      <c r="BU162" s="45">
        <f t="shared" si="100"/>
        <v>30</v>
      </c>
      <c r="BV162" s="45">
        <f t="shared" si="100"/>
        <v>31</v>
      </c>
      <c r="BW162" s="45">
        <f t="shared" si="100"/>
        <v>31</v>
      </c>
      <c r="BX162" s="45">
        <f t="shared" si="100"/>
        <v>28</v>
      </c>
      <c r="BY162" s="45">
        <f t="shared" si="100"/>
        <v>31</v>
      </c>
      <c r="BZ162" s="45">
        <f t="shared" si="100"/>
        <v>30</v>
      </c>
      <c r="CA162" s="45">
        <f t="shared" ref="CA162:DF162" si="101">_xlfn.DAYS(CA160, BZ160)</f>
        <v>31</v>
      </c>
      <c r="CB162" s="45">
        <f t="shared" si="101"/>
        <v>30</v>
      </c>
      <c r="CC162" s="45">
        <f t="shared" si="101"/>
        <v>31</v>
      </c>
      <c r="CD162" s="45">
        <f t="shared" si="101"/>
        <v>31</v>
      </c>
      <c r="CE162" s="45">
        <f t="shared" si="101"/>
        <v>30</v>
      </c>
      <c r="CF162" s="45">
        <f t="shared" si="101"/>
        <v>31</v>
      </c>
      <c r="CG162" s="45">
        <f t="shared" si="101"/>
        <v>30</v>
      </c>
      <c r="CH162" s="45">
        <f t="shared" si="101"/>
        <v>31</v>
      </c>
      <c r="CI162" s="45">
        <f t="shared" si="101"/>
        <v>31</v>
      </c>
      <c r="CJ162" s="45">
        <f t="shared" si="101"/>
        <v>28</v>
      </c>
      <c r="CK162" s="45">
        <f t="shared" si="101"/>
        <v>31</v>
      </c>
      <c r="CL162" s="45">
        <f t="shared" si="101"/>
        <v>30</v>
      </c>
      <c r="CM162" s="45">
        <f t="shared" si="101"/>
        <v>31</v>
      </c>
      <c r="CN162" s="45">
        <f t="shared" si="101"/>
        <v>30</v>
      </c>
      <c r="CO162" s="45">
        <f t="shared" si="101"/>
        <v>31</v>
      </c>
      <c r="CP162" s="45">
        <f t="shared" si="101"/>
        <v>31</v>
      </c>
      <c r="CQ162" s="45">
        <f t="shared" si="101"/>
        <v>30</v>
      </c>
      <c r="CR162" s="45">
        <f t="shared" si="101"/>
        <v>31</v>
      </c>
      <c r="CS162" s="45">
        <f t="shared" si="101"/>
        <v>30</v>
      </c>
      <c r="CT162" s="45">
        <f t="shared" si="101"/>
        <v>31</v>
      </c>
      <c r="CU162" s="45">
        <f t="shared" si="101"/>
        <v>31</v>
      </c>
      <c r="CV162" s="45">
        <f t="shared" si="101"/>
        <v>29</v>
      </c>
      <c r="CW162" s="45">
        <f t="shared" si="101"/>
        <v>31</v>
      </c>
      <c r="CX162" s="45">
        <f t="shared" si="101"/>
        <v>30</v>
      </c>
      <c r="CY162" s="45">
        <f t="shared" si="101"/>
        <v>31</v>
      </c>
      <c r="CZ162" s="45">
        <f t="shared" si="101"/>
        <v>30</v>
      </c>
      <c r="DA162" s="45">
        <f t="shared" si="101"/>
        <v>31</v>
      </c>
      <c r="DB162" s="45">
        <f t="shared" si="101"/>
        <v>31</v>
      </c>
      <c r="DC162" s="45">
        <f t="shared" si="101"/>
        <v>30</v>
      </c>
      <c r="DD162" s="45">
        <f t="shared" si="101"/>
        <v>31</v>
      </c>
      <c r="DE162" s="45">
        <f t="shared" si="101"/>
        <v>30</v>
      </c>
      <c r="DF162" s="45">
        <f t="shared" si="101"/>
        <v>31</v>
      </c>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row>
    <row r="163" spans="2:152" s="53" customFormat="1" ht="11.25" customHeight="1" x14ac:dyDescent="0.25">
      <c r="B163" s="6"/>
      <c r="C163" s="6"/>
      <c r="D163" s="7"/>
      <c r="E163" s="149" t="s">
        <v>52</v>
      </c>
      <c r="F163" s="150"/>
      <c r="G163" s="151"/>
      <c r="H163" s="150"/>
      <c r="I163" s="150"/>
      <c r="J163" s="152"/>
      <c r="K163" s="153"/>
      <c r="L163" s="154"/>
      <c r="M163" s="155"/>
      <c r="N163" s="156"/>
      <c r="O163" s="157"/>
      <c r="P163" s="157"/>
      <c r="Q163" s="157"/>
      <c r="R163" s="157"/>
      <c r="S163" s="157"/>
      <c r="T163" s="157"/>
      <c r="U163" s="157"/>
      <c r="V163" s="157"/>
      <c r="W163" s="157"/>
      <c r="X163" s="158"/>
      <c r="Y163" s="159"/>
      <c r="Z163" s="159"/>
      <c r="AA163" s="159"/>
      <c r="AB163" s="159"/>
      <c r="AC163" s="159"/>
      <c r="AD163" s="159"/>
      <c r="AE163" s="159"/>
      <c r="AF163" s="159"/>
      <c r="AG163" s="159"/>
      <c r="AH163" s="159"/>
      <c r="AI163" s="159"/>
      <c r="AJ163" s="159"/>
      <c r="AK163" s="159"/>
      <c r="AL163" s="159"/>
      <c r="AM163" s="159"/>
      <c r="AN163" s="159"/>
      <c r="AO163" s="159"/>
      <c r="AP163" s="159"/>
      <c r="AQ163" s="159"/>
      <c r="AR163" s="159"/>
      <c r="AS163" s="159"/>
      <c r="AT163" s="159"/>
      <c r="AU163" s="159"/>
      <c r="AV163" s="159"/>
      <c r="AW163" s="159"/>
      <c r="AX163" s="159"/>
      <c r="AY163" s="159"/>
      <c r="AZ163" s="159"/>
      <c r="BA163" s="159"/>
      <c r="BB163" s="159"/>
      <c r="BC163" s="159"/>
      <c r="BD163" s="159"/>
      <c r="BE163" s="159"/>
      <c r="BF163" s="159"/>
      <c r="BG163" s="159"/>
      <c r="BH163" s="159"/>
      <c r="BI163" s="159"/>
      <c r="BJ163" s="159"/>
      <c r="BK163" s="159"/>
      <c r="BL163" s="159"/>
      <c r="BM163" s="159"/>
      <c r="BN163" s="159"/>
      <c r="BO163" s="159"/>
      <c r="BP163" s="159"/>
      <c r="BQ163" s="159"/>
      <c r="BR163" s="159"/>
      <c r="BS163" s="159"/>
      <c r="BT163" s="159"/>
      <c r="BU163" s="159"/>
      <c r="BV163" s="159"/>
      <c r="BW163" s="159"/>
      <c r="BX163" s="159"/>
      <c r="BY163" s="159"/>
      <c r="BZ163" s="159"/>
      <c r="CA163" s="159"/>
      <c r="CB163" s="159"/>
      <c r="CC163" s="159"/>
      <c r="CD163" s="159"/>
      <c r="CE163" s="159"/>
      <c r="CF163" s="159"/>
      <c r="CG163" s="159"/>
      <c r="CH163" s="159"/>
      <c r="CI163" s="159"/>
      <c r="CJ163" s="159"/>
      <c r="CK163" s="159"/>
      <c r="CL163" s="159"/>
      <c r="CM163" s="159"/>
      <c r="CN163" s="159"/>
      <c r="CO163" s="159"/>
      <c r="CP163" s="159"/>
      <c r="CQ163" s="159"/>
      <c r="CR163" s="159"/>
      <c r="CS163" s="159"/>
      <c r="CT163" s="159"/>
      <c r="CU163" s="159"/>
      <c r="CV163" s="159"/>
      <c r="CW163" s="159"/>
      <c r="CX163" s="159"/>
      <c r="CY163" s="159"/>
      <c r="CZ163" s="159"/>
      <c r="DA163" s="159"/>
      <c r="DB163" s="159"/>
      <c r="DC163" s="159"/>
      <c r="DD163" s="159"/>
      <c r="DE163" s="159"/>
      <c r="DF163" s="159"/>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59"/>
      <c r="EC163" s="159"/>
      <c r="ED163" s="159"/>
      <c r="EE163" s="159"/>
      <c r="EF163" s="159"/>
      <c r="EG163" s="159"/>
      <c r="EH163" s="159"/>
      <c r="EI163" s="159"/>
      <c r="EJ163" s="159"/>
      <c r="EK163" s="159"/>
      <c r="EL163" s="159"/>
      <c r="EM163" s="159"/>
      <c r="EN163" s="159"/>
      <c r="EO163" s="159"/>
      <c r="EP163" s="159"/>
      <c r="EQ163" s="159"/>
      <c r="ER163" s="159"/>
      <c r="ES163" s="159"/>
      <c r="ET163" s="159"/>
      <c r="EU163" s="159"/>
      <c r="EV163" s="159"/>
    </row>
    <row r="164" spans="2:152" s="118" customFormat="1" x14ac:dyDescent="0.25">
      <c r="D164" s="143"/>
      <c r="E164" s="160" t="s">
        <v>53</v>
      </c>
      <c r="F164" s="161"/>
      <c r="G164" s="161"/>
      <c r="H164" s="161"/>
      <c r="I164" s="161"/>
      <c r="J164" s="162"/>
      <c r="K164" s="163"/>
      <c r="L164" s="164"/>
      <c r="M164" s="165"/>
      <c r="N164" s="164">
        <f t="shared" ref="N164:BY164" si="102">SUM(N165,N166,N169,N172,N175,N178,N181,N184,N187)</f>
        <v>406549.95098780817</v>
      </c>
      <c r="O164" s="164">
        <f t="shared" si="102"/>
        <v>402253.01518776489</v>
      </c>
      <c r="P164" s="164">
        <f t="shared" si="102"/>
        <v>397956.07938772149</v>
      </c>
      <c r="Q164" s="164">
        <f t="shared" si="102"/>
        <v>393659.14358767821</v>
      </c>
      <c r="R164" s="164">
        <f t="shared" si="102"/>
        <v>389362.20778763492</v>
      </c>
      <c r="S164" s="164">
        <f t="shared" si="102"/>
        <v>385065.27198759152</v>
      </c>
      <c r="T164" s="164">
        <f t="shared" si="102"/>
        <v>380768.33618754812</v>
      </c>
      <c r="U164" s="164">
        <f t="shared" si="102"/>
        <v>376471.40038750484</v>
      </c>
      <c r="V164" s="164">
        <f t="shared" si="102"/>
        <v>372174.46458746144</v>
      </c>
      <c r="W164" s="164">
        <f t="shared" si="102"/>
        <v>367877.52878741815</v>
      </c>
      <c r="X164" s="163">
        <f t="shared" si="102"/>
        <v>363580.59298737475</v>
      </c>
      <c r="Y164" s="163">
        <f t="shared" si="102"/>
        <v>359283.65718733147</v>
      </c>
      <c r="Z164" s="163">
        <f t="shared" si="102"/>
        <v>354986.72138728807</v>
      </c>
      <c r="AA164" s="163">
        <f t="shared" si="102"/>
        <v>355010.04906967212</v>
      </c>
      <c r="AB164" s="163">
        <f t="shared" si="102"/>
        <v>355033.37675205607</v>
      </c>
      <c r="AC164" s="163">
        <f t="shared" si="102"/>
        <v>355056.70443444012</v>
      </c>
      <c r="AD164" s="163">
        <f t="shared" si="102"/>
        <v>355080.03211682406</v>
      </c>
      <c r="AE164" s="163">
        <f t="shared" si="102"/>
        <v>355103.359799208</v>
      </c>
      <c r="AF164" s="163">
        <f t="shared" si="102"/>
        <v>355126.68748159206</v>
      </c>
      <c r="AG164" s="163">
        <f t="shared" si="102"/>
        <v>355150.015163976</v>
      </c>
      <c r="AH164" s="163">
        <f t="shared" si="102"/>
        <v>355173.34284635994</v>
      </c>
      <c r="AI164" s="163">
        <f t="shared" si="102"/>
        <v>355196.670528744</v>
      </c>
      <c r="AJ164" s="163">
        <f t="shared" si="102"/>
        <v>355219.99821112794</v>
      </c>
      <c r="AK164" s="163">
        <f t="shared" si="102"/>
        <v>355243.325893512</v>
      </c>
      <c r="AL164" s="163">
        <f t="shared" si="102"/>
        <v>355266.65357589594</v>
      </c>
      <c r="AM164" s="163">
        <f t="shared" si="102"/>
        <v>355270.54152295995</v>
      </c>
      <c r="AN164" s="163">
        <f t="shared" si="102"/>
        <v>355274.42947002396</v>
      </c>
      <c r="AO164" s="163">
        <f t="shared" si="102"/>
        <v>355278.31741708796</v>
      </c>
      <c r="AP164" s="163">
        <f t="shared" si="102"/>
        <v>355282.20536415197</v>
      </c>
      <c r="AQ164" s="163">
        <f t="shared" si="102"/>
        <v>355286.09331121598</v>
      </c>
      <c r="AR164" s="163">
        <f t="shared" si="102"/>
        <v>355289.98125827999</v>
      </c>
      <c r="AS164" s="163">
        <f t="shared" si="102"/>
        <v>355293.869205344</v>
      </c>
      <c r="AT164" s="163">
        <f t="shared" si="102"/>
        <v>355297.7571524079</v>
      </c>
      <c r="AU164" s="163">
        <f t="shared" si="102"/>
        <v>355301.64509947191</v>
      </c>
      <c r="AV164" s="163">
        <f t="shared" si="102"/>
        <v>355305.53304653591</v>
      </c>
      <c r="AW164" s="163">
        <f t="shared" si="102"/>
        <v>355309.42099359992</v>
      </c>
      <c r="AX164" s="163">
        <f t="shared" si="102"/>
        <v>355313.30894066393</v>
      </c>
      <c r="AY164" s="163">
        <f t="shared" si="102"/>
        <v>355317.84487890522</v>
      </c>
      <c r="AZ164" s="163">
        <f t="shared" si="102"/>
        <v>355322.38081714651</v>
      </c>
      <c r="BA164" s="163">
        <f t="shared" si="102"/>
        <v>355326.91675538791</v>
      </c>
      <c r="BB164" s="163">
        <f t="shared" si="102"/>
        <v>355331.45269362919</v>
      </c>
      <c r="BC164" s="163">
        <f t="shared" si="102"/>
        <v>355335.98863187048</v>
      </c>
      <c r="BD164" s="163">
        <f t="shared" si="102"/>
        <v>355340.52457011177</v>
      </c>
      <c r="BE164" s="163">
        <f t="shared" si="102"/>
        <v>355345.06050835317</v>
      </c>
      <c r="BF164" s="163">
        <f t="shared" si="102"/>
        <v>355349.59644659446</v>
      </c>
      <c r="BG164" s="163">
        <f t="shared" si="102"/>
        <v>355354.13238483574</v>
      </c>
      <c r="BH164" s="163">
        <f t="shared" si="102"/>
        <v>355358.66832307715</v>
      </c>
      <c r="BI164" s="163">
        <f t="shared" si="102"/>
        <v>355363.20426131843</v>
      </c>
      <c r="BJ164" s="163">
        <f t="shared" si="102"/>
        <v>355367.74019955972</v>
      </c>
      <c r="BK164" s="163">
        <f t="shared" si="102"/>
        <v>355373.03212750796</v>
      </c>
      <c r="BL164" s="163">
        <f t="shared" si="102"/>
        <v>355378.32405545609</v>
      </c>
      <c r="BM164" s="163">
        <f t="shared" si="102"/>
        <v>355383.61598340434</v>
      </c>
      <c r="BN164" s="163">
        <f t="shared" si="102"/>
        <v>355388.90791135258</v>
      </c>
      <c r="BO164" s="163">
        <f t="shared" si="102"/>
        <v>355394.19983930071</v>
      </c>
      <c r="BP164" s="163">
        <f t="shared" si="102"/>
        <v>355399.49176724895</v>
      </c>
      <c r="BQ164" s="163">
        <f t="shared" si="102"/>
        <v>355404.7836951972</v>
      </c>
      <c r="BR164" s="163">
        <f t="shared" si="102"/>
        <v>355410.07562314533</v>
      </c>
      <c r="BS164" s="163">
        <f t="shared" si="102"/>
        <v>355415.36755109357</v>
      </c>
      <c r="BT164" s="163">
        <f t="shared" si="102"/>
        <v>355420.6594790417</v>
      </c>
      <c r="BU164" s="163">
        <f t="shared" si="102"/>
        <v>355425.95140698995</v>
      </c>
      <c r="BV164" s="163">
        <f t="shared" si="102"/>
        <v>355431.24333493819</v>
      </c>
      <c r="BW164" s="163">
        <f t="shared" si="102"/>
        <v>355437.41725087771</v>
      </c>
      <c r="BX164" s="163">
        <f t="shared" si="102"/>
        <v>355443.59116681735</v>
      </c>
      <c r="BY164" s="163">
        <f t="shared" si="102"/>
        <v>355449.76508275687</v>
      </c>
      <c r="BZ164" s="163">
        <f t="shared" ref="BZ164:DF164" si="103">SUM(BZ165,BZ166,BZ169,BZ172,BZ175,BZ178,BZ181,BZ184,BZ187)</f>
        <v>355455.93899869639</v>
      </c>
      <c r="CA164" s="163">
        <f t="shared" si="103"/>
        <v>355462.11291463603</v>
      </c>
      <c r="CB164" s="163">
        <f t="shared" si="103"/>
        <v>355468.28683057555</v>
      </c>
      <c r="CC164" s="163">
        <f t="shared" si="103"/>
        <v>355474.46074651519</v>
      </c>
      <c r="CD164" s="163">
        <f t="shared" si="103"/>
        <v>355480.63466245471</v>
      </c>
      <c r="CE164" s="163">
        <f t="shared" si="103"/>
        <v>355486.80857839435</v>
      </c>
      <c r="CF164" s="163">
        <f t="shared" si="103"/>
        <v>355492.98249433388</v>
      </c>
      <c r="CG164" s="163">
        <f t="shared" si="103"/>
        <v>355499.15641027351</v>
      </c>
      <c r="CH164" s="163">
        <f t="shared" si="103"/>
        <v>355505.33032621304</v>
      </c>
      <c r="CI164" s="163">
        <f t="shared" si="103"/>
        <v>355512.53322814254</v>
      </c>
      <c r="CJ164" s="163">
        <f t="shared" si="103"/>
        <v>355519.73613007204</v>
      </c>
      <c r="CK164" s="163">
        <f t="shared" si="103"/>
        <v>355526.93903200154</v>
      </c>
      <c r="CL164" s="163">
        <f t="shared" si="103"/>
        <v>355534.14193393104</v>
      </c>
      <c r="CM164" s="163">
        <f t="shared" si="103"/>
        <v>355541.34483586054</v>
      </c>
      <c r="CN164" s="163">
        <f t="shared" si="103"/>
        <v>355548.54773779004</v>
      </c>
      <c r="CO164" s="163">
        <f t="shared" si="103"/>
        <v>355555.75063971954</v>
      </c>
      <c r="CP164" s="163">
        <f t="shared" si="103"/>
        <v>355562.95354164904</v>
      </c>
      <c r="CQ164" s="163">
        <f t="shared" si="103"/>
        <v>355570.15644357854</v>
      </c>
      <c r="CR164" s="163">
        <f t="shared" si="103"/>
        <v>355577.35934550804</v>
      </c>
      <c r="CS164" s="163">
        <f t="shared" si="103"/>
        <v>355584.56224743754</v>
      </c>
      <c r="CT164" s="163">
        <f t="shared" si="103"/>
        <v>355591.76514936704</v>
      </c>
      <c r="CU164" s="163">
        <f t="shared" si="103"/>
        <v>355576.84085256746</v>
      </c>
      <c r="CV164" s="163">
        <f t="shared" si="103"/>
        <v>355561.916555768</v>
      </c>
      <c r="CW164" s="163">
        <f t="shared" si="103"/>
        <v>355546.99225896853</v>
      </c>
      <c r="CX164" s="163">
        <f t="shared" si="103"/>
        <v>355532.06796216895</v>
      </c>
      <c r="CY164" s="163">
        <f t="shared" si="103"/>
        <v>355517.14366536937</v>
      </c>
      <c r="CZ164" s="163">
        <f t="shared" si="103"/>
        <v>355502.2193685699</v>
      </c>
      <c r="DA164" s="163">
        <f t="shared" si="103"/>
        <v>355487.29507177032</v>
      </c>
      <c r="DB164" s="163">
        <f t="shared" si="103"/>
        <v>355472.37077497086</v>
      </c>
      <c r="DC164" s="163">
        <f t="shared" si="103"/>
        <v>355457.44647817127</v>
      </c>
      <c r="DD164" s="163">
        <f t="shared" si="103"/>
        <v>355442.52218137181</v>
      </c>
      <c r="DE164" s="163">
        <f t="shared" si="103"/>
        <v>355427.59788457223</v>
      </c>
      <c r="DF164" s="163">
        <f t="shared" si="103"/>
        <v>355412.67358777265</v>
      </c>
      <c r="DG164" s="163"/>
      <c r="DH164" s="163"/>
      <c r="DI164" s="163"/>
      <c r="DJ164" s="163"/>
      <c r="DK164" s="163"/>
      <c r="DL164" s="163"/>
      <c r="DM164" s="163"/>
      <c r="DN164" s="163"/>
      <c r="DO164" s="163"/>
      <c r="DP164" s="163"/>
      <c r="DQ164" s="163"/>
      <c r="DR164" s="163"/>
      <c r="DS164" s="163"/>
      <c r="DT164" s="163"/>
      <c r="DU164" s="163"/>
      <c r="DV164" s="163"/>
      <c r="DW164" s="163"/>
      <c r="DX164" s="163"/>
      <c r="DY164" s="163"/>
      <c r="DZ164" s="163"/>
      <c r="EA164" s="163"/>
      <c r="EB164" s="163"/>
      <c r="EC164" s="163"/>
      <c r="ED164" s="163"/>
      <c r="EE164" s="163"/>
      <c r="EF164" s="163"/>
      <c r="EG164" s="163"/>
      <c r="EH164" s="163"/>
      <c r="EI164" s="163"/>
      <c r="EJ164" s="163"/>
      <c r="EK164" s="163"/>
      <c r="EL164" s="163"/>
      <c r="EM164" s="163"/>
      <c r="EN164" s="163"/>
      <c r="EO164" s="163"/>
      <c r="EP164" s="163"/>
      <c r="EQ164" s="163"/>
      <c r="ER164" s="163"/>
      <c r="ES164" s="163"/>
      <c r="ET164" s="163"/>
      <c r="EU164" s="163"/>
      <c r="EV164" s="163"/>
    </row>
    <row r="165" spans="2:152" s="118" customFormat="1" x14ac:dyDescent="0.25">
      <c r="D165" s="143"/>
      <c r="E165" s="73"/>
      <c r="F165" s="74" t="str">
        <f>F283</f>
        <v>토지</v>
      </c>
      <c r="G165" s="74"/>
      <c r="H165" s="74"/>
      <c r="I165" s="74"/>
      <c r="J165" s="75"/>
      <c r="K165" s="76"/>
      <c r="L165" s="77"/>
      <c r="M165" s="123"/>
      <c r="N165" s="141">
        <v>56342.558403000003</v>
      </c>
      <c r="O165" s="141">
        <f t="shared" ref="O165:BZ165" si="104">N165+O321</f>
        <v>56342.558403000003</v>
      </c>
      <c r="P165" s="141">
        <f t="shared" si="104"/>
        <v>56342.558403000003</v>
      </c>
      <c r="Q165" s="141">
        <f t="shared" si="104"/>
        <v>56342.558403000003</v>
      </c>
      <c r="R165" s="141">
        <f t="shared" si="104"/>
        <v>56342.558403000003</v>
      </c>
      <c r="S165" s="141">
        <f t="shared" si="104"/>
        <v>56342.558403000003</v>
      </c>
      <c r="T165" s="141">
        <f t="shared" si="104"/>
        <v>56342.558403000003</v>
      </c>
      <c r="U165" s="141">
        <f t="shared" si="104"/>
        <v>56342.558403000003</v>
      </c>
      <c r="V165" s="141">
        <f t="shared" si="104"/>
        <v>56342.558403000003</v>
      </c>
      <c r="W165" s="141">
        <f t="shared" si="104"/>
        <v>56342.558403000003</v>
      </c>
      <c r="X165" s="76">
        <f t="shared" si="104"/>
        <v>56342.558403000003</v>
      </c>
      <c r="Y165" s="76">
        <f t="shared" si="104"/>
        <v>56342.558403000003</v>
      </c>
      <c r="Z165" s="76">
        <f t="shared" si="104"/>
        <v>56342.558403000003</v>
      </c>
      <c r="AA165" s="76">
        <f t="shared" si="104"/>
        <v>56342.558403000003</v>
      </c>
      <c r="AB165" s="76">
        <f t="shared" si="104"/>
        <v>56342.558403000003</v>
      </c>
      <c r="AC165" s="76">
        <f t="shared" si="104"/>
        <v>56342.558403000003</v>
      </c>
      <c r="AD165" s="76">
        <f t="shared" si="104"/>
        <v>56342.558403000003</v>
      </c>
      <c r="AE165" s="76">
        <f t="shared" si="104"/>
        <v>56342.558403000003</v>
      </c>
      <c r="AF165" s="76">
        <f t="shared" si="104"/>
        <v>56342.558403000003</v>
      </c>
      <c r="AG165" s="76">
        <f t="shared" si="104"/>
        <v>56342.558403000003</v>
      </c>
      <c r="AH165" s="76">
        <f t="shared" si="104"/>
        <v>56342.558403000003</v>
      </c>
      <c r="AI165" s="76">
        <f t="shared" si="104"/>
        <v>56342.558403000003</v>
      </c>
      <c r="AJ165" s="76">
        <f t="shared" si="104"/>
        <v>56342.558403000003</v>
      </c>
      <c r="AK165" s="76">
        <f t="shared" si="104"/>
        <v>56342.558403000003</v>
      </c>
      <c r="AL165" s="76">
        <f t="shared" si="104"/>
        <v>56342.558403000003</v>
      </c>
      <c r="AM165" s="76">
        <f t="shared" si="104"/>
        <v>56342.558403000003</v>
      </c>
      <c r="AN165" s="76">
        <f t="shared" si="104"/>
        <v>56342.558403000003</v>
      </c>
      <c r="AO165" s="76">
        <f t="shared" si="104"/>
        <v>56342.558403000003</v>
      </c>
      <c r="AP165" s="76">
        <f t="shared" si="104"/>
        <v>56342.558403000003</v>
      </c>
      <c r="AQ165" s="76">
        <f t="shared" si="104"/>
        <v>56342.558403000003</v>
      </c>
      <c r="AR165" s="76">
        <f t="shared" si="104"/>
        <v>56342.558403000003</v>
      </c>
      <c r="AS165" s="76">
        <f t="shared" si="104"/>
        <v>56342.558403000003</v>
      </c>
      <c r="AT165" s="76">
        <f t="shared" si="104"/>
        <v>56342.558403000003</v>
      </c>
      <c r="AU165" s="76">
        <f t="shared" si="104"/>
        <v>56342.558403000003</v>
      </c>
      <c r="AV165" s="76">
        <f t="shared" si="104"/>
        <v>56342.558403000003</v>
      </c>
      <c r="AW165" s="76">
        <f t="shared" si="104"/>
        <v>56342.558403000003</v>
      </c>
      <c r="AX165" s="76">
        <f t="shared" si="104"/>
        <v>56342.558403000003</v>
      </c>
      <c r="AY165" s="76">
        <f t="shared" si="104"/>
        <v>56342.558403000003</v>
      </c>
      <c r="AZ165" s="76">
        <f t="shared" si="104"/>
        <v>56342.558403000003</v>
      </c>
      <c r="BA165" s="76">
        <f t="shared" si="104"/>
        <v>56342.558403000003</v>
      </c>
      <c r="BB165" s="76">
        <f t="shared" si="104"/>
        <v>56342.558403000003</v>
      </c>
      <c r="BC165" s="76">
        <f t="shared" si="104"/>
        <v>56342.558403000003</v>
      </c>
      <c r="BD165" s="76">
        <f t="shared" si="104"/>
        <v>56342.558403000003</v>
      </c>
      <c r="BE165" s="76">
        <f t="shared" si="104"/>
        <v>56342.558403000003</v>
      </c>
      <c r="BF165" s="76">
        <f t="shared" si="104"/>
        <v>56342.558403000003</v>
      </c>
      <c r="BG165" s="76">
        <f t="shared" si="104"/>
        <v>56342.558403000003</v>
      </c>
      <c r="BH165" s="76">
        <f t="shared" si="104"/>
        <v>56342.558403000003</v>
      </c>
      <c r="BI165" s="76">
        <f t="shared" si="104"/>
        <v>56342.558403000003</v>
      </c>
      <c r="BJ165" s="76">
        <f t="shared" si="104"/>
        <v>56342.558403000003</v>
      </c>
      <c r="BK165" s="76">
        <f t="shared" si="104"/>
        <v>56342.558403000003</v>
      </c>
      <c r="BL165" s="76">
        <f t="shared" si="104"/>
        <v>56342.558403000003</v>
      </c>
      <c r="BM165" s="76">
        <f t="shared" si="104"/>
        <v>56342.558403000003</v>
      </c>
      <c r="BN165" s="76">
        <f t="shared" si="104"/>
        <v>56342.558403000003</v>
      </c>
      <c r="BO165" s="76">
        <f t="shared" si="104"/>
        <v>56342.558403000003</v>
      </c>
      <c r="BP165" s="76">
        <f t="shared" si="104"/>
        <v>56342.558403000003</v>
      </c>
      <c r="BQ165" s="76">
        <f t="shared" si="104"/>
        <v>56342.558403000003</v>
      </c>
      <c r="BR165" s="76">
        <f t="shared" si="104"/>
        <v>56342.558403000003</v>
      </c>
      <c r="BS165" s="76">
        <f t="shared" si="104"/>
        <v>56342.558403000003</v>
      </c>
      <c r="BT165" s="76">
        <f t="shared" si="104"/>
        <v>56342.558403000003</v>
      </c>
      <c r="BU165" s="76">
        <f t="shared" si="104"/>
        <v>56342.558403000003</v>
      </c>
      <c r="BV165" s="76">
        <f t="shared" si="104"/>
        <v>56342.558403000003</v>
      </c>
      <c r="BW165" s="76">
        <f t="shared" si="104"/>
        <v>56342.558403000003</v>
      </c>
      <c r="BX165" s="76">
        <f t="shared" si="104"/>
        <v>56342.558403000003</v>
      </c>
      <c r="BY165" s="76">
        <f t="shared" si="104"/>
        <v>56342.558403000003</v>
      </c>
      <c r="BZ165" s="76">
        <f t="shared" si="104"/>
        <v>56342.558403000003</v>
      </c>
      <c r="CA165" s="76">
        <f t="shared" ref="CA165:DF165" si="105">BZ165+CA321</f>
        <v>56342.558403000003</v>
      </c>
      <c r="CB165" s="76">
        <f t="shared" si="105"/>
        <v>56342.558403000003</v>
      </c>
      <c r="CC165" s="76">
        <f t="shared" si="105"/>
        <v>56342.558403000003</v>
      </c>
      <c r="CD165" s="76">
        <f t="shared" si="105"/>
        <v>56342.558403000003</v>
      </c>
      <c r="CE165" s="76">
        <f t="shared" si="105"/>
        <v>56342.558403000003</v>
      </c>
      <c r="CF165" s="76">
        <f t="shared" si="105"/>
        <v>56342.558403000003</v>
      </c>
      <c r="CG165" s="76">
        <f t="shared" si="105"/>
        <v>56342.558403000003</v>
      </c>
      <c r="CH165" s="76">
        <f t="shared" si="105"/>
        <v>56342.558403000003</v>
      </c>
      <c r="CI165" s="76">
        <f t="shared" si="105"/>
        <v>56342.558403000003</v>
      </c>
      <c r="CJ165" s="76">
        <f t="shared" si="105"/>
        <v>56342.558403000003</v>
      </c>
      <c r="CK165" s="76">
        <f t="shared" si="105"/>
        <v>56342.558403000003</v>
      </c>
      <c r="CL165" s="76">
        <f t="shared" si="105"/>
        <v>56342.558403000003</v>
      </c>
      <c r="CM165" s="76">
        <f t="shared" si="105"/>
        <v>56342.558403000003</v>
      </c>
      <c r="CN165" s="76">
        <f t="shared" si="105"/>
        <v>56342.558403000003</v>
      </c>
      <c r="CO165" s="76">
        <f t="shared" si="105"/>
        <v>56342.558403000003</v>
      </c>
      <c r="CP165" s="76">
        <f t="shared" si="105"/>
        <v>56342.558403000003</v>
      </c>
      <c r="CQ165" s="76">
        <f t="shared" si="105"/>
        <v>56342.558403000003</v>
      </c>
      <c r="CR165" s="76">
        <f t="shared" si="105"/>
        <v>56342.558403000003</v>
      </c>
      <c r="CS165" s="76">
        <f t="shared" si="105"/>
        <v>56342.558403000003</v>
      </c>
      <c r="CT165" s="76">
        <f t="shared" si="105"/>
        <v>56342.558403000003</v>
      </c>
      <c r="CU165" s="76">
        <f t="shared" si="105"/>
        <v>56342.558403000003</v>
      </c>
      <c r="CV165" s="76">
        <f t="shared" si="105"/>
        <v>56342.558403000003</v>
      </c>
      <c r="CW165" s="76">
        <f t="shared" si="105"/>
        <v>56342.558403000003</v>
      </c>
      <c r="CX165" s="76">
        <f t="shared" si="105"/>
        <v>56342.558403000003</v>
      </c>
      <c r="CY165" s="76">
        <f t="shared" si="105"/>
        <v>56342.558403000003</v>
      </c>
      <c r="CZ165" s="76">
        <f t="shared" si="105"/>
        <v>56342.558403000003</v>
      </c>
      <c r="DA165" s="76">
        <f t="shared" si="105"/>
        <v>56342.558403000003</v>
      </c>
      <c r="DB165" s="76">
        <f t="shared" si="105"/>
        <v>56342.558403000003</v>
      </c>
      <c r="DC165" s="76">
        <f t="shared" si="105"/>
        <v>56342.558403000003</v>
      </c>
      <c r="DD165" s="76">
        <f t="shared" si="105"/>
        <v>56342.558403000003</v>
      </c>
      <c r="DE165" s="76">
        <f t="shared" si="105"/>
        <v>56342.558403000003</v>
      </c>
      <c r="DF165" s="76">
        <f t="shared" si="105"/>
        <v>56342.558403000003</v>
      </c>
      <c r="DG165" s="76"/>
      <c r="DH165" s="76"/>
      <c r="DI165" s="76"/>
      <c r="DJ165" s="76"/>
      <c r="DK165" s="76"/>
      <c r="DL165" s="76"/>
      <c r="DM165" s="76"/>
      <c r="DN165" s="76"/>
      <c r="DO165" s="76"/>
      <c r="DP165" s="76"/>
      <c r="DQ165" s="76"/>
      <c r="DR165" s="76"/>
      <c r="DS165" s="76"/>
      <c r="DT165" s="76"/>
      <c r="DU165" s="76"/>
      <c r="DV165" s="76"/>
      <c r="DW165" s="76"/>
      <c r="DX165" s="76"/>
      <c r="DY165" s="76"/>
      <c r="DZ165" s="76"/>
      <c r="EA165" s="76"/>
      <c r="EB165" s="76"/>
      <c r="EC165" s="76"/>
      <c r="ED165" s="76"/>
      <c r="EE165" s="76"/>
      <c r="EF165" s="76"/>
      <c r="EG165" s="76"/>
      <c r="EH165" s="76"/>
      <c r="EI165" s="76"/>
      <c r="EJ165" s="76"/>
      <c r="EK165" s="76"/>
      <c r="EL165" s="76"/>
      <c r="EM165" s="76"/>
      <c r="EN165" s="76"/>
      <c r="EO165" s="76"/>
      <c r="EP165" s="76"/>
      <c r="EQ165" s="76"/>
      <c r="ER165" s="76"/>
      <c r="ES165" s="76"/>
      <c r="ET165" s="76"/>
      <c r="EU165" s="76"/>
      <c r="EV165" s="76"/>
    </row>
    <row r="166" spans="2:152" s="118" customFormat="1" x14ac:dyDescent="0.25">
      <c r="D166" s="143"/>
      <c r="E166" s="73"/>
      <c r="F166" s="74" t="str">
        <f>F284</f>
        <v>건물</v>
      </c>
      <c r="G166" s="74"/>
      <c r="H166" s="74"/>
      <c r="I166" s="74"/>
      <c r="J166" s="75"/>
      <c r="K166" s="76"/>
      <c r="L166" s="77"/>
      <c r="M166" s="123"/>
      <c r="N166" s="76">
        <f>SUM(N167:N168)</f>
        <v>99481.984863999998</v>
      </c>
      <c r="O166" s="76">
        <f t="shared" ref="O166:W166" si="106">SUM(O167:O168)</f>
        <v>99077.586551544722</v>
      </c>
      <c r="P166" s="76">
        <f t="shared" si="106"/>
        <v>98673.188239089432</v>
      </c>
      <c r="Q166" s="76">
        <f t="shared" si="106"/>
        <v>98268.789926634156</v>
      </c>
      <c r="R166" s="76">
        <f t="shared" si="106"/>
        <v>97864.391614178865</v>
      </c>
      <c r="S166" s="76">
        <f t="shared" si="106"/>
        <v>97459.993301723589</v>
      </c>
      <c r="T166" s="76">
        <f t="shared" si="106"/>
        <v>97055.594989268298</v>
      </c>
      <c r="U166" s="76">
        <f t="shared" si="106"/>
        <v>96651.196676813022</v>
      </c>
      <c r="V166" s="76">
        <f t="shared" si="106"/>
        <v>96246.798364357732</v>
      </c>
      <c r="W166" s="76">
        <f t="shared" si="106"/>
        <v>95842.400051902456</v>
      </c>
      <c r="X166" s="76">
        <f>SUM(X167:X168)</f>
        <v>95438.001739447165</v>
      </c>
      <c r="Y166" s="76">
        <f t="shared" ref="Y166:CJ166" si="107">SUM(Y167:Y168)</f>
        <v>95033.603426991889</v>
      </c>
      <c r="Z166" s="76">
        <f t="shared" si="107"/>
        <v>94629.205114536599</v>
      </c>
      <c r="AA166" s="76">
        <f t="shared" si="107"/>
        <v>94629.205114536613</v>
      </c>
      <c r="AB166" s="76">
        <f t="shared" si="107"/>
        <v>94629.205114536613</v>
      </c>
      <c r="AC166" s="76">
        <f t="shared" si="107"/>
        <v>94629.205114536628</v>
      </c>
      <c r="AD166" s="76">
        <f t="shared" si="107"/>
        <v>94629.205114536628</v>
      </c>
      <c r="AE166" s="76">
        <f t="shared" si="107"/>
        <v>94629.205114536642</v>
      </c>
      <c r="AF166" s="76">
        <f t="shared" si="107"/>
        <v>94629.205114536642</v>
      </c>
      <c r="AG166" s="76">
        <f t="shared" si="107"/>
        <v>94629.205114536657</v>
      </c>
      <c r="AH166" s="76">
        <f t="shared" si="107"/>
        <v>94629.205114536657</v>
      </c>
      <c r="AI166" s="76">
        <f t="shared" si="107"/>
        <v>94629.205114536657</v>
      </c>
      <c r="AJ166" s="76">
        <f t="shared" si="107"/>
        <v>94629.205114536671</v>
      </c>
      <c r="AK166" s="76">
        <f t="shared" si="107"/>
        <v>94629.205114536686</v>
      </c>
      <c r="AL166" s="76">
        <f t="shared" si="107"/>
        <v>94629.205114536686</v>
      </c>
      <c r="AM166" s="76">
        <f t="shared" si="107"/>
        <v>94629.205114536686</v>
      </c>
      <c r="AN166" s="76">
        <f t="shared" si="107"/>
        <v>94629.2051145367</v>
      </c>
      <c r="AO166" s="76">
        <f t="shared" si="107"/>
        <v>94629.205114536715</v>
      </c>
      <c r="AP166" s="76">
        <f t="shared" si="107"/>
        <v>94629.205114536715</v>
      </c>
      <c r="AQ166" s="76">
        <f t="shared" si="107"/>
        <v>94629.205114536715</v>
      </c>
      <c r="AR166" s="76">
        <f t="shared" si="107"/>
        <v>94629.205114536715</v>
      </c>
      <c r="AS166" s="76">
        <f t="shared" si="107"/>
        <v>94629.205114536715</v>
      </c>
      <c r="AT166" s="76">
        <f t="shared" si="107"/>
        <v>94629.2051145367</v>
      </c>
      <c r="AU166" s="76">
        <f t="shared" si="107"/>
        <v>94629.205114536686</v>
      </c>
      <c r="AV166" s="76">
        <f t="shared" si="107"/>
        <v>94629.205114536686</v>
      </c>
      <c r="AW166" s="76">
        <f t="shared" si="107"/>
        <v>94629.205114536686</v>
      </c>
      <c r="AX166" s="76">
        <f t="shared" si="107"/>
        <v>94629.205114536671</v>
      </c>
      <c r="AY166" s="76">
        <f t="shared" si="107"/>
        <v>94629.205114536657</v>
      </c>
      <c r="AZ166" s="76">
        <f t="shared" si="107"/>
        <v>94629.205114536657</v>
      </c>
      <c r="BA166" s="76">
        <f t="shared" si="107"/>
        <v>94629.205114536657</v>
      </c>
      <c r="BB166" s="76">
        <f t="shared" si="107"/>
        <v>94629.205114536642</v>
      </c>
      <c r="BC166" s="76">
        <f t="shared" si="107"/>
        <v>94629.205114536628</v>
      </c>
      <c r="BD166" s="76">
        <f t="shared" si="107"/>
        <v>94629.205114536628</v>
      </c>
      <c r="BE166" s="76">
        <f t="shared" si="107"/>
        <v>94629.205114536628</v>
      </c>
      <c r="BF166" s="76">
        <f t="shared" si="107"/>
        <v>94629.205114536613</v>
      </c>
      <c r="BG166" s="76">
        <f t="shared" si="107"/>
        <v>94629.205114536599</v>
      </c>
      <c r="BH166" s="76">
        <f t="shared" si="107"/>
        <v>94629.205114536599</v>
      </c>
      <c r="BI166" s="76">
        <f t="shared" si="107"/>
        <v>94629.205114536599</v>
      </c>
      <c r="BJ166" s="76">
        <f t="shared" si="107"/>
        <v>94629.205114536584</v>
      </c>
      <c r="BK166" s="76">
        <f t="shared" si="107"/>
        <v>94629.205114536569</v>
      </c>
      <c r="BL166" s="76">
        <f t="shared" si="107"/>
        <v>94629.205114536569</v>
      </c>
      <c r="BM166" s="76">
        <f t="shared" si="107"/>
        <v>94629.205114536569</v>
      </c>
      <c r="BN166" s="76">
        <f t="shared" si="107"/>
        <v>94629.205114536555</v>
      </c>
      <c r="BO166" s="76">
        <f t="shared" si="107"/>
        <v>94629.20511453654</v>
      </c>
      <c r="BP166" s="76">
        <f t="shared" si="107"/>
        <v>94629.20511453654</v>
      </c>
      <c r="BQ166" s="76">
        <f t="shared" si="107"/>
        <v>94629.20511453654</v>
      </c>
      <c r="BR166" s="76">
        <f t="shared" si="107"/>
        <v>94629.205114536526</v>
      </c>
      <c r="BS166" s="76">
        <f t="shared" si="107"/>
        <v>94629.205114536511</v>
      </c>
      <c r="BT166" s="76">
        <f t="shared" si="107"/>
        <v>94629.205114536511</v>
      </c>
      <c r="BU166" s="76">
        <f t="shared" si="107"/>
        <v>94629.205114536511</v>
      </c>
      <c r="BV166" s="76">
        <f t="shared" si="107"/>
        <v>94629.205114536497</v>
      </c>
      <c r="BW166" s="76">
        <f t="shared" si="107"/>
        <v>94629.205114536482</v>
      </c>
      <c r="BX166" s="76">
        <f t="shared" si="107"/>
        <v>94629.205114536482</v>
      </c>
      <c r="BY166" s="76">
        <f t="shared" si="107"/>
        <v>94629.205114536482</v>
      </c>
      <c r="BZ166" s="76">
        <f t="shared" si="107"/>
        <v>94629.205114536468</v>
      </c>
      <c r="CA166" s="76">
        <f t="shared" si="107"/>
        <v>94629.205114536453</v>
      </c>
      <c r="CB166" s="76">
        <f t="shared" si="107"/>
        <v>94629.205114536453</v>
      </c>
      <c r="CC166" s="76">
        <f t="shared" si="107"/>
        <v>94629.205114536453</v>
      </c>
      <c r="CD166" s="76">
        <f t="shared" si="107"/>
        <v>94629.205114536438</v>
      </c>
      <c r="CE166" s="76">
        <f t="shared" si="107"/>
        <v>94629.205114536424</v>
      </c>
      <c r="CF166" s="76">
        <f t="shared" si="107"/>
        <v>94629.205114536424</v>
      </c>
      <c r="CG166" s="76">
        <f t="shared" si="107"/>
        <v>94629.205114536424</v>
      </c>
      <c r="CH166" s="76">
        <f t="shared" si="107"/>
        <v>94629.205114536409</v>
      </c>
      <c r="CI166" s="76">
        <f t="shared" si="107"/>
        <v>94629.205114536395</v>
      </c>
      <c r="CJ166" s="76">
        <f t="shared" si="107"/>
        <v>94629.205114536395</v>
      </c>
      <c r="CK166" s="76">
        <f t="shared" ref="CK166:DF166" si="108">SUM(CK167:CK168)</f>
        <v>94629.205114536395</v>
      </c>
      <c r="CL166" s="76">
        <f t="shared" si="108"/>
        <v>94629.20511453638</v>
      </c>
      <c r="CM166" s="76">
        <f t="shared" si="108"/>
        <v>94629.205114536366</v>
      </c>
      <c r="CN166" s="76">
        <f t="shared" si="108"/>
        <v>94629.205114536366</v>
      </c>
      <c r="CO166" s="76">
        <f t="shared" si="108"/>
        <v>94629.205114536366</v>
      </c>
      <c r="CP166" s="76">
        <f t="shared" si="108"/>
        <v>94629.205114536351</v>
      </c>
      <c r="CQ166" s="76">
        <f t="shared" si="108"/>
        <v>94629.205114536337</v>
      </c>
      <c r="CR166" s="76">
        <f t="shared" si="108"/>
        <v>94629.205114536337</v>
      </c>
      <c r="CS166" s="76">
        <f t="shared" si="108"/>
        <v>94629.205114536337</v>
      </c>
      <c r="CT166" s="76">
        <f t="shared" si="108"/>
        <v>94629.205114536322</v>
      </c>
      <c r="CU166" s="76">
        <f t="shared" si="108"/>
        <v>94629.205114536308</v>
      </c>
      <c r="CV166" s="76">
        <f t="shared" si="108"/>
        <v>94629.205114536308</v>
      </c>
      <c r="CW166" s="76">
        <f t="shared" si="108"/>
        <v>94629.205114536308</v>
      </c>
      <c r="CX166" s="76">
        <f t="shared" si="108"/>
        <v>94629.205114536293</v>
      </c>
      <c r="CY166" s="76">
        <f t="shared" si="108"/>
        <v>94629.205114536278</v>
      </c>
      <c r="CZ166" s="76">
        <f t="shared" si="108"/>
        <v>94629.205114536278</v>
      </c>
      <c r="DA166" s="76">
        <f t="shared" si="108"/>
        <v>94629.205114536278</v>
      </c>
      <c r="DB166" s="76">
        <f t="shared" si="108"/>
        <v>94629.205114536264</v>
      </c>
      <c r="DC166" s="76">
        <f t="shared" si="108"/>
        <v>94629.205114536249</v>
      </c>
      <c r="DD166" s="76">
        <f t="shared" si="108"/>
        <v>94629.205114536249</v>
      </c>
      <c r="DE166" s="76">
        <f t="shared" si="108"/>
        <v>94629.205114536249</v>
      </c>
      <c r="DF166" s="76">
        <f t="shared" si="108"/>
        <v>94629.205114536235</v>
      </c>
      <c r="DG166" s="76"/>
      <c r="DH166" s="76"/>
      <c r="DI166" s="76"/>
      <c r="DJ166" s="76"/>
      <c r="DK166" s="76"/>
      <c r="DL166" s="76"/>
      <c r="DM166" s="76"/>
      <c r="DN166" s="76"/>
      <c r="DO166" s="76"/>
      <c r="DP166" s="76"/>
      <c r="DQ166" s="76"/>
      <c r="DR166" s="76"/>
      <c r="DS166" s="76"/>
      <c r="DT166" s="76"/>
      <c r="DU166" s="76"/>
      <c r="DV166" s="76"/>
      <c r="DW166" s="76"/>
      <c r="DX166" s="76"/>
      <c r="DY166" s="76"/>
      <c r="DZ166" s="76"/>
      <c r="EA166" s="76"/>
      <c r="EB166" s="76"/>
      <c r="EC166" s="76"/>
      <c r="ED166" s="76"/>
      <c r="EE166" s="76"/>
      <c r="EF166" s="76"/>
      <c r="EG166" s="76"/>
      <c r="EH166" s="76"/>
      <c r="EI166" s="76"/>
      <c r="EJ166" s="76"/>
      <c r="EK166" s="76"/>
      <c r="EL166" s="76"/>
      <c r="EM166" s="76"/>
      <c r="EN166" s="76"/>
      <c r="EO166" s="76"/>
      <c r="EP166" s="76"/>
      <c r="EQ166" s="76"/>
      <c r="ER166" s="76"/>
      <c r="ES166" s="76"/>
      <c r="ET166" s="76"/>
      <c r="EU166" s="76"/>
      <c r="EV166" s="76"/>
    </row>
    <row r="167" spans="2:152" s="118" customFormat="1" x14ac:dyDescent="0.25">
      <c r="D167" s="143"/>
      <c r="E167" s="73"/>
      <c r="F167" s="74"/>
      <c r="G167" s="74" t="s">
        <v>17</v>
      </c>
      <c r="H167" s="74"/>
      <c r="I167" s="74"/>
      <c r="J167" s="75"/>
      <c r="K167" s="76"/>
      <c r="L167" s="77"/>
      <c r="M167" s="123"/>
      <c r="N167" s="141">
        <v>124341.997858</v>
      </c>
      <c r="O167" s="141">
        <f t="shared" ref="O167:BZ167" si="109">N167+O322</f>
        <v>124341.997858</v>
      </c>
      <c r="P167" s="141">
        <f t="shared" si="109"/>
        <v>124341.997858</v>
      </c>
      <c r="Q167" s="141">
        <f t="shared" si="109"/>
        <v>124341.997858</v>
      </c>
      <c r="R167" s="141">
        <f t="shared" si="109"/>
        <v>124341.997858</v>
      </c>
      <c r="S167" s="141">
        <f t="shared" si="109"/>
        <v>124341.997858</v>
      </c>
      <c r="T167" s="141">
        <f t="shared" si="109"/>
        <v>124341.997858</v>
      </c>
      <c r="U167" s="141">
        <f t="shared" si="109"/>
        <v>124341.997858</v>
      </c>
      <c r="V167" s="141">
        <f t="shared" si="109"/>
        <v>124341.997858</v>
      </c>
      <c r="W167" s="141">
        <f t="shared" si="109"/>
        <v>124341.997858</v>
      </c>
      <c r="X167" s="76">
        <f t="shared" si="109"/>
        <v>124341.997858</v>
      </c>
      <c r="Y167" s="76">
        <f t="shared" si="109"/>
        <v>124341.997858</v>
      </c>
      <c r="Z167" s="76">
        <f t="shared" si="109"/>
        <v>124341.997858</v>
      </c>
      <c r="AA167" s="76">
        <f t="shared" si="109"/>
        <v>124746.39617045529</v>
      </c>
      <c r="AB167" s="76">
        <f t="shared" si="109"/>
        <v>125150.79448291058</v>
      </c>
      <c r="AC167" s="76">
        <f t="shared" si="109"/>
        <v>125555.19279536587</v>
      </c>
      <c r="AD167" s="76">
        <f t="shared" si="109"/>
        <v>125959.59110782116</v>
      </c>
      <c r="AE167" s="76">
        <f t="shared" si="109"/>
        <v>126363.98942027646</v>
      </c>
      <c r="AF167" s="76">
        <f t="shared" si="109"/>
        <v>126768.38773273175</v>
      </c>
      <c r="AG167" s="76">
        <f t="shared" si="109"/>
        <v>127172.78604518704</v>
      </c>
      <c r="AH167" s="76">
        <f t="shared" si="109"/>
        <v>127577.18435764233</v>
      </c>
      <c r="AI167" s="76">
        <f t="shared" si="109"/>
        <v>127981.58267009762</v>
      </c>
      <c r="AJ167" s="76">
        <f t="shared" si="109"/>
        <v>128385.98098255291</v>
      </c>
      <c r="AK167" s="76">
        <f t="shared" si="109"/>
        <v>128790.3792950082</v>
      </c>
      <c r="AL167" s="76">
        <f t="shared" si="109"/>
        <v>129194.77760746349</v>
      </c>
      <c r="AM167" s="76">
        <f t="shared" si="109"/>
        <v>129599.17591991878</v>
      </c>
      <c r="AN167" s="76">
        <f t="shared" si="109"/>
        <v>130003.57423237407</v>
      </c>
      <c r="AO167" s="76">
        <f t="shared" si="109"/>
        <v>130407.97254482936</v>
      </c>
      <c r="AP167" s="76">
        <f t="shared" si="109"/>
        <v>130812.37085728465</v>
      </c>
      <c r="AQ167" s="76">
        <f t="shared" si="109"/>
        <v>131216.76916973994</v>
      </c>
      <c r="AR167" s="76">
        <f t="shared" si="109"/>
        <v>131621.16748219522</v>
      </c>
      <c r="AS167" s="76">
        <f t="shared" si="109"/>
        <v>132025.56579465049</v>
      </c>
      <c r="AT167" s="76">
        <f t="shared" si="109"/>
        <v>132429.96410710577</v>
      </c>
      <c r="AU167" s="76">
        <f t="shared" si="109"/>
        <v>132834.36241956105</v>
      </c>
      <c r="AV167" s="76">
        <f t="shared" si="109"/>
        <v>133238.76073201632</v>
      </c>
      <c r="AW167" s="76">
        <f t="shared" si="109"/>
        <v>133643.1590444716</v>
      </c>
      <c r="AX167" s="76">
        <f t="shared" si="109"/>
        <v>134047.55735692687</v>
      </c>
      <c r="AY167" s="76">
        <f t="shared" si="109"/>
        <v>134451.95566938215</v>
      </c>
      <c r="AZ167" s="76">
        <f t="shared" si="109"/>
        <v>134856.35398183743</v>
      </c>
      <c r="BA167" s="76">
        <f t="shared" si="109"/>
        <v>135260.7522942927</v>
      </c>
      <c r="BB167" s="76">
        <f t="shared" si="109"/>
        <v>135665.15060674798</v>
      </c>
      <c r="BC167" s="76">
        <f t="shared" si="109"/>
        <v>136069.54891920325</v>
      </c>
      <c r="BD167" s="76">
        <f t="shared" si="109"/>
        <v>136473.94723165853</v>
      </c>
      <c r="BE167" s="76">
        <f t="shared" si="109"/>
        <v>136878.34554411381</v>
      </c>
      <c r="BF167" s="76">
        <f t="shared" si="109"/>
        <v>137282.74385656908</v>
      </c>
      <c r="BG167" s="76">
        <f t="shared" si="109"/>
        <v>137687.14216902436</v>
      </c>
      <c r="BH167" s="76">
        <f t="shared" si="109"/>
        <v>138091.54048147963</v>
      </c>
      <c r="BI167" s="76">
        <f t="shared" si="109"/>
        <v>138495.93879393491</v>
      </c>
      <c r="BJ167" s="76">
        <f t="shared" si="109"/>
        <v>138900.33710639019</v>
      </c>
      <c r="BK167" s="76">
        <f t="shared" si="109"/>
        <v>139304.73541884546</v>
      </c>
      <c r="BL167" s="76">
        <f t="shared" si="109"/>
        <v>139709.13373130074</v>
      </c>
      <c r="BM167" s="76">
        <f t="shared" si="109"/>
        <v>140113.53204375601</v>
      </c>
      <c r="BN167" s="76">
        <f t="shared" si="109"/>
        <v>140517.93035621129</v>
      </c>
      <c r="BO167" s="76">
        <f t="shared" si="109"/>
        <v>140922.32866866657</v>
      </c>
      <c r="BP167" s="76">
        <f t="shared" si="109"/>
        <v>141326.72698112184</v>
      </c>
      <c r="BQ167" s="76">
        <f t="shared" si="109"/>
        <v>141731.12529357712</v>
      </c>
      <c r="BR167" s="76">
        <f t="shared" si="109"/>
        <v>142135.5236060324</v>
      </c>
      <c r="BS167" s="76">
        <f t="shared" si="109"/>
        <v>142539.92191848767</v>
      </c>
      <c r="BT167" s="76">
        <f t="shared" si="109"/>
        <v>142944.32023094295</v>
      </c>
      <c r="BU167" s="76">
        <f t="shared" si="109"/>
        <v>143348.71854339822</v>
      </c>
      <c r="BV167" s="76">
        <f t="shared" si="109"/>
        <v>143753.1168558535</v>
      </c>
      <c r="BW167" s="76">
        <f t="shared" si="109"/>
        <v>144157.51516830878</v>
      </c>
      <c r="BX167" s="76">
        <f t="shared" si="109"/>
        <v>144561.91348076405</v>
      </c>
      <c r="BY167" s="76">
        <f t="shared" si="109"/>
        <v>144966.31179321933</v>
      </c>
      <c r="BZ167" s="76">
        <f t="shared" si="109"/>
        <v>145370.7101056746</v>
      </c>
      <c r="CA167" s="76">
        <f t="shared" ref="CA167:DF167" si="110">BZ167+CA322</f>
        <v>145775.10841812988</v>
      </c>
      <c r="CB167" s="76">
        <f t="shared" si="110"/>
        <v>146179.50673058516</v>
      </c>
      <c r="CC167" s="76">
        <f t="shared" si="110"/>
        <v>146583.90504304043</v>
      </c>
      <c r="CD167" s="76">
        <f t="shared" si="110"/>
        <v>146988.30335549571</v>
      </c>
      <c r="CE167" s="76">
        <f t="shared" si="110"/>
        <v>147392.70166795098</v>
      </c>
      <c r="CF167" s="76">
        <f t="shared" si="110"/>
        <v>147797.09998040626</v>
      </c>
      <c r="CG167" s="76">
        <f t="shared" si="110"/>
        <v>148201.49829286154</v>
      </c>
      <c r="CH167" s="76">
        <f t="shared" si="110"/>
        <v>148605.89660531681</v>
      </c>
      <c r="CI167" s="76">
        <f t="shared" si="110"/>
        <v>149010.29491777209</v>
      </c>
      <c r="CJ167" s="76">
        <f t="shared" si="110"/>
        <v>149414.69323022736</v>
      </c>
      <c r="CK167" s="76">
        <f t="shared" si="110"/>
        <v>149819.09154268264</v>
      </c>
      <c r="CL167" s="76">
        <f t="shared" si="110"/>
        <v>150223.48985513792</v>
      </c>
      <c r="CM167" s="76">
        <f t="shared" si="110"/>
        <v>150627.88816759319</v>
      </c>
      <c r="CN167" s="76">
        <f t="shared" si="110"/>
        <v>151032.28648004847</v>
      </c>
      <c r="CO167" s="76">
        <f t="shared" si="110"/>
        <v>151436.68479250374</v>
      </c>
      <c r="CP167" s="76">
        <f t="shared" si="110"/>
        <v>151841.08310495902</v>
      </c>
      <c r="CQ167" s="76">
        <f t="shared" si="110"/>
        <v>152245.4814174143</v>
      </c>
      <c r="CR167" s="76">
        <f t="shared" si="110"/>
        <v>152649.87972986957</v>
      </c>
      <c r="CS167" s="76">
        <f t="shared" si="110"/>
        <v>153054.27804232485</v>
      </c>
      <c r="CT167" s="76">
        <f t="shared" si="110"/>
        <v>153458.67635478012</v>
      </c>
      <c r="CU167" s="76">
        <f t="shared" si="110"/>
        <v>153863.0746672354</v>
      </c>
      <c r="CV167" s="76">
        <f t="shared" si="110"/>
        <v>154267.47297969068</v>
      </c>
      <c r="CW167" s="76">
        <f t="shared" si="110"/>
        <v>154671.87129214595</v>
      </c>
      <c r="CX167" s="76">
        <f t="shared" si="110"/>
        <v>155076.26960460123</v>
      </c>
      <c r="CY167" s="76">
        <f t="shared" si="110"/>
        <v>155480.6679170565</v>
      </c>
      <c r="CZ167" s="76">
        <f t="shared" si="110"/>
        <v>155885.06622951178</v>
      </c>
      <c r="DA167" s="76">
        <f t="shared" si="110"/>
        <v>156289.46454196706</v>
      </c>
      <c r="DB167" s="76">
        <f t="shared" si="110"/>
        <v>156693.86285442233</v>
      </c>
      <c r="DC167" s="76">
        <f t="shared" si="110"/>
        <v>157098.26116687761</v>
      </c>
      <c r="DD167" s="76">
        <f t="shared" si="110"/>
        <v>157502.65947933288</v>
      </c>
      <c r="DE167" s="76">
        <f t="shared" si="110"/>
        <v>157907.05779178816</v>
      </c>
      <c r="DF167" s="76">
        <f t="shared" si="110"/>
        <v>158311.45610424344</v>
      </c>
      <c r="DG167" s="76"/>
      <c r="DH167" s="76"/>
      <c r="DI167" s="76"/>
      <c r="DJ167" s="76"/>
      <c r="DK167" s="76"/>
      <c r="DL167" s="76"/>
      <c r="DM167" s="76"/>
      <c r="DN167" s="76"/>
      <c r="DO167" s="76"/>
      <c r="DP167" s="76"/>
      <c r="DQ167" s="76"/>
      <c r="DR167" s="76"/>
      <c r="DS167" s="76"/>
      <c r="DT167" s="76"/>
      <c r="DU167" s="76"/>
      <c r="DV167" s="76"/>
      <c r="DW167" s="76"/>
      <c r="DX167" s="76"/>
      <c r="DY167" s="76"/>
      <c r="DZ167" s="76"/>
      <c r="EA167" s="76"/>
      <c r="EB167" s="76"/>
      <c r="EC167" s="76"/>
      <c r="ED167" s="76"/>
      <c r="EE167" s="76"/>
      <c r="EF167" s="76"/>
      <c r="EG167" s="76"/>
      <c r="EH167" s="76"/>
      <c r="EI167" s="76"/>
      <c r="EJ167" s="76"/>
      <c r="EK167" s="76"/>
      <c r="EL167" s="76"/>
      <c r="EM167" s="76"/>
      <c r="EN167" s="76"/>
      <c r="EO167" s="76"/>
      <c r="EP167" s="76"/>
      <c r="EQ167" s="76"/>
      <c r="ER167" s="76"/>
      <c r="ES167" s="76"/>
      <c r="ET167" s="76"/>
      <c r="EU167" s="76"/>
      <c r="EV167" s="76"/>
    </row>
    <row r="168" spans="2:152" s="118" customFormat="1" x14ac:dyDescent="0.25">
      <c r="D168" s="143"/>
      <c r="E168" s="73"/>
      <c r="F168" s="74"/>
      <c r="G168" s="74" t="s">
        <v>54</v>
      </c>
      <c r="H168" s="74"/>
      <c r="I168" s="74"/>
      <c r="J168" s="75"/>
      <c r="K168" s="76"/>
      <c r="L168" s="77"/>
      <c r="M168" s="123"/>
      <c r="N168" s="141">
        <v>-24860.012994000001</v>
      </c>
      <c r="O168" s="141">
        <f t="shared" ref="O168:BZ168" si="111">N168-O365</f>
        <v>-25264.411306455284</v>
      </c>
      <c r="P168" s="141">
        <f t="shared" si="111"/>
        <v>-25668.809618910567</v>
      </c>
      <c r="Q168" s="141">
        <f t="shared" si="111"/>
        <v>-26073.207931365851</v>
      </c>
      <c r="R168" s="141">
        <f t="shared" si="111"/>
        <v>-26477.606243821134</v>
      </c>
      <c r="S168" s="141">
        <f t="shared" si="111"/>
        <v>-26882.004556276417</v>
      </c>
      <c r="T168" s="141">
        <f t="shared" si="111"/>
        <v>-27286.4028687317</v>
      </c>
      <c r="U168" s="141">
        <f t="shared" si="111"/>
        <v>-27690.801181186984</v>
      </c>
      <c r="V168" s="141">
        <f t="shared" si="111"/>
        <v>-28095.199493642267</v>
      </c>
      <c r="W168" s="141">
        <f t="shared" si="111"/>
        <v>-28499.59780609755</v>
      </c>
      <c r="X168" s="76">
        <f t="shared" si="111"/>
        <v>-28903.996118552834</v>
      </c>
      <c r="Y168" s="76">
        <f t="shared" si="111"/>
        <v>-29308.394431008117</v>
      </c>
      <c r="Z168" s="76">
        <f t="shared" si="111"/>
        <v>-29712.7927434634</v>
      </c>
      <c r="AA168" s="76">
        <f t="shared" si="111"/>
        <v>-30117.191055918684</v>
      </c>
      <c r="AB168" s="76">
        <f t="shared" si="111"/>
        <v>-30521.589368373967</v>
      </c>
      <c r="AC168" s="76">
        <f t="shared" si="111"/>
        <v>-30925.98768082925</v>
      </c>
      <c r="AD168" s="76">
        <f t="shared" si="111"/>
        <v>-31330.385993284533</v>
      </c>
      <c r="AE168" s="76">
        <f t="shared" si="111"/>
        <v>-31734.784305739817</v>
      </c>
      <c r="AF168" s="76">
        <f t="shared" si="111"/>
        <v>-32139.1826181951</v>
      </c>
      <c r="AG168" s="76">
        <f t="shared" si="111"/>
        <v>-32543.580930650383</v>
      </c>
      <c r="AH168" s="76">
        <f t="shared" si="111"/>
        <v>-32947.97924310567</v>
      </c>
      <c r="AI168" s="76">
        <f t="shared" si="111"/>
        <v>-33352.377555560954</v>
      </c>
      <c r="AJ168" s="76">
        <f t="shared" si="111"/>
        <v>-33756.775868016237</v>
      </c>
      <c r="AK168" s="76">
        <f t="shared" si="111"/>
        <v>-34161.17418047152</v>
      </c>
      <c r="AL168" s="76">
        <f t="shared" si="111"/>
        <v>-34565.572492926804</v>
      </c>
      <c r="AM168" s="76">
        <f t="shared" si="111"/>
        <v>-34969.970805382087</v>
      </c>
      <c r="AN168" s="76">
        <f t="shared" si="111"/>
        <v>-35374.36911783737</v>
      </c>
      <c r="AO168" s="76">
        <f t="shared" si="111"/>
        <v>-35778.767430292653</v>
      </c>
      <c r="AP168" s="76">
        <f t="shared" si="111"/>
        <v>-36183.165742747937</v>
      </c>
      <c r="AQ168" s="76">
        <f t="shared" si="111"/>
        <v>-36587.56405520322</v>
      </c>
      <c r="AR168" s="76">
        <f t="shared" si="111"/>
        <v>-36991.962367658503</v>
      </c>
      <c r="AS168" s="76">
        <f t="shared" si="111"/>
        <v>-37396.360680113787</v>
      </c>
      <c r="AT168" s="76">
        <f t="shared" si="111"/>
        <v>-37800.75899256907</v>
      </c>
      <c r="AU168" s="76">
        <f t="shared" si="111"/>
        <v>-38205.157305024353</v>
      </c>
      <c r="AV168" s="76">
        <f t="shared" si="111"/>
        <v>-38609.555617479637</v>
      </c>
      <c r="AW168" s="76">
        <f t="shared" si="111"/>
        <v>-39013.95392993492</v>
      </c>
      <c r="AX168" s="76">
        <f t="shared" si="111"/>
        <v>-39418.352242390203</v>
      </c>
      <c r="AY168" s="76">
        <f t="shared" si="111"/>
        <v>-39822.750554845486</v>
      </c>
      <c r="AZ168" s="76">
        <f t="shared" si="111"/>
        <v>-40227.14886730077</v>
      </c>
      <c r="BA168" s="76">
        <f t="shared" si="111"/>
        <v>-40631.547179756053</v>
      </c>
      <c r="BB168" s="76">
        <f t="shared" si="111"/>
        <v>-41035.945492211336</v>
      </c>
      <c r="BC168" s="76">
        <f t="shared" si="111"/>
        <v>-41440.34380466662</v>
      </c>
      <c r="BD168" s="76">
        <f t="shared" si="111"/>
        <v>-41844.742117121903</v>
      </c>
      <c r="BE168" s="76">
        <f t="shared" si="111"/>
        <v>-42249.140429577186</v>
      </c>
      <c r="BF168" s="76">
        <f t="shared" si="111"/>
        <v>-42653.53874203247</v>
      </c>
      <c r="BG168" s="76">
        <f t="shared" si="111"/>
        <v>-43057.937054487753</v>
      </c>
      <c r="BH168" s="76">
        <f t="shared" si="111"/>
        <v>-43462.335366943036</v>
      </c>
      <c r="BI168" s="76">
        <f t="shared" si="111"/>
        <v>-43866.73367939832</v>
      </c>
      <c r="BJ168" s="76">
        <f t="shared" si="111"/>
        <v>-44271.131991853603</v>
      </c>
      <c r="BK168" s="76">
        <f t="shared" si="111"/>
        <v>-44675.530304308886</v>
      </c>
      <c r="BL168" s="76">
        <f t="shared" si="111"/>
        <v>-45079.928616764169</v>
      </c>
      <c r="BM168" s="76">
        <f t="shared" si="111"/>
        <v>-45484.326929219453</v>
      </c>
      <c r="BN168" s="76">
        <f t="shared" si="111"/>
        <v>-45888.725241674736</v>
      </c>
      <c r="BO168" s="76">
        <f t="shared" si="111"/>
        <v>-46293.123554130019</v>
      </c>
      <c r="BP168" s="76">
        <f t="shared" si="111"/>
        <v>-46697.521866585303</v>
      </c>
      <c r="BQ168" s="76">
        <f t="shared" si="111"/>
        <v>-47101.920179040586</v>
      </c>
      <c r="BR168" s="76">
        <f t="shared" si="111"/>
        <v>-47506.318491495869</v>
      </c>
      <c r="BS168" s="76">
        <f t="shared" si="111"/>
        <v>-47910.716803951153</v>
      </c>
      <c r="BT168" s="76">
        <f t="shared" si="111"/>
        <v>-48315.115116406436</v>
      </c>
      <c r="BU168" s="76">
        <f t="shared" si="111"/>
        <v>-48719.513428861719</v>
      </c>
      <c r="BV168" s="76">
        <f t="shared" si="111"/>
        <v>-49123.911741317002</v>
      </c>
      <c r="BW168" s="76">
        <f t="shared" si="111"/>
        <v>-49528.310053772286</v>
      </c>
      <c r="BX168" s="76">
        <f t="shared" si="111"/>
        <v>-49932.708366227569</v>
      </c>
      <c r="BY168" s="76">
        <f t="shared" si="111"/>
        <v>-50337.106678682852</v>
      </c>
      <c r="BZ168" s="76">
        <f t="shared" si="111"/>
        <v>-50741.504991138136</v>
      </c>
      <c r="CA168" s="76">
        <f t="shared" ref="CA168:DF168" si="112">BZ168-CA365</f>
        <v>-51145.903303593419</v>
      </c>
      <c r="CB168" s="76">
        <f t="shared" si="112"/>
        <v>-51550.301616048702</v>
      </c>
      <c r="CC168" s="76">
        <f t="shared" si="112"/>
        <v>-51954.699928503986</v>
      </c>
      <c r="CD168" s="76">
        <f t="shared" si="112"/>
        <v>-52359.098240959269</v>
      </c>
      <c r="CE168" s="76">
        <f t="shared" si="112"/>
        <v>-52763.496553414552</v>
      </c>
      <c r="CF168" s="76">
        <f t="shared" si="112"/>
        <v>-53167.894865869835</v>
      </c>
      <c r="CG168" s="76">
        <f t="shared" si="112"/>
        <v>-53572.293178325119</v>
      </c>
      <c r="CH168" s="76">
        <f t="shared" si="112"/>
        <v>-53976.691490780402</v>
      </c>
      <c r="CI168" s="76">
        <f t="shared" si="112"/>
        <v>-54381.089803235685</v>
      </c>
      <c r="CJ168" s="76">
        <f t="shared" si="112"/>
        <v>-54785.488115690969</v>
      </c>
      <c r="CK168" s="76">
        <f t="shared" si="112"/>
        <v>-55189.886428146252</v>
      </c>
      <c r="CL168" s="76">
        <f t="shared" si="112"/>
        <v>-55594.284740601535</v>
      </c>
      <c r="CM168" s="76">
        <f t="shared" si="112"/>
        <v>-55998.683053056819</v>
      </c>
      <c r="CN168" s="76">
        <f t="shared" si="112"/>
        <v>-56403.081365512102</v>
      </c>
      <c r="CO168" s="76">
        <f t="shared" si="112"/>
        <v>-56807.479677967385</v>
      </c>
      <c r="CP168" s="76">
        <f t="shared" si="112"/>
        <v>-57211.877990422669</v>
      </c>
      <c r="CQ168" s="76">
        <f t="shared" si="112"/>
        <v>-57616.276302877952</v>
      </c>
      <c r="CR168" s="76">
        <f t="shared" si="112"/>
        <v>-58020.674615333235</v>
      </c>
      <c r="CS168" s="76">
        <f t="shared" si="112"/>
        <v>-58425.072927788518</v>
      </c>
      <c r="CT168" s="76">
        <f t="shared" si="112"/>
        <v>-58829.471240243802</v>
      </c>
      <c r="CU168" s="76">
        <f t="shared" si="112"/>
        <v>-59233.869552699085</v>
      </c>
      <c r="CV168" s="76">
        <f t="shared" si="112"/>
        <v>-59638.267865154368</v>
      </c>
      <c r="CW168" s="76">
        <f t="shared" si="112"/>
        <v>-60042.666177609652</v>
      </c>
      <c r="CX168" s="76">
        <f t="shared" si="112"/>
        <v>-60447.064490064935</v>
      </c>
      <c r="CY168" s="76">
        <f t="shared" si="112"/>
        <v>-60851.462802520218</v>
      </c>
      <c r="CZ168" s="76">
        <f t="shared" si="112"/>
        <v>-61255.861114975502</v>
      </c>
      <c r="DA168" s="76">
        <f t="shared" si="112"/>
        <v>-61660.259427430785</v>
      </c>
      <c r="DB168" s="76">
        <f t="shared" si="112"/>
        <v>-62064.657739886068</v>
      </c>
      <c r="DC168" s="76">
        <f t="shared" si="112"/>
        <v>-62469.056052341351</v>
      </c>
      <c r="DD168" s="76">
        <f t="shared" si="112"/>
        <v>-62873.454364796635</v>
      </c>
      <c r="DE168" s="76">
        <f t="shared" si="112"/>
        <v>-63277.852677251918</v>
      </c>
      <c r="DF168" s="76">
        <f t="shared" si="112"/>
        <v>-63682.250989707201</v>
      </c>
      <c r="DG168" s="76"/>
      <c r="DH168" s="76"/>
      <c r="DI168" s="76"/>
      <c r="DJ168" s="76"/>
      <c r="DK168" s="76"/>
      <c r="DL168" s="76"/>
      <c r="DM168" s="76"/>
      <c r="DN168" s="76"/>
      <c r="DO168" s="76"/>
      <c r="DP168" s="76"/>
      <c r="DQ168" s="76"/>
      <c r="DR168" s="76"/>
      <c r="DS168" s="76"/>
      <c r="DT168" s="76"/>
      <c r="DU168" s="76"/>
      <c r="DV168" s="76"/>
      <c r="DW168" s="76"/>
      <c r="DX168" s="76"/>
      <c r="DY168" s="76"/>
      <c r="DZ168" s="76"/>
      <c r="EA168" s="76"/>
      <c r="EB168" s="76"/>
      <c r="EC168" s="76"/>
      <c r="ED168" s="76"/>
      <c r="EE168" s="76"/>
      <c r="EF168" s="76"/>
      <c r="EG168" s="76"/>
      <c r="EH168" s="76"/>
      <c r="EI168" s="76"/>
      <c r="EJ168" s="76"/>
      <c r="EK168" s="76"/>
      <c r="EL168" s="76"/>
      <c r="EM168" s="76"/>
      <c r="EN168" s="76"/>
      <c r="EO168" s="76"/>
      <c r="EP168" s="76"/>
      <c r="EQ168" s="76"/>
      <c r="ER168" s="76"/>
      <c r="ES168" s="76"/>
      <c r="ET168" s="76"/>
      <c r="EU168" s="76"/>
      <c r="EV168" s="76"/>
    </row>
    <row r="169" spans="2:152" s="118" customFormat="1" x14ac:dyDescent="0.25">
      <c r="D169" s="143"/>
      <c r="E169" s="73"/>
      <c r="F169" s="166" t="str">
        <f>F285</f>
        <v>구축물</v>
      </c>
      <c r="G169" s="74"/>
      <c r="H169" s="74"/>
      <c r="I169" s="74"/>
      <c r="J169" s="75"/>
      <c r="K169" s="76"/>
      <c r="L169" s="77"/>
      <c r="M169" s="123"/>
      <c r="N169" s="76">
        <f>SUM(N170:N171)</f>
        <v>1691.9084080000002</v>
      </c>
      <c r="O169" s="76">
        <f t="shared" ref="O169:W169" si="113">SUM(O170:O171)</f>
        <v>1678.4805634920635</v>
      </c>
      <c r="P169" s="76">
        <f t="shared" si="113"/>
        <v>1665.0527189841268</v>
      </c>
      <c r="Q169" s="76">
        <f t="shared" si="113"/>
        <v>1651.6248744761901</v>
      </c>
      <c r="R169" s="76">
        <f t="shared" si="113"/>
        <v>1638.1970299682534</v>
      </c>
      <c r="S169" s="76">
        <f t="shared" si="113"/>
        <v>1624.7691854603167</v>
      </c>
      <c r="T169" s="76">
        <f t="shared" si="113"/>
        <v>1611.3413409523801</v>
      </c>
      <c r="U169" s="76">
        <f t="shared" si="113"/>
        <v>1597.9134964444434</v>
      </c>
      <c r="V169" s="76">
        <f t="shared" si="113"/>
        <v>1584.4856519365067</v>
      </c>
      <c r="W169" s="76">
        <f t="shared" si="113"/>
        <v>1571.05780742857</v>
      </c>
      <c r="X169" s="76">
        <f>SUM(X170:X171)</f>
        <v>1557.6299629206333</v>
      </c>
      <c r="Y169" s="76">
        <f t="shared" ref="Y169:CJ169" si="114">SUM(Y170:Y171)</f>
        <v>1544.2021184126966</v>
      </c>
      <c r="Z169" s="76">
        <f t="shared" si="114"/>
        <v>1530.7742739047599</v>
      </c>
      <c r="AA169" s="76">
        <f t="shared" si="114"/>
        <v>1530.7742739047599</v>
      </c>
      <c r="AB169" s="76">
        <f t="shared" si="114"/>
        <v>1530.7742739047599</v>
      </c>
      <c r="AC169" s="76">
        <f t="shared" si="114"/>
        <v>1530.7742739047599</v>
      </c>
      <c r="AD169" s="76">
        <f t="shared" si="114"/>
        <v>1530.7742739047599</v>
      </c>
      <c r="AE169" s="76">
        <f t="shared" si="114"/>
        <v>1530.7742739047599</v>
      </c>
      <c r="AF169" s="76">
        <f t="shared" si="114"/>
        <v>1530.7742739047599</v>
      </c>
      <c r="AG169" s="76">
        <f t="shared" si="114"/>
        <v>1530.7742739047599</v>
      </c>
      <c r="AH169" s="76">
        <f t="shared" si="114"/>
        <v>1530.7742739047599</v>
      </c>
      <c r="AI169" s="76">
        <f t="shared" si="114"/>
        <v>1530.7742739047599</v>
      </c>
      <c r="AJ169" s="76">
        <f t="shared" si="114"/>
        <v>1530.7742739047599</v>
      </c>
      <c r="AK169" s="76">
        <f t="shared" si="114"/>
        <v>1530.7742739047599</v>
      </c>
      <c r="AL169" s="76">
        <f t="shared" si="114"/>
        <v>1530.7742739047599</v>
      </c>
      <c r="AM169" s="76">
        <f t="shared" si="114"/>
        <v>1530.7742739047599</v>
      </c>
      <c r="AN169" s="76">
        <f t="shared" si="114"/>
        <v>1530.7742739047599</v>
      </c>
      <c r="AO169" s="76">
        <f t="shared" si="114"/>
        <v>1530.7742739047599</v>
      </c>
      <c r="AP169" s="76">
        <f t="shared" si="114"/>
        <v>1530.7742739047599</v>
      </c>
      <c r="AQ169" s="76">
        <f t="shared" si="114"/>
        <v>1530.7742739047599</v>
      </c>
      <c r="AR169" s="76">
        <f t="shared" si="114"/>
        <v>1530.7742739047599</v>
      </c>
      <c r="AS169" s="76">
        <f t="shared" si="114"/>
        <v>1530.7742739047599</v>
      </c>
      <c r="AT169" s="76">
        <f t="shared" si="114"/>
        <v>1530.7742739047599</v>
      </c>
      <c r="AU169" s="76">
        <f t="shared" si="114"/>
        <v>1530.7742739047599</v>
      </c>
      <c r="AV169" s="76">
        <f t="shared" si="114"/>
        <v>1530.7742739047599</v>
      </c>
      <c r="AW169" s="76">
        <f t="shared" si="114"/>
        <v>1530.7742739047594</v>
      </c>
      <c r="AX169" s="76">
        <f t="shared" si="114"/>
        <v>1530.774273904759</v>
      </c>
      <c r="AY169" s="76">
        <f t="shared" si="114"/>
        <v>1530.7742739047585</v>
      </c>
      <c r="AZ169" s="76">
        <f t="shared" si="114"/>
        <v>1530.774273904758</v>
      </c>
      <c r="BA169" s="76">
        <f t="shared" si="114"/>
        <v>1530.7742739047576</v>
      </c>
      <c r="BB169" s="76">
        <f t="shared" si="114"/>
        <v>1530.7742739047571</v>
      </c>
      <c r="BC169" s="76">
        <f t="shared" si="114"/>
        <v>1530.7742739047567</v>
      </c>
      <c r="BD169" s="76">
        <f t="shared" si="114"/>
        <v>1530.7742739047562</v>
      </c>
      <c r="BE169" s="76">
        <f t="shared" si="114"/>
        <v>1530.7742739047558</v>
      </c>
      <c r="BF169" s="76">
        <f t="shared" si="114"/>
        <v>1530.7742739047553</v>
      </c>
      <c r="BG169" s="76">
        <f t="shared" si="114"/>
        <v>1530.7742739047549</v>
      </c>
      <c r="BH169" s="76">
        <f t="shared" si="114"/>
        <v>1530.7742739047544</v>
      </c>
      <c r="BI169" s="76">
        <f t="shared" si="114"/>
        <v>1530.774273904754</v>
      </c>
      <c r="BJ169" s="76">
        <f t="shared" si="114"/>
        <v>1530.7742739047535</v>
      </c>
      <c r="BK169" s="76">
        <f t="shared" si="114"/>
        <v>1530.774273904753</v>
      </c>
      <c r="BL169" s="76">
        <f t="shared" si="114"/>
        <v>1530.7742739047526</v>
      </c>
      <c r="BM169" s="76">
        <f t="shared" si="114"/>
        <v>1530.7742739047521</v>
      </c>
      <c r="BN169" s="76">
        <f t="shared" si="114"/>
        <v>1530.7742739047517</v>
      </c>
      <c r="BO169" s="76">
        <f t="shared" si="114"/>
        <v>1530.7742739047512</v>
      </c>
      <c r="BP169" s="76">
        <f t="shared" si="114"/>
        <v>1530.7742739047508</v>
      </c>
      <c r="BQ169" s="76">
        <f t="shared" si="114"/>
        <v>1530.7742739047503</v>
      </c>
      <c r="BR169" s="76">
        <f t="shared" si="114"/>
        <v>1530.7742739047499</v>
      </c>
      <c r="BS169" s="76">
        <f t="shared" si="114"/>
        <v>1530.7742739047494</v>
      </c>
      <c r="BT169" s="76">
        <f t="shared" si="114"/>
        <v>1530.774273904749</v>
      </c>
      <c r="BU169" s="76">
        <f t="shared" si="114"/>
        <v>1530.7742739047485</v>
      </c>
      <c r="BV169" s="76">
        <f t="shared" si="114"/>
        <v>1530.774273904748</v>
      </c>
      <c r="BW169" s="76">
        <f t="shared" si="114"/>
        <v>1530.7742739047476</v>
      </c>
      <c r="BX169" s="76">
        <f t="shared" si="114"/>
        <v>1530.7742739047471</v>
      </c>
      <c r="BY169" s="76">
        <f t="shared" si="114"/>
        <v>1530.7742739047467</v>
      </c>
      <c r="BZ169" s="76">
        <f t="shared" si="114"/>
        <v>1530.7742739047462</v>
      </c>
      <c r="CA169" s="76">
        <f t="shared" si="114"/>
        <v>1530.7742739047458</v>
      </c>
      <c r="CB169" s="76">
        <f t="shared" si="114"/>
        <v>1530.7742739047453</v>
      </c>
      <c r="CC169" s="76">
        <f t="shared" si="114"/>
        <v>1530.7742739047449</v>
      </c>
      <c r="CD169" s="76">
        <f t="shared" si="114"/>
        <v>1530.7742739047444</v>
      </c>
      <c r="CE169" s="76">
        <f t="shared" si="114"/>
        <v>1530.7742739047439</v>
      </c>
      <c r="CF169" s="76">
        <f t="shared" si="114"/>
        <v>1530.7742739047435</v>
      </c>
      <c r="CG169" s="76">
        <f t="shared" si="114"/>
        <v>1530.774273904743</v>
      </c>
      <c r="CH169" s="76">
        <f t="shared" si="114"/>
        <v>1530.7742739047426</v>
      </c>
      <c r="CI169" s="76">
        <f t="shared" si="114"/>
        <v>1530.7742739047421</v>
      </c>
      <c r="CJ169" s="76">
        <f t="shared" si="114"/>
        <v>1530.7742739047417</v>
      </c>
      <c r="CK169" s="76">
        <f t="shared" ref="CK169:DF169" si="115">SUM(CK170:CK171)</f>
        <v>1530.7742739047412</v>
      </c>
      <c r="CL169" s="76">
        <f t="shared" si="115"/>
        <v>1530.7742739047408</v>
      </c>
      <c r="CM169" s="76">
        <f t="shared" si="115"/>
        <v>1530.7742739047403</v>
      </c>
      <c r="CN169" s="76">
        <f t="shared" si="115"/>
        <v>1530.7742739047399</v>
      </c>
      <c r="CO169" s="76">
        <f t="shared" si="115"/>
        <v>1530.7742739047394</v>
      </c>
      <c r="CP169" s="76">
        <f t="shared" si="115"/>
        <v>1530.7742739047389</v>
      </c>
      <c r="CQ169" s="76">
        <f t="shared" si="115"/>
        <v>1530.7742739047385</v>
      </c>
      <c r="CR169" s="76">
        <f t="shared" si="115"/>
        <v>1530.774273904738</v>
      </c>
      <c r="CS169" s="76">
        <f t="shared" si="115"/>
        <v>1530.7742739047376</v>
      </c>
      <c r="CT169" s="76">
        <f t="shared" si="115"/>
        <v>1530.7742739047371</v>
      </c>
      <c r="CU169" s="76">
        <f t="shared" si="115"/>
        <v>1530.7742739047367</v>
      </c>
      <c r="CV169" s="76">
        <f t="shared" si="115"/>
        <v>1530.7742739047362</v>
      </c>
      <c r="CW169" s="76">
        <f t="shared" si="115"/>
        <v>1530.7742739047358</v>
      </c>
      <c r="CX169" s="76">
        <f t="shared" si="115"/>
        <v>1530.7742739047353</v>
      </c>
      <c r="CY169" s="76">
        <f t="shared" si="115"/>
        <v>1530.7742739047349</v>
      </c>
      <c r="CZ169" s="76">
        <f t="shared" si="115"/>
        <v>1530.7742739047344</v>
      </c>
      <c r="DA169" s="76">
        <f t="shared" si="115"/>
        <v>1530.7742739047339</v>
      </c>
      <c r="DB169" s="76">
        <f t="shared" si="115"/>
        <v>1530.7742739047335</v>
      </c>
      <c r="DC169" s="76">
        <f t="shared" si="115"/>
        <v>1530.774273904733</v>
      </c>
      <c r="DD169" s="76">
        <f t="shared" si="115"/>
        <v>1530.7742739047326</v>
      </c>
      <c r="DE169" s="76">
        <f t="shared" si="115"/>
        <v>1530.7742739047321</v>
      </c>
      <c r="DF169" s="76">
        <f t="shared" si="115"/>
        <v>1530.7742739047317</v>
      </c>
      <c r="DG169" s="76"/>
      <c r="DH169" s="76"/>
      <c r="DI169" s="76"/>
      <c r="DJ169" s="76"/>
      <c r="DK169" s="76"/>
      <c r="DL169" s="76"/>
      <c r="DM169" s="76"/>
      <c r="DN169" s="76"/>
      <c r="DO169" s="76"/>
      <c r="DP169" s="76"/>
      <c r="DQ169" s="76"/>
      <c r="DR169" s="76"/>
      <c r="DS169" s="76"/>
      <c r="DT169" s="76"/>
      <c r="DU169" s="76"/>
      <c r="DV169" s="76"/>
      <c r="DW169" s="76"/>
      <c r="DX169" s="76"/>
      <c r="DY169" s="76"/>
      <c r="DZ169" s="76"/>
      <c r="EA169" s="76"/>
      <c r="EB169" s="76"/>
      <c r="EC169" s="76"/>
      <c r="ED169" s="76"/>
      <c r="EE169" s="76"/>
      <c r="EF169" s="76"/>
      <c r="EG169" s="76"/>
      <c r="EH169" s="76"/>
      <c r="EI169" s="76"/>
      <c r="EJ169" s="76"/>
      <c r="EK169" s="76"/>
      <c r="EL169" s="76"/>
      <c r="EM169" s="76"/>
      <c r="EN169" s="76"/>
      <c r="EO169" s="76"/>
      <c r="EP169" s="76"/>
      <c r="EQ169" s="76"/>
      <c r="ER169" s="76"/>
      <c r="ES169" s="76"/>
      <c r="ET169" s="76"/>
      <c r="EU169" s="76"/>
      <c r="EV169" s="76"/>
    </row>
    <row r="170" spans="2:152" s="118" customFormat="1" x14ac:dyDescent="0.25">
      <c r="D170" s="143"/>
      <c r="E170" s="73"/>
      <c r="F170" s="166"/>
      <c r="G170" s="74" t="s">
        <v>17</v>
      </c>
      <c r="H170" s="74"/>
      <c r="I170" s="74"/>
      <c r="J170" s="75"/>
      <c r="K170" s="76"/>
      <c r="L170" s="77"/>
      <c r="M170" s="123"/>
      <c r="N170" s="141">
        <v>3795.3438040000001</v>
      </c>
      <c r="O170" s="141">
        <f t="shared" ref="O170:BZ170" si="116">N170+O323</f>
        <v>3795.3438040000001</v>
      </c>
      <c r="P170" s="141">
        <f t="shared" si="116"/>
        <v>3795.3438040000001</v>
      </c>
      <c r="Q170" s="141">
        <f t="shared" si="116"/>
        <v>3795.3438040000001</v>
      </c>
      <c r="R170" s="141">
        <f t="shared" si="116"/>
        <v>3795.3438040000001</v>
      </c>
      <c r="S170" s="141">
        <f t="shared" si="116"/>
        <v>3795.3438040000001</v>
      </c>
      <c r="T170" s="141">
        <f t="shared" si="116"/>
        <v>3795.3438040000001</v>
      </c>
      <c r="U170" s="141">
        <f t="shared" si="116"/>
        <v>3795.3438040000001</v>
      </c>
      <c r="V170" s="141">
        <f t="shared" si="116"/>
        <v>3795.3438040000001</v>
      </c>
      <c r="W170" s="141">
        <f t="shared" si="116"/>
        <v>3795.3438040000001</v>
      </c>
      <c r="X170" s="76">
        <f t="shared" si="116"/>
        <v>3795.3438040000001</v>
      </c>
      <c r="Y170" s="76">
        <f t="shared" si="116"/>
        <v>3795.3438040000001</v>
      </c>
      <c r="Z170" s="76">
        <f t="shared" si="116"/>
        <v>3795.3438040000001</v>
      </c>
      <c r="AA170" s="76">
        <f t="shared" si="116"/>
        <v>3808.7716485079368</v>
      </c>
      <c r="AB170" s="76">
        <f t="shared" si="116"/>
        <v>3822.1994930158735</v>
      </c>
      <c r="AC170" s="76">
        <f t="shared" si="116"/>
        <v>3835.6273375238102</v>
      </c>
      <c r="AD170" s="76">
        <f t="shared" si="116"/>
        <v>3849.0551820317469</v>
      </c>
      <c r="AE170" s="76">
        <f t="shared" si="116"/>
        <v>3862.4830265396836</v>
      </c>
      <c r="AF170" s="76">
        <f t="shared" si="116"/>
        <v>3875.9108710476203</v>
      </c>
      <c r="AG170" s="76">
        <f t="shared" si="116"/>
        <v>3889.338715555557</v>
      </c>
      <c r="AH170" s="76">
        <f t="shared" si="116"/>
        <v>3902.7665600634937</v>
      </c>
      <c r="AI170" s="76">
        <f t="shared" si="116"/>
        <v>3916.1944045714304</v>
      </c>
      <c r="AJ170" s="76">
        <f t="shared" si="116"/>
        <v>3929.6222490793671</v>
      </c>
      <c r="AK170" s="76">
        <f t="shared" si="116"/>
        <v>3943.0500935873038</v>
      </c>
      <c r="AL170" s="76">
        <f t="shared" si="116"/>
        <v>3956.4779380952405</v>
      </c>
      <c r="AM170" s="76">
        <f t="shared" si="116"/>
        <v>3969.9057826031772</v>
      </c>
      <c r="AN170" s="76">
        <f t="shared" si="116"/>
        <v>3983.3336271111139</v>
      </c>
      <c r="AO170" s="76">
        <f t="shared" si="116"/>
        <v>3996.7614716190506</v>
      </c>
      <c r="AP170" s="76">
        <f t="shared" si="116"/>
        <v>4010.1893161269873</v>
      </c>
      <c r="AQ170" s="76">
        <f t="shared" si="116"/>
        <v>4023.6171606349239</v>
      </c>
      <c r="AR170" s="76">
        <f t="shared" si="116"/>
        <v>4037.0450051428606</v>
      </c>
      <c r="AS170" s="76">
        <f t="shared" si="116"/>
        <v>4050.4728496507973</v>
      </c>
      <c r="AT170" s="76">
        <f t="shared" si="116"/>
        <v>4063.900694158734</v>
      </c>
      <c r="AU170" s="76">
        <f t="shared" si="116"/>
        <v>4077.3285386666707</v>
      </c>
      <c r="AV170" s="76">
        <f t="shared" si="116"/>
        <v>4090.7563831746074</v>
      </c>
      <c r="AW170" s="76">
        <f t="shared" si="116"/>
        <v>4104.1842276825437</v>
      </c>
      <c r="AX170" s="76">
        <f t="shared" si="116"/>
        <v>4117.6120721904799</v>
      </c>
      <c r="AY170" s="76">
        <f t="shared" si="116"/>
        <v>4131.0399166984162</v>
      </c>
      <c r="AZ170" s="76">
        <f t="shared" si="116"/>
        <v>4144.4677612063524</v>
      </c>
      <c r="BA170" s="76">
        <f t="shared" si="116"/>
        <v>4157.8956057142886</v>
      </c>
      <c r="BB170" s="76">
        <f t="shared" si="116"/>
        <v>4171.3234502222249</v>
      </c>
      <c r="BC170" s="76">
        <f t="shared" si="116"/>
        <v>4184.7512947301611</v>
      </c>
      <c r="BD170" s="76">
        <f t="shared" si="116"/>
        <v>4198.1791392380974</v>
      </c>
      <c r="BE170" s="76">
        <f t="shared" si="116"/>
        <v>4211.6069837460336</v>
      </c>
      <c r="BF170" s="76">
        <f t="shared" si="116"/>
        <v>4225.0348282539699</v>
      </c>
      <c r="BG170" s="76">
        <f t="shared" si="116"/>
        <v>4238.4626727619061</v>
      </c>
      <c r="BH170" s="76">
        <f t="shared" si="116"/>
        <v>4251.8905172698423</v>
      </c>
      <c r="BI170" s="76">
        <f t="shared" si="116"/>
        <v>4265.3183617777786</v>
      </c>
      <c r="BJ170" s="76">
        <f t="shared" si="116"/>
        <v>4278.7462062857148</v>
      </c>
      <c r="BK170" s="76">
        <f t="shared" si="116"/>
        <v>4292.1740507936511</v>
      </c>
      <c r="BL170" s="76">
        <f t="shared" si="116"/>
        <v>4305.6018953015873</v>
      </c>
      <c r="BM170" s="76">
        <f t="shared" si="116"/>
        <v>4319.0297398095236</v>
      </c>
      <c r="BN170" s="76">
        <f t="shared" si="116"/>
        <v>4332.4575843174598</v>
      </c>
      <c r="BO170" s="76">
        <f t="shared" si="116"/>
        <v>4345.885428825396</v>
      </c>
      <c r="BP170" s="76">
        <f t="shared" si="116"/>
        <v>4359.3132733333323</v>
      </c>
      <c r="BQ170" s="76">
        <f t="shared" si="116"/>
        <v>4372.7411178412685</v>
      </c>
      <c r="BR170" s="76">
        <f t="shared" si="116"/>
        <v>4386.1689623492048</v>
      </c>
      <c r="BS170" s="76">
        <f t="shared" si="116"/>
        <v>4399.596806857141</v>
      </c>
      <c r="BT170" s="76">
        <f t="shared" si="116"/>
        <v>4413.0246513650773</v>
      </c>
      <c r="BU170" s="76">
        <f t="shared" si="116"/>
        <v>4426.4524958730135</v>
      </c>
      <c r="BV170" s="76">
        <f t="shared" si="116"/>
        <v>4439.8803403809497</v>
      </c>
      <c r="BW170" s="76">
        <f t="shared" si="116"/>
        <v>4453.308184888886</v>
      </c>
      <c r="BX170" s="76">
        <f t="shared" si="116"/>
        <v>4466.7360293968222</v>
      </c>
      <c r="BY170" s="76">
        <f t="shared" si="116"/>
        <v>4480.1638739047585</v>
      </c>
      <c r="BZ170" s="76">
        <f t="shared" si="116"/>
        <v>4493.5917184126947</v>
      </c>
      <c r="CA170" s="76">
        <f t="shared" ref="CA170:DF170" si="117">BZ170+CA323</f>
        <v>4507.019562920631</v>
      </c>
      <c r="CB170" s="76">
        <f t="shared" si="117"/>
        <v>4520.4474074285672</v>
      </c>
      <c r="CC170" s="76">
        <f t="shared" si="117"/>
        <v>4533.8752519365034</v>
      </c>
      <c r="CD170" s="76">
        <f t="shared" si="117"/>
        <v>4547.3030964444397</v>
      </c>
      <c r="CE170" s="76">
        <f t="shared" si="117"/>
        <v>4560.7309409523759</v>
      </c>
      <c r="CF170" s="76">
        <f t="shared" si="117"/>
        <v>4574.1587854603122</v>
      </c>
      <c r="CG170" s="76">
        <f t="shared" si="117"/>
        <v>4587.5866299682484</v>
      </c>
      <c r="CH170" s="76">
        <f t="shared" si="117"/>
        <v>4601.0144744761847</v>
      </c>
      <c r="CI170" s="76">
        <f t="shared" si="117"/>
        <v>4614.4423189841209</v>
      </c>
      <c r="CJ170" s="76">
        <f t="shared" si="117"/>
        <v>4627.8701634920571</v>
      </c>
      <c r="CK170" s="76">
        <f t="shared" si="117"/>
        <v>4641.2980079999934</v>
      </c>
      <c r="CL170" s="76">
        <f t="shared" si="117"/>
        <v>4654.7258525079296</v>
      </c>
      <c r="CM170" s="76">
        <f t="shared" si="117"/>
        <v>4668.1536970158659</v>
      </c>
      <c r="CN170" s="76">
        <f t="shared" si="117"/>
        <v>4681.5815415238021</v>
      </c>
      <c r="CO170" s="76">
        <f t="shared" si="117"/>
        <v>4695.0093860317384</v>
      </c>
      <c r="CP170" s="76">
        <f t="shared" si="117"/>
        <v>4708.4372305396746</v>
      </c>
      <c r="CQ170" s="76">
        <f t="shared" si="117"/>
        <v>4721.8650750476108</v>
      </c>
      <c r="CR170" s="76">
        <f t="shared" si="117"/>
        <v>4735.2929195555471</v>
      </c>
      <c r="CS170" s="76">
        <f t="shared" si="117"/>
        <v>4748.7207640634833</v>
      </c>
      <c r="CT170" s="76">
        <f t="shared" si="117"/>
        <v>4762.1486085714196</v>
      </c>
      <c r="CU170" s="76">
        <f t="shared" si="117"/>
        <v>4775.5764530793558</v>
      </c>
      <c r="CV170" s="76">
        <f t="shared" si="117"/>
        <v>4789.0042975872921</v>
      </c>
      <c r="CW170" s="76">
        <f t="shared" si="117"/>
        <v>4802.4321420952283</v>
      </c>
      <c r="CX170" s="76">
        <f t="shared" si="117"/>
        <v>4815.8599866031645</v>
      </c>
      <c r="CY170" s="76">
        <f t="shared" si="117"/>
        <v>4829.2878311111008</v>
      </c>
      <c r="CZ170" s="76">
        <f t="shared" si="117"/>
        <v>4842.715675619037</v>
      </c>
      <c r="DA170" s="76">
        <f t="shared" si="117"/>
        <v>4856.1435201269733</v>
      </c>
      <c r="DB170" s="76">
        <f t="shared" si="117"/>
        <v>4869.5713646349095</v>
      </c>
      <c r="DC170" s="76">
        <f t="shared" si="117"/>
        <v>4882.9992091428458</v>
      </c>
      <c r="DD170" s="76">
        <f t="shared" si="117"/>
        <v>4896.427053650782</v>
      </c>
      <c r="DE170" s="76">
        <f t="shared" si="117"/>
        <v>4909.8548981587182</v>
      </c>
      <c r="DF170" s="76">
        <f t="shared" si="117"/>
        <v>4923.2827426666545</v>
      </c>
      <c r="DG170" s="76"/>
      <c r="DH170" s="76"/>
      <c r="DI170" s="76"/>
      <c r="DJ170" s="76"/>
      <c r="DK170" s="76"/>
      <c r="DL170" s="76"/>
      <c r="DM170" s="76"/>
      <c r="DN170" s="76"/>
      <c r="DO170" s="76"/>
      <c r="DP170" s="76"/>
      <c r="DQ170" s="76"/>
      <c r="DR170" s="76"/>
      <c r="DS170" s="76"/>
      <c r="DT170" s="76"/>
      <c r="DU170" s="76"/>
      <c r="DV170" s="76"/>
      <c r="DW170" s="76"/>
      <c r="DX170" s="76"/>
      <c r="DY170" s="76"/>
      <c r="DZ170" s="76"/>
      <c r="EA170" s="76"/>
      <c r="EB170" s="76"/>
      <c r="EC170" s="76"/>
      <c r="ED170" s="76"/>
      <c r="EE170" s="76"/>
      <c r="EF170" s="76"/>
      <c r="EG170" s="76"/>
      <c r="EH170" s="76"/>
      <c r="EI170" s="76"/>
      <c r="EJ170" s="76"/>
      <c r="EK170" s="76"/>
      <c r="EL170" s="76"/>
      <c r="EM170" s="76"/>
      <c r="EN170" s="76"/>
      <c r="EO170" s="76"/>
      <c r="EP170" s="76"/>
      <c r="EQ170" s="76"/>
      <c r="ER170" s="76"/>
      <c r="ES170" s="76"/>
      <c r="ET170" s="76"/>
      <c r="EU170" s="76"/>
      <c r="EV170" s="76"/>
    </row>
    <row r="171" spans="2:152" s="118" customFormat="1" x14ac:dyDescent="0.25">
      <c r="D171" s="143"/>
      <c r="E171" s="73"/>
      <c r="F171" s="166"/>
      <c r="G171" s="74" t="s">
        <v>54</v>
      </c>
      <c r="H171" s="74"/>
      <c r="I171" s="74"/>
      <c r="J171" s="75"/>
      <c r="K171" s="76"/>
      <c r="L171" s="77"/>
      <c r="M171" s="123"/>
      <c r="N171" s="141">
        <v>-2103.4353959999999</v>
      </c>
      <c r="O171" s="141">
        <f t="shared" ref="O171:BZ171" si="118">N171-O366</f>
        <v>-2116.8632405079366</v>
      </c>
      <c r="P171" s="141">
        <f t="shared" si="118"/>
        <v>-2130.2910850158733</v>
      </c>
      <c r="Q171" s="141">
        <f t="shared" si="118"/>
        <v>-2143.7189295238099</v>
      </c>
      <c r="R171" s="141">
        <f t="shared" si="118"/>
        <v>-2157.1467740317466</v>
      </c>
      <c r="S171" s="141">
        <f t="shared" si="118"/>
        <v>-2170.5746185396833</v>
      </c>
      <c r="T171" s="141">
        <f t="shared" si="118"/>
        <v>-2184.00246304762</v>
      </c>
      <c r="U171" s="141">
        <f t="shared" si="118"/>
        <v>-2197.4303075555567</v>
      </c>
      <c r="V171" s="141">
        <f t="shared" si="118"/>
        <v>-2210.8581520634934</v>
      </c>
      <c r="W171" s="141">
        <f t="shared" si="118"/>
        <v>-2224.2859965714301</v>
      </c>
      <c r="X171" s="76">
        <f t="shared" si="118"/>
        <v>-2237.7138410793668</v>
      </c>
      <c r="Y171" s="76">
        <f t="shared" si="118"/>
        <v>-2251.1416855873035</v>
      </c>
      <c r="Z171" s="76">
        <f t="shared" si="118"/>
        <v>-2264.5695300952402</v>
      </c>
      <c r="AA171" s="76">
        <f t="shared" si="118"/>
        <v>-2277.9973746031769</v>
      </c>
      <c r="AB171" s="76">
        <f t="shared" si="118"/>
        <v>-2291.4252191111136</v>
      </c>
      <c r="AC171" s="76">
        <f t="shared" si="118"/>
        <v>-2304.8530636190503</v>
      </c>
      <c r="AD171" s="76">
        <f t="shared" si="118"/>
        <v>-2318.280908126987</v>
      </c>
      <c r="AE171" s="76">
        <f t="shared" si="118"/>
        <v>-2331.7087526349237</v>
      </c>
      <c r="AF171" s="76">
        <f t="shared" si="118"/>
        <v>-2345.1365971428604</v>
      </c>
      <c r="AG171" s="76">
        <f t="shared" si="118"/>
        <v>-2358.5644416507971</v>
      </c>
      <c r="AH171" s="76">
        <f t="shared" si="118"/>
        <v>-2371.9922861587338</v>
      </c>
      <c r="AI171" s="76">
        <f t="shared" si="118"/>
        <v>-2385.4201306666705</v>
      </c>
      <c r="AJ171" s="76">
        <f t="shared" si="118"/>
        <v>-2398.8479751746072</v>
      </c>
      <c r="AK171" s="76">
        <f t="shared" si="118"/>
        <v>-2412.2758196825439</v>
      </c>
      <c r="AL171" s="76">
        <f t="shared" si="118"/>
        <v>-2425.7036641904806</v>
      </c>
      <c r="AM171" s="76">
        <f t="shared" si="118"/>
        <v>-2439.1315086984173</v>
      </c>
      <c r="AN171" s="76">
        <f t="shared" si="118"/>
        <v>-2452.559353206354</v>
      </c>
      <c r="AO171" s="76">
        <f t="shared" si="118"/>
        <v>-2465.9871977142907</v>
      </c>
      <c r="AP171" s="76">
        <f t="shared" si="118"/>
        <v>-2479.4150422222274</v>
      </c>
      <c r="AQ171" s="76">
        <f t="shared" si="118"/>
        <v>-2492.8428867301641</v>
      </c>
      <c r="AR171" s="76">
        <f t="shared" si="118"/>
        <v>-2506.2707312381008</v>
      </c>
      <c r="AS171" s="76">
        <f t="shared" si="118"/>
        <v>-2519.6985757460375</v>
      </c>
      <c r="AT171" s="76">
        <f t="shared" si="118"/>
        <v>-2533.1264202539742</v>
      </c>
      <c r="AU171" s="76">
        <f t="shared" si="118"/>
        <v>-2546.5542647619109</v>
      </c>
      <c r="AV171" s="76">
        <f t="shared" si="118"/>
        <v>-2559.9821092698476</v>
      </c>
      <c r="AW171" s="76">
        <f t="shared" si="118"/>
        <v>-2573.4099537777843</v>
      </c>
      <c r="AX171" s="76">
        <f t="shared" si="118"/>
        <v>-2586.837798285721</v>
      </c>
      <c r="AY171" s="76">
        <f t="shared" si="118"/>
        <v>-2600.2656427936577</v>
      </c>
      <c r="AZ171" s="76">
        <f t="shared" si="118"/>
        <v>-2613.6934873015944</v>
      </c>
      <c r="BA171" s="76">
        <f t="shared" si="118"/>
        <v>-2627.1213318095311</v>
      </c>
      <c r="BB171" s="76">
        <f t="shared" si="118"/>
        <v>-2640.5491763174678</v>
      </c>
      <c r="BC171" s="76">
        <f t="shared" si="118"/>
        <v>-2653.9770208254045</v>
      </c>
      <c r="BD171" s="76">
        <f t="shared" si="118"/>
        <v>-2667.4048653333411</v>
      </c>
      <c r="BE171" s="76">
        <f t="shared" si="118"/>
        <v>-2680.8327098412778</v>
      </c>
      <c r="BF171" s="76">
        <f t="shared" si="118"/>
        <v>-2694.2605543492145</v>
      </c>
      <c r="BG171" s="76">
        <f t="shared" si="118"/>
        <v>-2707.6883988571512</v>
      </c>
      <c r="BH171" s="76">
        <f t="shared" si="118"/>
        <v>-2721.1162433650879</v>
      </c>
      <c r="BI171" s="76">
        <f t="shared" si="118"/>
        <v>-2734.5440878730246</v>
      </c>
      <c r="BJ171" s="76">
        <f t="shared" si="118"/>
        <v>-2747.9719323809613</v>
      </c>
      <c r="BK171" s="76">
        <f t="shared" si="118"/>
        <v>-2761.399776888898</v>
      </c>
      <c r="BL171" s="76">
        <f t="shared" si="118"/>
        <v>-2774.8276213968347</v>
      </c>
      <c r="BM171" s="76">
        <f t="shared" si="118"/>
        <v>-2788.2554659047714</v>
      </c>
      <c r="BN171" s="76">
        <f t="shared" si="118"/>
        <v>-2801.6833104127081</v>
      </c>
      <c r="BO171" s="76">
        <f t="shared" si="118"/>
        <v>-2815.1111549206448</v>
      </c>
      <c r="BP171" s="76">
        <f t="shared" si="118"/>
        <v>-2828.5389994285815</v>
      </c>
      <c r="BQ171" s="76">
        <f t="shared" si="118"/>
        <v>-2841.9668439365182</v>
      </c>
      <c r="BR171" s="76">
        <f t="shared" si="118"/>
        <v>-2855.3946884444549</v>
      </c>
      <c r="BS171" s="76">
        <f t="shared" si="118"/>
        <v>-2868.8225329523916</v>
      </c>
      <c r="BT171" s="76">
        <f t="shared" si="118"/>
        <v>-2882.2503774603283</v>
      </c>
      <c r="BU171" s="76">
        <f t="shared" si="118"/>
        <v>-2895.678221968265</v>
      </c>
      <c r="BV171" s="76">
        <f t="shared" si="118"/>
        <v>-2909.1060664762017</v>
      </c>
      <c r="BW171" s="76">
        <f t="shared" si="118"/>
        <v>-2922.5339109841384</v>
      </c>
      <c r="BX171" s="76">
        <f t="shared" si="118"/>
        <v>-2935.9617554920751</v>
      </c>
      <c r="BY171" s="76">
        <f t="shared" si="118"/>
        <v>-2949.3896000000118</v>
      </c>
      <c r="BZ171" s="76">
        <f t="shared" si="118"/>
        <v>-2962.8174445079485</v>
      </c>
      <c r="CA171" s="76">
        <f t="shared" ref="CA171:DF171" si="119">BZ171-CA366</f>
        <v>-2976.2452890158852</v>
      </c>
      <c r="CB171" s="76">
        <f t="shared" si="119"/>
        <v>-2989.6731335238219</v>
      </c>
      <c r="CC171" s="76">
        <f t="shared" si="119"/>
        <v>-3003.1009780317586</v>
      </c>
      <c r="CD171" s="76">
        <f t="shared" si="119"/>
        <v>-3016.5288225396953</v>
      </c>
      <c r="CE171" s="76">
        <f t="shared" si="119"/>
        <v>-3029.956667047632</v>
      </c>
      <c r="CF171" s="76">
        <f t="shared" si="119"/>
        <v>-3043.3845115555687</v>
      </c>
      <c r="CG171" s="76">
        <f t="shared" si="119"/>
        <v>-3056.8123560635054</v>
      </c>
      <c r="CH171" s="76">
        <f t="shared" si="119"/>
        <v>-3070.2402005714421</v>
      </c>
      <c r="CI171" s="76">
        <f t="shared" si="119"/>
        <v>-3083.6680450793788</v>
      </c>
      <c r="CJ171" s="76">
        <f t="shared" si="119"/>
        <v>-3097.0958895873155</v>
      </c>
      <c r="CK171" s="76">
        <f t="shared" si="119"/>
        <v>-3110.5237340952522</v>
      </c>
      <c r="CL171" s="76">
        <f t="shared" si="119"/>
        <v>-3123.9515786031889</v>
      </c>
      <c r="CM171" s="76">
        <f t="shared" si="119"/>
        <v>-3137.3794231111256</v>
      </c>
      <c r="CN171" s="76">
        <f t="shared" si="119"/>
        <v>-3150.8072676190623</v>
      </c>
      <c r="CO171" s="76">
        <f t="shared" si="119"/>
        <v>-3164.235112126999</v>
      </c>
      <c r="CP171" s="76">
        <f t="shared" si="119"/>
        <v>-3177.6629566349357</v>
      </c>
      <c r="CQ171" s="76">
        <f t="shared" si="119"/>
        <v>-3191.0908011428724</v>
      </c>
      <c r="CR171" s="76">
        <f t="shared" si="119"/>
        <v>-3204.518645650809</v>
      </c>
      <c r="CS171" s="76">
        <f t="shared" si="119"/>
        <v>-3217.9464901587457</v>
      </c>
      <c r="CT171" s="76">
        <f t="shared" si="119"/>
        <v>-3231.3743346666824</v>
      </c>
      <c r="CU171" s="76">
        <f t="shared" si="119"/>
        <v>-3244.8021791746191</v>
      </c>
      <c r="CV171" s="76">
        <f t="shared" si="119"/>
        <v>-3258.2300236825558</v>
      </c>
      <c r="CW171" s="76">
        <f t="shared" si="119"/>
        <v>-3271.6578681904925</v>
      </c>
      <c r="CX171" s="76">
        <f t="shared" si="119"/>
        <v>-3285.0857126984292</v>
      </c>
      <c r="CY171" s="76">
        <f t="shared" si="119"/>
        <v>-3298.5135572063659</v>
      </c>
      <c r="CZ171" s="76">
        <f t="shared" si="119"/>
        <v>-3311.9414017143026</v>
      </c>
      <c r="DA171" s="76">
        <f t="shared" si="119"/>
        <v>-3325.3692462222393</v>
      </c>
      <c r="DB171" s="76">
        <f t="shared" si="119"/>
        <v>-3338.797090730176</v>
      </c>
      <c r="DC171" s="76">
        <f t="shared" si="119"/>
        <v>-3352.2249352381127</v>
      </c>
      <c r="DD171" s="76">
        <f t="shared" si="119"/>
        <v>-3365.6527797460494</v>
      </c>
      <c r="DE171" s="76">
        <f t="shared" si="119"/>
        <v>-3379.0806242539861</v>
      </c>
      <c r="DF171" s="76">
        <f t="shared" si="119"/>
        <v>-3392.5084687619228</v>
      </c>
      <c r="DG171" s="76"/>
      <c r="DH171" s="76"/>
      <c r="DI171" s="76"/>
      <c r="DJ171" s="76"/>
      <c r="DK171" s="76"/>
      <c r="DL171" s="76"/>
      <c r="DM171" s="76"/>
      <c r="DN171" s="76"/>
      <c r="DO171" s="76"/>
      <c r="DP171" s="76"/>
      <c r="DQ171" s="76"/>
      <c r="DR171" s="76"/>
      <c r="DS171" s="76"/>
      <c r="DT171" s="76"/>
      <c r="DU171" s="76"/>
      <c r="DV171" s="76"/>
      <c r="DW171" s="76"/>
      <c r="DX171" s="76"/>
      <c r="DY171" s="76"/>
      <c r="DZ171" s="76"/>
      <c r="EA171" s="76"/>
      <c r="EB171" s="76"/>
      <c r="EC171" s="76"/>
      <c r="ED171" s="76"/>
      <c r="EE171" s="76"/>
      <c r="EF171" s="76"/>
      <c r="EG171" s="76"/>
      <c r="EH171" s="76"/>
      <c r="EI171" s="76"/>
      <c r="EJ171" s="76"/>
      <c r="EK171" s="76"/>
      <c r="EL171" s="76"/>
      <c r="EM171" s="76"/>
      <c r="EN171" s="76"/>
      <c r="EO171" s="76"/>
      <c r="EP171" s="76"/>
      <c r="EQ171" s="76"/>
      <c r="ER171" s="76"/>
      <c r="ES171" s="76"/>
      <c r="ET171" s="76"/>
      <c r="EU171" s="76"/>
      <c r="EV171" s="76"/>
    </row>
    <row r="172" spans="2:152" s="118" customFormat="1" x14ac:dyDescent="0.25">
      <c r="D172" s="143"/>
      <c r="E172" s="73"/>
      <c r="F172" s="166" t="str">
        <f>F286</f>
        <v>기계장치</v>
      </c>
      <c r="G172" s="74"/>
      <c r="H172" s="74"/>
      <c r="I172" s="74"/>
      <c r="J172" s="75"/>
      <c r="K172" s="76"/>
      <c r="L172" s="77"/>
      <c r="M172" s="123"/>
      <c r="N172" s="76">
        <f>SUM(N173:N174)</f>
        <v>127464.62162480818</v>
      </c>
      <c r="O172" s="76">
        <f t="shared" ref="O172:W172" si="120">SUM(O173:O174)</f>
        <v>125340.21126439472</v>
      </c>
      <c r="P172" s="76">
        <f t="shared" si="120"/>
        <v>123215.80090398126</v>
      </c>
      <c r="Q172" s="76">
        <f t="shared" si="120"/>
        <v>121091.3905435678</v>
      </c>
      <c r="R172" s="76">
        <f t="shared" si="120"/>
        <v>118966.98018315434</v>
      </c>
      <c r="S172" s="76">
        <f t="shared" si="120"/>
        <v>116842.56982274089</v>
      </c>
      <c r="T172" s="76">
        <f t="shared" si="120"/>
        <v>114718.15946232743</v>
      </c>
      <c r="U172" s="76">
        <f t="shared" si="120"/>
        <v>112593.74910191397</v>
      </c>
      <c r="V172" s="76">
        <f t="shared" si="120"/>
        <v>110469.33874150051</v>
      </c>
      <c r="W172" s="76">
        <f t="shared" si="120"/>
        <v>108344.92838108705</v>
      </c>
      <c r="X172" s="76">
        <f>SUM(X173:X174)</f>
        <v>106220.5180206736</v>
      </c>
      <c r="Y172" s="76">
        <f t="shared" ref="Y172:CJ172" si="121">SUM(Y173:Y174)</f>
        <v>104096.10766026014</v>
      </c>
      <c r="Z172" s="76">
        <f t="shared" si="121"/>
        <v>101971.69729984668</v>
      </c>
      <c r="AA172" s="76">
        <f t="shared" si="121"/>
        <v>101971.69729984671</v>
      </c>
      <c r="AB172" s="76">
        <f t="shared" si="121"/>
        <v>101971.69729984674</v>
      </c>
      <c r="AC172" s="76">
        <f t="shared" si="121"/>
        <v>101971.69729984677</v>
      </c>
      <c r="AD172" s="76">
        <f t="shared" si="121"/>
        <v>101971.6972998468</v>
      </c>
      <c r="AE172" s="76">
        <f t="shared" si="121"/>
        <v>101971.69729984683</v>
      </c>
      <c r="AF172" s="76">
        <f t="shared" si="121"/>
        <v>101971.69729984686</v>
      </c>
      <c r="AG172" s="76">
        <f t="shared" si="121"/>
        <v>101971.69729984688</v>
      </c>
      <c r="AH172" s="76">
        <f t="shared" si="121"/>
        <v>101971.69729984691</v>
      </c>
      <c r="AI172" s="76">
        <f t="shared" si="121"/>
        <v>101971.69729984694</v>
      </c>
      <c r="AJ172" s="76">
        <f t="shared" si="121"/>
        <v>101971.69729984697</v>
      </c>
      <c r="AK172" s="76">
        <f t="shared" si="121"/>
        <v>101971.697299847</v>
      </c>
      <c r="AL172" s="76">
        <f t="shared" si="121"/>
        <v>101971.69729984703</v>
      </c>
      <c r="AM172" s="76">
        <f t="shared" si="121"/>
        <v>101971.69729984706</v>
      </c>
      <c r="AN172" s="76">
        <f t="shared" si="121"/>
        <v>101971.69729984709</v>
      </c>
      <c r="AO172" s="76">
        <f t="shared" si="121"/>
        <v>101971.69729984709</v>
      </c>
      <c r="AP172" s="76">
        <f t="shared" si="121"/>
        <v>101971.69729984709</v>
      </c>
      <c r="AQ172" s="76">
        <f t="shared" si="121"/>
        <v>101971.69729984709</v>
      </c>
      <c r="AR172" s="76">
        <f t="shared" si="121"/>
        <v>101971.69729984709</v>
      </c>
      <c r="AS172" s="76">
        <f t="shared" si="121"/>
        <v>101971.69729984709</v>
      </c>
      <c r="AT172" s="76">
        <f t="shared" si="121"/>
        <v>101971.69729984709</v>
      </c>
      <c r="AU172" s="76">
        <f t="shared" si="121"/>
        <v>101971.69729984709</v>
      </c>
      <c r="AV172" s="76">
        <f t="shared" si="121"/>
        <v>101971.69729984709</v>
      </c>
      <c r="AW172" s="76">
        <f t="shared" si="121"/>
        <v>101971.69729984709</v>
      </c>
      <c r="AX172" s="76">
        <f t="shared" si="121"/>
        <v>101971.69729984709</v>
      </c>
      <c r="AY172" s="76">
        <f t="shared" si="121"/>
        <v>101971.69729984709</v>
      </c>
      <c r="AZ172" s="76">
        <f t="shared" si="121"/>
        <v>101971.69729984709</v>
      </c>
      <c r="BA172" s="76">
        <f t="shared" si="121"/>
        <v>101971.69729984709</v>
      </c>
      <c r="BB172" s="76">
        <f t="shared" si="121"/>
        <v>101971.69729984709</v>
      </c>
      <c r="BC172" s="76">
        <f t="shared" si="121"/>
        <v>101971.69729984709</v>
      </c>
      <c r="BD172" s="76">
        <f t="shared" si="121"/>
        <v>101971.69729984709</v>
      </c>
      <c r="BE172" s="76">
        <f t="shared" si="121"/>
        <v>101971.69729984709</v>
      </c>
      <c r="BF172" s="76">
        <f t="shared" si="121"/>
        <v>101971.69729984709</v>
      </c>
      <c r="BG172" s="76">
        <f t="shared" si="121"/>
        <v>101971.69729984709</v>
      </c>
      <c r="BH172" s="76">
        <f t="shared" si="121"/>
        <v>101971.69729984709</v>
      </c>
      <c r="BI172" s="76">
        <f t="shared" si="121"/>
        <v>101971.69729984709</v>
      </c>
      <c r="BJ172" s="76">
        <f t="shared" si="121"/>
        <v>101971.69729984709</v>
      </c>
      <c r="BK172" s="76">
        <f t="shared" si="121"/>
        <v>101971.69729984709</v>
      </c>
      <c r="BL172" s="76">
        <f t="shared" si="121"/>
        <v>101971.69729984709</v>
      </c>
      <c r="BM172" s="76">
        <f t="shared" si="121"/>
        <v>101971.69729984709</v>
      </c>
      <c r="BN172" s="76">
        <f t="shared" si="121"/>
        <v>101971.69729984709</v>
      </c>
      <c r="BO172" s="76">
        <f t="shared" si="121"/>
        <v>101971.69729984709</v>
      </c>
      <c r="BP172" s="76">
        <f t="shared" si="121"/>
        <v>101971.69729984709</v>
      </c>
      <c r="BQ172" s="76">
        <f t="shared" si="121"/>
        <v>101971.69729984709</v>
      </c>
      <c r="BR172" s="76">
        <f t="shared" si="121"/>
        <v>101971.69729984709</v>
      </c>
      <c r="BS172" s="76">
        <f t="shared" si="121"/>
        <v>101971.69729984709</v>
      </c>
      <c r="BT172" s="76">
        <f t="shared" si="121"/>
        <v>101971.69729984709</v>
      </c>
      <c r="BU172" s="76">
        <f t="shared" si="121"/>
        <v>101971.69729984709</v>
      </c>
      <c r="BV172" s="76">
        <f t="shared" si="121"/>
        <v>101971.69729984709</v>
      </c>
      <c r="BW172" s="76">
        <f t="shared" si="121"/>
        <v>101971.69729984709</v>
      </c>
      <c r="BX172" s="76">
        <f t="shared" si="121"/>
        <v>101971.69729984709</v>
      </c>
      <c r="BY172" s="76">
        <f t="shared" si="121"/>
        <v>101971.69729984709</v>
      </c>
      <c r="BZ172" s="76">
        <f t="shared" si="121"/>
        <v>101971.69729984709</v>
      </c>
      <c r="CA172" s="76">
        <f t="shared" si="121"/>
        <v>101971.69729984709</v>
      </c>
      <c r="CB172" s="76">
        <f t="shared" si="121"/>
        <v>101971.69729984709</v>
      </c>
      <c r="CC172" s="76">
        <f t="shared" si="121"/>
        <v>101971.69729984709</v>
      </c>
      <c r="CD172" s="76">
        <f t="shared" si="121"/>
        <v>101971.69729984709</v>
      </c>
      <c r="CE172" s="76">
        <f t="shared" si="121"/>
        <v>101971.69729984709</v>
      </c>
      <c r="CF172" s="76">
        <f t="shared" si="121"/>
        <v>101971.69729984709</v>
      </c>
      <c r="CG172" s="76">
        <f t="shared" si="121"/>
        <v>101971.69729984709</v>
      </c>
      <c r="CH172" s="76">
        <f t="shared" si="121"/>
        <v>101971.69729984709</v>
      </c>
      <c r="CI172" s="76">
        <f t="shared" si="121"/>
        <v>101971.69729984709</v>
      </c>
      <c r="CJ172" s="76">
        <f t="shared" si="121"/>
        <v>101971.69729984709</v>
      </c>
      <c r="CK172" s="76">
        <f t="shared" ref="CK172:DF172" si="122">SUM(CK173:CK174)</f>
        <v>101971.69729984709</v>
      </c>
      <c r="CL172" s="76">
        <f t="shared" si="122"/>
        <v>101971.69729984709</v>
      </c>
      <c r="CM172" s="76">
        <f t="shared" si="122"/>
        <v>101971.69729984709</v>
      </c>
      <c r="CN172" s="76">
        <f t="shared" si="122"/>
        <v>101971.69729984709</v>
      </c>
      <c r="CO172" s="76">
        <f t="shared" si="122"/>
        <v>101971.69729984709</v>
      </c>
      <c r="CP172" s="76">
        <f t="shared" si="122"/>
        <v>101971.69729984709</v>
      </c>
      <c r="CQ172" s="76">
        <f t="shared" si="122"/>
        <v>101971.69729984709</v>
      </c>
      <c r="CR172" s="76">
        <f t="shared" si="122"/>
        <v>101971.69729984709</v>
      </c>
      <c r="CS172" s="76">
        <f t="shared" si="122"/>
        <v>101971.69729984709</v>
      </c>
      <c r="CT172" s="76">
        <f t="shared" si="122"/>
        <v>101971.69729984709</v>
      </c>
      <c r="CU172" s="76">
        <f t="shared" si="122"/>
        <v>101971.69729984709</v>
      </c>
      <c r="CV172" s="76">
        <f t="shared" si="122"/>
        <v>101971.69729984709</v>
      </c>
      <c r="CW172" s="76">
        <f t="shared" si="122"/>
        <v>101971.69729984709</v>
      </c>
      <c r="CX172" s="76">
        <f t="shared" si="122"/>
        <v>101971.69729984709</v>
      </c>
      <c r="CY172" s="76">
        <f t="shared" si="122"/>
        <v>101971.69729984709</v>
      </c>
      <c r="CZ172" s="76">
        <f t="shared" si="122"/>
        <v>101971.69729984709</v>
      </c>
      <c r="DA172" s="76">
        <f t="shared" si="122"/>
        <v>101971.69729984709</v>
      </c>
      <c r="DB172" s="76">
        <f t="shared" si="122"/>
        <v>101971.69729984709</v>
      </c>
      <c r="DC172" s="76">
        <f t="shared" si="122"/>
        <v>101971.69729984709</v>
      </c>
      <c r="DD172" s="76">
        <f t="shared" si="122"/>
        <v>101971.69729984709</v>
      </c>
      <c r="DE172" s="76">
        <f t="shared" si="122"/>
        <v>101971.69729984709</v>
      </c>
      <c r="DF172" s="76">
        <f t="shared" si="122"/>
        <v>101971.69729984709</v>
      </c>
      <c r="DG172" s="76"/>
      <c r="DH172" s="76"/>
      <c r="DI172" s="76"/>
      <c r="DJ172" s="76"/>
      <c r="DK172" s="76"/>
      <c r="DL172" s="76"/>
      <c r="DM172" s="76"/>
      <c r="DN172" s="76"/>
      <c r="DO172" s="76"/>
      <c r="DP172" s="76"/>
      <c r="DQ172" s="76"/>
      <c r="DR172" s="76"/>
      <c r="DS172" s="76"/>
      <c r="DT172" s="76"/>
      <c r="DU172" s="76"/>
      <c r="DV172" s="76"/>
      <c r="DW172" s="76"/>
      <c r="DX172" s="76"/>
      <c r="DY172" s="76"/>
      <c r="DZ172" s="76"/>
      <c r="EA172" s="76"/>
      <c r="EB172" s="76"/>
      <c r="EC172" s="76"/>
      <c r="ED172" s="76"/>
      <c r="EE172" s="76"/>
      <c r="EF172" s="76"/>
      <c r="EG172" s="76"/>
      <c r="EH172" s="76"/>
      <c r="EI172" s="76"/>
      <c r="EJ172" s="76"/>
      <c r="EK172" s="76"/>
      <c r="EL172" s="76"/>
      <c r="EM172" s="76"/>
      <c r="EN172" s="76"/>
      <c r="EO172" s="76"/>
      <c r="EP172" s="76"/>
      <c r="EQ172" s="76"/>
      <c r="ER172" s="76"/>
      <c r="ES172" s="76"/>
      <c r="ET172" s="76"/>
      <c r="EU172" s="76"/>
      <c r="EV172" s="76"/>
    </row>
    <row r="173" spans="2:152" s="118" customFormat="1" x14ac:dyDescent="0.25">
      <c r="D173" s="143"/>
      <c r="E173" s="73"/>
      <c r="F173" s="166"/>
      <c r="G173" s="74" t="s">
        <v>17</v>
      </c>
      <c r="H173" s="74"/>
      <c r="I173" s="74"/>
      <c r="J173" s="75"/>
      <c r="K173" s="76"/>
      <c r="L173" s="77"/>
      <c r="M173" s="123"/>
      <c r="N173" s="141">
        <v>332759.44622400001</v>
      </c>
      <c r="O173" s="141">
        <f t="shared" ref="O173:BZ173" si="123">N173+O324</f>
        <v>332759.44622400001</v>
      </c>
      <c r="P173" s="141">
        <f t="shared" si="123"/>
        <v>332759.44622400001</v>
      </c>
      <c r="Q173" s="141">
        <f t="shared" si="123"/>
        <v>332759.44622400001</v>
      </c>
      <c r="R173" s="141">
        <f t="shared" si="123"/>
        <v>332759.44622400001</v>
      </c>
      <c r="S173" s="141">
        <f t="shared" si="123"/>
        <v>332759.44622400001</v>
      </c>
      <c r="T173" s="141">
        <f t="shared" si="123"/>
        <v>332759.44622400001</v>
      </c>
      <c r="U173" s="141">
        <f t="shared" si="123"/>
        <v>332759.44622400001</v>
      </c>
      <c r="V173" s="141">
        <f t="shared" si="123"/>
        <v>332759.44622400001</v>
      </c>
      <c r="W173" s="141">
        <f t="shared" si="123"/>
        <v>332759.44622400001</v>
      </c>
      <c r="X173" s="76">
        <f t="shared" si="123"/>
        <v>332759.44622400001</v>
      </c>
      <c r="Y173" s="76">
        <f t="shared" si="123"/>
        <v>332759.44622400001</v>
      </c>
      <c r="Z173" s="76">
        <f t="shared" si="123"/>
        <v>332759.44622400001</v>
      </c>
      <c r="AA173" s="76">
        <f t="shared" si="123"/>
        <v>334883.8565844135</v>
      </c>
      <c r="AB173" s="76">
        <f t="shared" si="123"/>
        <v>337008.26694482699</v>
      </c>
      <c r="AC173" s="76">
        <f t="shared" si="123"/>
        <v>339132.67730524048</v>
      </c>
      <c r="AD173" s="76">
        <f t="shared" si="123"/>
        <v>341257.08766565396</v>
      </c>
      <c r="AE173" s="76">
        <f t="shared" si="123"/>
        <v>343381.49802606745</v>
      </c>
      <c r="AF173" s="76">
        <f t="shared" si="123"/>
        <v>345505.90838648094</v>
      </c>
      <c r="AG173" s="76">
        <f t="shared" si="123"/>
        <v>347630.31874689442</v>
      </c>
      <c r="AH173" s="76">
        <f t="shared" si="123"/>
        <v>349754.72910730791</v>
      </c>
      <c r="AI173" s="76">
        <f t="shared" si="123"/>
        <v>351879.1394677214</v>
      </c>
      <c r="AJ173" s="76">
        <f t="shared" si="123"/>
        <v>354003.54982813488</v>
      </c>
      <c r="AK173" s="76">
        <f t="shared" si="123"/>
        <v>356127.96018854837</v>
      </c>
      <c r="AL173" s="76">
        <f t="shared" si="123"/>
        <v>358252.37054896186</v>
      </c>
      <c r="AM173" s="76">
        <f t="shared" si="123"/>
        <v>360376.78090937535</v>
      </c>
      <c r="AN173" s="76">
        <f t="shared" si="123"/>
        <v>362501.19126978883</v>
      </c>
      <c r="AO173" s="76">
        <f t="shared" si="123"/>
        <v>364625.60163020232</v>
      </c>
      <c r="AP173" s="76">
        <f t="shared" si="123"/>
        <v>366750.01199061581</v>
      </c>
      <c r="AQ173" s="76">
        <f t="shared" si="123"/>
        <v>368874.42235102929</v>
      </c>
      <c r="AR173" s="76">
        <f t="shared" si="123"/>
        <v>370998.83271144278</v>
      </c>
      <c r="AS173" s="76">
        <f t="shared" si="123"/>
        <v>373123.24307185627</v>
      </c>
      <c r="AT173" s="76">
        <f t="shared" si="123"/>
        <v>375247.65343226976</v>
      </c>
      <c r="AU173" s="76">
        <f t="shared" si="123"/>
        <v>377372.06379268324</v>
      </c>
      <c r="AV173" s="76">
        <f t="shared" si="123"/>
        <v>379496.47415309673</v>
      </c>
      <c r="AW173" s="76">
        <f t="shared" si="123"/>
        <v>381620.88451351022</v>
      </c>
      <c r="AX173" s="76">
        <f t="shared" si="123"/>
        <v>383745.2948739237</v>
      </c>
      <c r="AY173" s="76">
        <f t="shared" si="123"/>
        <v>385869.70523433719</v>
      </c>
      <c r="AZ173" s="76">
        <f t="shared" si="123"/>
        <v>387994.11559475068</v>
      </c>
      <c r="BA173" s="76">
        <f t="shared" si="123"/>
        <v>390118.52595516416</v>
      </c>
      <c r="BB173" s="76">
        <f t="shared" si="123"/>
        <v>392242.93631557765</v>
      </c>
      <c r="BC173" s="76">
        <f t="shared" si="123"/>
        <v>394367.34667599114</v>
      </c>
      <c r="BD173" s="76">
        <f t="shared" si="123"/>
        <v>396491.75703640463</v>
      </c>
      <c r="BE173" s="76">
        <f t="shared" si="123"/>
        <v>398616.16739681811</v>
      </c>
      <c r="BF173" s="76">
        <f t="shared" si="123"/>
        <v>400740.5777572316</v>
      </c>
      <c r="BG173" s="76">
        <f t="shared" si="123"/>
        <v>402864.98811764509</v>
      </c>
      <c r="BH173" s="76">
        <f t="shared" si="123"/>
        <v>404989.39847805857</v>
      </c>
      <c r="BI173" s="76">
        <f t="shared" si="123"/>
        <v>407113.80883847206</v>
      </c>
      <c r="BJ173" s="76">
        <f t="shared" si="123"/>
        <v>409238.21919888555</v>
      </c>
      <c r="BK173" s="76">
        <f t="shared" si="123"/>
        <v>411362.62955929904</v>
      </c>
      <c r="BL173" s="76">
        <f t="shared" si="123"/>
        <v>413487.03991971252</v>
      </c>
      <c r="BM173" s="76">
        <f t="shared" si="123"/>
        <v>415611.45028012601</v>
      </c>
      <c r="BN173" s="76">
        <f t="shared" si="123"/>
        <v>417735.8606405395</v>
      </c>
      <c r="BO173" s="76">
        <f t="shared" si="123"/>
        <v>419860.27100095298</v>
      </c>
      <c r="BP173" s="76">
        <f t="shared" si="123"/>
        <v>421984.68136136647</v>
      </c>
      <c r="BQ173" s="76">
        <f t="shared" si="123"/>
        <v>424109.09172177996</v>
      </c>
      <c r="BR173" s="76">
        <f t="shared" si="123"/>
        <v>426233.50208219344</v>
      </c>
      <c r="BS173" s="76">
        <f t="shared" si="123"/>
        <v>428357.91244260693</v>
      </c>
      <c r="BT173" s="76">
        <f t="shared" si="123"/>
        <v>430482.32280302042</v>
      </c>
      <c r="BU173" s="76">
        <f t="shared" si="123"/>
        <v>432606.73316343391</v>
      </c>
      <c r="BV173" s="76">
        <f t="shared" si="123"/>
        <v>434731.14352384739</v>
      </c>
      <c r="BW173" s="76">
        <f t="shared" si="123"/>
        <v>436855.55388426088</v>
      </c>
      <c r="BX173" s="76">
        <f t="shared" si="123"/>
        <v>438979.96424467437</v>
      </c>
      <c r="BY173" s="76">
        <f t="shared" si="123"/>
        <v>441104.37460508785</v>
      </c>
      <c r="BZ173" s="76">
        <f t="shared" si="123"/>
        <v>443228.78496550134</v>
      </c>
      <c r="CA173" s="76">
        <f t="shared" ref="CA173:DF173" si="124">BZ173+CA324</f>
        <v>445353.19532591483</v>
      </c>
      <c r="CB173" s="76">
        <f t="shared" si="124"/>
        <v>447477.60568632832</v>
      </c>
      <c r="CC173" s="76">
        <f t="shared" si="124"/>
        <v>449602.0160467418</v>
      </c>
      <c r="CD173" s="76">
        <f t="shared" si="124"/>
        <v>451726.42640715529</v>
      </c>
      <c r="CE173" s="76">
        <f t="shared" si="124"/>
        <v>453850.83676756878</v>
      </c>
      <c r="CF173" s="76">
        <f t="shared" si="124"/>
        <v>455975.24712798226</v>
      </c>
      <c r="CG173" s="76">
        <f t="shared" si="124"/>
        <v>458099.65748839575</v>
      </c>
      <c r="CH173" s="76">
        <f t="shared" si="124"/>
        <v>460224.06784880924</v>
      </c>
      <c r="CI173" s="76">
        <f t="shared" si="124"/>
        <v>462348.47820922273</v>
      </c>
      <c r="CJ173" s="76">
        <f t="shared" si="124"/>
        <v>464472.88856963621</v>
      </c>
      <c r="CK173" s="76">
        <f t="shared" si="124"/>
        <v>466597.2989300497</v>
      </c>
      <c r="CL173" s="76">
        <f t="shared" si="124"/>
        <v>468721.70929046319</v>
      </c>
      <c r="CM173" s="76">
        <f t="shared" si="124"/>
        <v>470846.11965087667</v>
      </c>
      <c r="CN173" s="76">
        <f t="shared" si="124"/>
        <v>472970.53001129016</v>
      </c>
      <c r="CO173" s="76">
        <f t="shared" si="124"/>
        <v>475094.94037170365</v>
      </c>
      <c r="CP173" s="76">
        <f t="shared" si="124"/>
        <v>477219.35073211713</v>
      </c>
      <c r="CQ173" s="76">
        <f t="shared" si="124"/>
        <v>479343.76109253062</v>
      </c>
      <c r="CR173" s="76">
        <f t="shared" si="124"/>
        <v>481468.17145294411</v>
      </c>
      <c r="CS173" s="76">
        <f t="shared" si="124"/>
        <v>483592.5818133576</v>
      </c>
      <c r="CT173" s="76">
        <f t="shared" si="124"/>
        <v>485716.99217377108</v>
      </c>
      <c r="CU173" s="76">
        <f t="shared" si="124"/>
        <v>487841.40253418457</v>
      </c>
      <c r="CV173" s="76">
        <f t="shared" si="124"/>
        <v>489965.81289459806</v>
      </c>
      <c r="CW173" s="76">
        <f t="shared" si="124"/>
        <v>492090.22325501154</v>
      </c>
      <c r="CX173" s="76">
        <f t="shared" si="124"/>
        <v>494214.63361542503</v>
      </c>
      <c r="CY173" s="76">
        <f t="shared" si="124"/>
        <v>496339.04397583852</v>
      </c>
      <c r="CZ173" s="76">
        <f t="shared" si="124"/>
        <v>498463.45433625201</v>
      </c>
      <c r="DA173" s="76">
        <f t="shared" si="124"/>
        <v>500587.86469666549</v>
      </c>
      <c r="DB173" s="76">
        <f t="shared" si="124"/>
        <v>502712.27505707898</v>
      </c>
      <c r="DC173" s="76">
        <f t="shared" si="124"/>
        <v>504836.68541749247</v>
      </c>
      <c r="DD173" s="76">
        <f t="shared" si="124"/>
        <v>506961.09577790595</v>
      </c>
      <c r="DE173" s="76">
        <f t="shared" si="124"/>
        <v>509085.50613831944</v>
      </c>
      <c r="DF173" s="76">
        <f t="shared" si="124"/>
        <v>511209.91649873293</v>
      </c>
      <c r="DG173" s="76"/>
      <c r="DH173" s="76"/>
      <c r="DI173" s="76"/>
      <c r="DJ173" s="76"/>
      <c r="DK173" s="76"/>
      <c r="DL173" s="76"/>
      <c r="DM173" s="76"/>
      <c r="DN173" s="76"/>
      <c r="DO173" s="76"/>
      <c r="DP173" s="76"/>
      <c r="DQ173" s="76"/>
      <c r="DR173" s="76"/>
      <c r="DS173" s="76"/>
      <c r="DT173" s="76"/>
      <c r="DU173" s="76"/>
      <c r="DV173" s="76"/>
      <c r="DW173" s="76"/>
      <c r="DX173" s="76"/>
      <c r="DY173" s="76"/>
      <c r="DZ173" s="76"/>
      <c r="EA173" s="76"/>
      <c r="EB173" s="76"/>
      <c r="EC173" s="76"/>
      <c r="ED173" s="76"/>
      <c r="EE173" s="76"/>
      <c r="EF173" s="76"/>
      <c r="EG173" s="76"/>
      <c r="EH173" s="76"/>
      <c r="EI173" s="76"/>
      <c r="EJ173" s="76"/>
      <c r="EK173" s="76"/>
      <c r="EL173" s="76"/>
      <c r="EM173" s="76"/>
      <c r="EN173" s="76"/>
      <c r="EO173" s="76"/>
      <c r="EP173" s="76"/>
      <c r="EQ173" s="76"/>
      <c r="ER173" s="76"/>
      <c r="ES173" s="76"/>
      <c r="ET173" s="76"/>
      <c r="EU173" s="76"/>
      <c r="EV173" s="76"/>
    </row>
    <row r="174" spans="2:152" s="118" customFormat="1" x14ac:dyDescent="0.25">
      <c r="D174" s="143"/>
      <c r="E174" s="73"/>
      <c r="F174" s="166"/>
      <c r="G174" s="74" t="s">
        <v>54</v>
      </c>
      <c r="H174" s="74"/>
      <c r="I174" s="74"/>
      <c r="J174" s="75"/>
      <c r="K174" s="76"/>
      <c r="L174" s="77"/>
      <c r="M174" s="123"/>
      <c r="N174" s="141">
        <v>-205294.82459919184</v>
      </c>
      <c r="O174" s="141">
        <f t="shared" ref="O174:BZ174" si="125">N174-O367</f>
        <v>-207419.2349596053</v>
      </c>
      <c r="P174" s="141">
        <f t="shared" si="125"/>
        <v>-209543.64532001875</v>
      </c>
      <c r="Q174" s="141">
        <f t="shared" si="125"/>
        <v>-211668.05568043221</v>
      </c>
      <c r="R174" s="141">
        <f t="shared" si="125"/>
        <v>-213792.46604084567</v>
      </c>
      <c r="S174" s="141">
        <f t="shared" si="125"/>
        <v>-215916.87640125913</v>
      </c>
      <c r="T174" s="141">
        <f t="shared" si="125"/>
        <v>-218041.28676167259</v>
      </c>
      <c r="U174" s="141">
        <f t="shared" si="125"/>
        <v>-220165.69712208604</v>
      </c>
      <c r="V174" s="141">
        <f t="shared" si="125"/>
        <v>-222290.1074824995</v>
      </c>
      <c r="W174" s="141">
        <f t="shared" si="125"/>
        <v>-224414.51784291296</v>
      </c>
      <c r="X174" s="76">
        <f t="shared" si="125"/>
        <v>-226538.92820332642</v>
      </c>
      <c r="Y174" s="76">
        <f t="shared" si="125"/>
        <v>-228663.33856373988</v>
      </c>
      <c r="Z174" s="76">
        <f t="shared" si="125"/>
        <v>-230787.74892415333</v>
      </c>
      <c r="AA174" s="76">
        <f t="shared" si="125"/>
        <v>-232912.15928456679</v>
      </c>
      <c r="AB174" s="76">
        <f t="shared" si="125"/>
        <v>-235036.56964498025</v>
      </c>
      <c r="AC174" s="76">
        <f t="shared" si="125"/>
        <v>-237160.98000539371</v>
      </c>
      <c r="AD174" s="76">
        <f t="shared" si="125"/>
        <v>-239285.39036580716</v>
      </c>
      <c r="AE174" s="76">
        <f t="shared" si="125"/>
        <v>-241409.80072622062</v>
      </c>
      <c r="AF174" s="76">
        <f t="shared" si="125"/>
        <v>-243534.21108663408</v>
      </c>
      <c r="AG174" s="76">
        <f t="shared" si="125"/>
        <v>-245658.62144704754</v>
      </c>
      <c r="AH174" s="76">
        <f t="shared" si="125"/>
        <v>-247783.031807461</v>
      </c>
      <c r="AI174" s="76">
        <f t="shared" si="125"/>
        <v>-249907.44216787445</v>
      </c>
      <c r="AJ174" s="76">
        <f t="shared" si="125"/>
        <v>-252031.85252828791</v>
      </c>
      <c r="AK174" s="76">
        <f t="shared" si="125"/>
        <v>-254156.26288870137</v>
      </c>
      <c r="AL174" s="76">
        <f t="shared" si="125"/>
        <v>-256280.67324911483</v>
      </c>
      <c r="AM174" s="76">
        <f t="shared" si="125"/>
        <v>-258405.08360952829</v>
      </c>
      <c r="AN174" s="76">
        <f t="shared" si="125"/>
        <v>-260529.49396994174</v>
      </c>
      <c r="AO174" s="76">
        <f t="shared" si="125"/>
        <v>-262653.90433035523</v>
      </c>
      <c r="AP174" s="76">
        <f t="shared" si="125"/>
        <v>-264778.31469076872</v>
      </c>
      <c r="AQ174" s="76">
        <f t="shared" si="125"/>
        <v>-266902.72505118221</v>
      </c>
      <c r="AR174" s="76">
        <f t="shared" si="125"/>
        <v>-269027.13541159569</v>
      </c>
      <c r="AS174" s="76">
        <f t="shared" si="125"/>
        <v>-271151.54577200918</v>
      </c>
      <c r="AT174" s="76">
        <f t="shared" si="125"/>
        <v>-273275.95613242267</v>
      </c>
      <c r="AU174" s="76">
        <f t="shared" si="125"/>
        <v>-275400.36649283615</v>
      </c>
      <c r="AV174" s="76">
        <f t="shared" si="125"/>
        <v>-277524.77685324964</v>
      </c>
      <c r="AW174" s="76">
        <f t="shared" si="125"/>
        <v>-279649.18721366313</v>
      </c>
      <c r="AX174" s="76">
        <f t="shared" si="125"/>
        <v>-281773.59757407662</v>
      </c>
      <c r="AY174" s="76">
        <f t="shared" si="125"/>
        <v>-283898.0079344901</v>
      </c>
      <c r="AZ174" s="76">
        <f t="shared" si="125"/>
        <v>-286022.41829490359</v>
      </c>
      <c r="BA174" s="76">
        <f t="shared" si="125"/>
        <v>-288146.82865531708</v>
      </c>
      <c r="BB174" s="76">
        <f t="shared" si="125"/>
        <v>-290271.23901573056</v>
      </c>
      <c r="BC174" s="76">
        <f t="shared" si="125"/>
        <v>-292395.64937614405</v>
      </c>
      <c r="BD174" s="76">
        <f t="shared" si="125"/>
        <v>-294520.05973655754</v>
      </c>
      <c r="BE174" s="76">
        <f t="shared" si="125"/>
        <v>-296644.47009697102</v>
      </c>
      <c r="BF174" s="76">
        <f t="shared" si="125"/>
        <v>-298768.88045738451</v>
      </c>
      <c r="BG174" s="76">
        <f t="shared" si="125"/>
        <v>-300893.290817798</v>
      </c>
      <c r="BH174" s="76">
        <f t="shared" si="125"/>
        <v>-303017.70117821149</v>
      </c>
      <c r="BI174" s="76">
        <f t="shared" si="125"/>
        <v>-305142.11153862497</v>
      </c>
      <c r="BJ174" s="76">
        <f t="shared" si="125"/>
        <v>-307266.52189903846</v>
      </c>
      <c r="BK174" s="76">
        <f t="shared" si="125"/>
        <v>-309390.93225945195</v>
      </c>
      <c r="BL174" s="76">
        <f t="shared" si="125"/>
        <v>-311515.34261986543</v>
      </c>
      <c r="BM174" s="76">
        <f t="shared" si="125"/>
        <v>-313639.75298027892</v>
      </c>
      <c r="BN174" s="76">
        <f t="shared" si="125"/>
        <v>-315764.16334069241</v>
      </c>
      <c r="BO174" s="76">
        <f t="shared" si="125"/>
        <v>-317888.5737011059</v>
      </c>
      <c r="BP174" s="76">
        <f t="shared" si="125"/>
        <v>-320012.98406151938</v>
      </c>
      <c r="BQ174" s="76">
        <f t="shared" si="125"/>
        <v>-322137.39442193287</v>
      </c>
      <c r="BR174" s="76">
        <f t="shared" si="125"/>
        <v>-324261.80478234636</v>
      </c>
      <c r="BS174" s="76">
        <f t="shared" si="125"/>
        <v>-326386.21514275984</v>
      </c>
      <c r="BT174" s="76">
        <f t="shared" si="125"/>
        <v>-328510.62550317333</v>
      </c>
      <c r="BU174" s="76">
        <f t="shared" si="125"/>
        <v>-330635.03586358682</v>
      </c>
      <c r="BV174" s="76">
        <f t="shared" si="125"/>
        <v>-332759.4462240003</v>
      </c>
      <c r="BW174" s="76">
        <f t="shared" si="125"/>
        <v>-334883.85658441379</v>
      </c>
      <c r="BX174" s="76">
        <f t="shared" si="125"/>
        <v>-337008.26694482728</v>
      </c>
      <c r="BY174" s="76">
        <f t="shared" si="125"/>
        <v>-339132.67730524077</v>
      </c>
      <c r="BZ174" s="76">
        <f t="shared" si="125"/>
        <v>-341257.08766565425</v>
      </c>
      <c r="CA174" s="76">
        <f t="shared" ref="CA174:DF174" si="126">BZ174-CA367</f>
        <v>-343381.49802606774</v>
      </c>
      <c r="CB174" s="76">
        <f t="shared" si="126"/>
        <v>-345505.90838648123</v>
      </c>
      <c r="CC174" s="76">
        <f t="shared" si="126"/>
        <v>-347630.31874689471</v>
      </c>
      <c r="CD174" s="76">
        <f t="shared" si="126"/>
        <v>-349754.7291073082</v>
      </c>
      <c r="CE174" s="76">
        <f t="shared" si="126"/>
        <v>-351879.13946772169</v>
      </c>
      <c r="CF174" s="76">
        <f t="shared" si="126"/>
        <v>-354003.54982813518</v>
      </c>
      <c r="CG174" s="76">
        <f t="shared" si="126"/>
        <v>-356127.96018854866</v>
      </c>
      <c r="CH174" s="76">
        <f t="shared" si="126"/>
        <v>-358252.37054896215</v>
      </c>
      <c r="CI174" s="76">
        <f t="shared" si="126"/>
        <v>-360376.78090937564</v>
      </c>
      <c r="CJ174" s="76">
        <f t="shared" si="126"/>
        <v>-362501.19126978912</v>
      </c>
      <c r="CK174" s="76">
        <f t="shared" si="126"/>
        <v>-364625.60163020261</v>
      </c>
      <c r="CL174" s="76">
        <f t="shared" si="126"/>
        <v>-366750.0119906161</v>
      </c>
      <c r="CM174" s="76">
        <f t="shared" si="126"/>
        <v>-368874.42235102959</v>
      </c>
      <c r="CN174" s="76">
        <f t="shared" si="126"/>
        <v>-370998.83271144307</v>
      </c>
      <c r="CO174" s="76">
        <f t="shared" si="126"/>
        <v>-373123.24307185656</v>
      </c>
      <c r="CP174" s="76">
        <f t="shared" si="126"/>
        <v>-375247.65343227005</v>
      </c>
      <c r="CQ174" s="76">
        <f t="shared" si="126"/>
        <v>-377372.06379268353</v>
      </c>
      <c r="CR174" s="76">
        <f t="shared" si="126"/>
        <v>-379496.47415309702</v>
      </c>
      <c r="CS174" s="76">
        <f t="shared" si="126"/>
        <v>-381620.88451351051</v>
      </c>
      <c r="CT174" s="76">
        <f t="shared" si="126"/>
        <v>-383745.29487392399</v>
      </c>
      <c r="CU174" s="76">
        <f t="shared" si="126"/>
        <v>-385869.70523433748</v>
      </c>
      <c r="CV174" s="76">
        <f t="shared" si="126"/>
        <v>-387994.11559475097</v>
      </c>
      <c r="CW174" s="76">
        <f t="shared" si="126"/>
        <v>-390118.52595516446</v>
      </c>
      <c r="CX174" s="76">
        <f t="shared" si="126"/>
        <v>-392242.93631557794</v>
      </c>
      <c r="CY174" s="76">
        <f t="shared" si="126"/>
        <v>-394367.34667599143</v>
      </c>
      <c r="CZ174" s="76">
        <f t="shared" si="126"/>
        <v>-396491.75703640492</v>
      </c>
      <c r="DA174" s="76">
        <f t="shared" si="126"/>
        <v>-398616.1673968184</v>
      </c>
      <c r="DB174" s="76">
        <f t="shared" si="126"/>
        <v>-400740.57775723189</v>
      </c>
      <c r="DC174" s="76">
        <f t="shared" si="126"/>
        <v>-402864.98811764538</v>
      </c>
      <c r="DD174" s="76">
        <f t="shared" si="126"/>
        <v>-404989.39847805887</v>
      </c>
      <c r="DE174" s="76">
        <f t="shared" si="126"/>
        <v>-407113.80883847235</v>
      </c>
      <c r="DF174" s="76">
        <f t="shared" si="126"/>
        <v>-409238.21919888584</v>
      </c>
      <c r="DG174" s="76"/>
      <c r="DH174" s="76"/>
      <c r="DI174" s="76"/>
      <c r="DJ174" s="76"/>
      <c r="DK174" s="76"/>
      <c r="DL174" s="76"/>
      <c r="DM174" s="76"/>
      <c r="DN174" s="76"/>
      <c r="DO174" s="76"/>
      <c r="DP174" s="76"/>
      <c r="DQ174" s="76"/>
      <c r="DR174" s="76"/>
      <c r="DS174" s="76"/>
      <c r="DT174" s="76"/>
      <c r="DU174" s="76"/>
      <c r="DV174" s="76"/>
      <c r="DW174" s="76"/>
      <c r="DX174" s="76"/>
      <c r="DY174" s="76"/>
      <c r="DZ174" s="76"/>
      <c r="EA174" s="76"/>
      <c r="EB174" s="76"/>
      <c r="EC174" s="76"/>
      <c r="ED174" s="76"/>
      <c r="EE174" s="76"/>
      <c r="EF174" s="76"/>
      <c r="EG174" s="76"/>
      <c r="EH174" s="76"/>
      <c r="EI174" s="76"/>
      <c r="EJ174" s="76"/>
      <c r="EK174" s="76"/>
      <c r="EL174" s="76"/>
      <c r="EM174" s="76"/>
      <c r="EN174" s="76"/>
      <c r="EO174" s="76"/>
      <c r="EP174" s="76"/>
      <c r="EQ174" s="76"/>
      <c r="ER174" s="76"/>
      <c r="ES174" s="76"/>
      <c r="ET174" s="76"/>
      <c r="EU174" s="76"/>
      <c r="EV174" s="76"/>
    </row>
    <row r="175" spans="2:152" s="118" customFormat="1" x14ac:dyDescent="0.25">
      <c r="D175" s="143"/>
      <c r="E175" s="73"/>
      <c r="F175" s="166" t="str">
        <f>F287</f>
        <v>금형</v>
      </c>
      <c r="G175" s="74"/>
      <c r="H175" s="74"/>
      <c r="I175" s="74"/>
      <c r="J175" s="75"/>
      <c r="K175" s="76"/>
      <c r="L175" s="77"/>
      <c r="M175" s="123"/>
      <c r="N175" s="76">
        <f>SUM(N176:N177)</f>
        <v>1.5739959999918938</v>
      </c>
      <c r="O175" s="76">
        <f t="shared" ref="O175:W175" si="127">SUM(O176:O177)</f>
        <v>1.5365199047519127</v>
      </c>
      <c r="P175" s="76">
        <f t="shared" si="127"/>
        <v>1.4990438095119316</v>
      </c>
      <c r="Q175" s="76">
        <f t="shared" si="127"/>
        <v>1.4615677142719505</v>
      </c>
      <c r="R175" s="76">
        <f t="shared" si="127"/>
        <v>1.4240916190319695</v>
      </c>
      <c r="S175" s="76">
        <f t="shared" si="127"/>
        <v>1.3866155237919884</v>
      </c>
      <c r="T175" s="76">
        <f t="shared" si="127"/>
        <v>1.3491394285520073</v>
      </c>
      <c r="U175" s="76">
        <f t="shared" si="127"/>
        <v>1.3116633333120262</v>
      </c>
      <c r="V175" s="76">
        <f t="shared" si="127"/>
        <v>1.2741872380720451</v>
      </c>
      <c r="W175" s="76">
        <f t="shared" si="127"/>
        <v>1.2367111428320641</v>
      </c>
      <c r="X175" s="76">
        <f>SUM(X176:X177)</f>
        <v>1.199235047592083</v>
      </c>
      <c r="Y175" s="76">
        <f t="shared" ref="Y175:CJ175" si="128">SUM(Y176:Y177)</f>
        <v>1.1617589523521019</v>
      </c>
      <c r="Z175" s="76">
        <f t="shared" si="128"/>
        <v>1.1242828571121208</v>
      </c>
      <c r="AA175" s="76">
        <f t="shared" si="128"/>
        <v>1.1242828571121208</v>
      </c>
      <c r="AB175" s="76">
        <f t="shared" si="128"/>
        <v>1.1242828571121208</v>
      </c>
      <c r="AC175" s="76">
        <f t="shared" si="128"/>
        <v>1.1242828571121208</v>
      </c>
      <c r="AD175" s="76">
        <f t="shared" si="128"/>
        <v>1.1242828571121208</v>
      </c>
      <c r="AE175" s="76">
        <f t="shared" si="128"/>
        <v>1.1242828571121208</v>
      </c>
      <c r="AF175" s="76">
        <f t="shared" si="128"/>
        <v>1.1242828571121208</v>
      </c>
      <c r="AG175" s="76">
        <f t="shared" si="128"/>
        <v>1.1242828571121208</v>
      </c>
      <c r="AH175" s="76">
        <f t="shared" si="128"/>
        <v>1.1242828571121208</v>
      </c>
      <c r="AI175" s="76">
        <f t="shared" si="128"/>
        <v>1.1242828571121208</v>
      </c>
      <c r="AJ175" s="76">
        <f t="shared" si="128"/>
        <v>1.1242828571121208</v>
      </c>
      <c r="AK175" s="76">
        <f t="shared" si="128"/>
        <v>1.1242828571121208</v>
      </c>
      <c r="AL175" s="76">
        <f t="shared" si="128"/>
        <v>1.1242828571121208</v>
      </c>
      <c r="AM175" s="76">
        <f t="shared" si="128"/>
        <v>1.1242828571121208</v>
      </c>
      <c r="AN175" s="76">
        <f t="shared" si="128"/>
        <v>1.1242828571121208</v>
      </c>
      <c r="AO175" s="76">
        <f t="shared" si="128"/>
        <v>1.1242828571121208</v>
      </c>
      <c r="AP175" s="76">
        <f t="shared" si="128"/>
        <v>1.1242828571121208</v>
      </c>
      <c r="AQ175" s="76">
        <f t="shared" si="128"/>
        <v>1.1242828571121208</v>
      </c>
      <c r="AR175" s="76">
        <f t="shared" si="128"/>
        <v>1.1242828571121208</v>
      </c>
      <c r="AS175" s="76">
        <f t="shared" si="128"/>
        <v>1.1242828571121208</v>
      </c>
      <c r="AT175" s="76">
        <f t="shared" si="128"/>
        <v>1.1242828571121208</v>
      </c>
      <c r="AU175" s="76">
        <f t="shared" si="128"/>
        <v>1.1242828571121208</v>
      </c>
      <c r="AV175" s="76">
        <f t="shared" si="128"/>
        <v>1.1242828571121208</v>
      </c>
      <c r="AW175" s="76">
        <f t="shared" si="128"/>
        <v>1.1242828571121208</v>
      </c>
      <c r="AX175" s="76">
        <f t="shared" si="128"/>
        <v>1.1242828571121208</v>
      </c>
      <c r="AY175" s="76">
        <f t="shared" si="128"/>
        <v>1.1242828571121208</v>
      </c>
      <c r="AZ175" s="76">
        <f t="shared" si="128"/>
        <v>1.1242828571121208</v>
      </c>
      <c r="BA175" s="76">
        <f t="shared" si="128"/>
        <v>1.1242828571121208</v>
      </c>
      <c r="BB175" s="76">
        <f t="shared" si="128"/>
        <v>1.1242828571121208</v>
      </c>
      <c r="BC175" s="76">
        <f t="shared" si="128"/>
        <v>1.1242828571121208</v>
      </c>
      <c r="BD175" s="76">
        <f t="shared" si="128"/>
        <v>1.1242828571121208</v>
      </c>
      <c r="BE175" s="76">
        <f t="shared" si="128"/>
        <v>1.1242828571121208</v>
      </c>
      <c r="BF175" s="76">
        <f t="shared" si="128"/>
        <v>1.1242828571121208</v>
      </c>
      <c r="BG175" s="76">
        <f t="shared" si="128"/>
        <v>1.1242828571121208</v>
      </c>
      <c r="BH175" s="76">
        <f t="shared" si="128"/>
        <v>1.1242828571121208</v>
      </c>
      <c r="BI175" s="76">
        <f t="shared" si="128"/>
        <v>1.1242828571121208</v>
      </c>
      <c r="BJ175" s="76">
        <f t="shared" si="128"/>
        <v>1.1242828571121208</v>
      </c>
      <c r="BK175" s="76">
        <f t="shared" si="128"/>
        <v>1.1242828571121208</v>
      </c>
      <c r="BL175" s="76">
        <f t="shared" si="128"/>
        <v>1.1242828571121208</v>
      </c>
      <c r="BM175" s="76">
        <f t="shared" si="128"/>
        <v>1.1242828571121208</v>
      </c>
      <c r="BN175" s="76">
        <f t="shared" si="128"/>
        <v>1.1242828571121208</v>
      </c>
      <c r="BO175" s="76">
        <f t="shared" si="128"/>
        <v>1.1242828571121208</v>
      </c>
      <c r="BP175" s="76">
        <f t="shared" si="128"/>
        <v>1.1242828571121208</v>
      </c>
      <c r="BQ175" s="76">
        <f t="shared" si="128"/>
        <v>1.1242828571121208</v>
      </c>
      <c r="BR175" s="76">
        <f t="shared" si="128"/>
        <v>1.1242828571121208</v>
      </c>
      <c r="BS175" s="76">
        <f t="shared" si="128"/>
        <v>1.1242828571121208</v>
      </c>
      <c r="BT175" s="76">
        <f t="shared" si="128"/>
        <v>1.1242828571121208</v>
      </c>
      <c r="BU175" s="76">
        <f t="shared" si="128"/>
        <v>1.1242828571121208</v>
      </c>
      <c r="BV175" s="76">
        <f t="shared" si="128"/>
        <v>1.1242828571121208</v>
      </c>
      <c r="BW175" s="76">
        <f t="shared" si="128"/>
        <v>1.1242828571121208</v>
      </c>
      <c r="BX175" s="76">
        <f t="shared" si="128"/>
        <v>1.1242828571121208</v>
      </c>
      <c r="BY175" s="76">
        <f t="shared" si="128"/>
        <v>1.1242828571121208</v>
      </c>
      <c r="BZ175" s="76">
        <f t="shared" si="128"/>
        <v>1.1242828571121208</v>
      </c>
      <c r="CA175" s="76">
        <f t="shared" si="128"/>
        <v>1.1242828571121208</v>
      </c>
      <c r="CB175" s="76">
        <f t="shared" si="128"/>
        <v>1.1242828571121208</v>
      </c>
      <c r="CC175" s="76">
        <f t="shared" si="128"/>
        <v>1.1242828571121208</v>
      </c>
      <c r="CD175" s="76">
        <f t="shared" si="128"/>
        <v>1.1242828571121208</v>
      </c>
      <c r="CE175" s="76">
        <f t="shared" si="128"/>
        <v>1.1242828571121208</v>
      </c>
      <c r="CF175" s="76">
        <f t="shared" si="128"/>
        <v>1.1242828571121208</v>
      </c>
      <c r="CG175" s="76">
        <f t="shared" si="128"/>
        <v>1.1242828571121208</v>
      </c>
      <c r="CH175" s="76">
        <f t="shared" si="128"/>
        <v>1.1242828571121208</v>
      </c>
      <c r="CI175" s="76">
        <f t="shared" si="128"/>
        <v>1.1242828571121208</v>
      </c>
      <c r="CJ175" s="76">
        <f t="shared" si="128"/>
        <v>1.1242828571121208</v>
      </c>
      <c r="CK175" s="76">
        <f t="shared" ref="CK175:DF175" si="129">SUM(CK176:CK177)</f>
        <v>1.1242828571121208</v>
      </c>
      <c r="CL175" s="76">
        <f t="shared" si="129"/>
        <v>1.1242828571121208</v>
      </c>
      <c r="CM175" s="76">
        <f t="shared" si="129"/>
        <v>1.1242828571121208</v>
      </c>
      <c r="CN175" s="76">
        <f t="shared" si="129"/>
        <v>1.1242828571121208</v>
      </c>
      <c r="CO175" s="76">
        <f t="shared" si="129"/>
        <v>1.1242828571121208</v>
      </c>
      <c r="CP175" s="76">
        <f t="shared" si="129"/>
        <v>1.1242828571121208</v>
      </c>
      <c r="CQ175" s="76">
        <f t="shared" si="129"/>
        <v>1.1242828571121208</v>
      </c>
      <c r="CR175" s="76">
        <f t="shared" si="129"/>
        <v>1.1242828571121208</v>
      </c>
      <c r="CS175" s="76">
        <f t="shared" si="129"/>
        <v>1.1242828571121208</v>
      </c>
      <c r="CT175" s="76">
        <f t="shared" si="129"/>
        <v>1.1242828571121208</v>
      </c>
      <c r="CU175" s="76">
        <f t="shared" si="129"/>
        <v>1.1242828571121208</v>
      </c>
      <c r="CV175" s="76">
        <f t="shared" si="129"/>
        <v>1.1242828571121208</v>
      </c>
      <c r="CW175" s="76">
        <f t="shared" si="129"/>
        <v>1.1242828571121208</v>
      </c>
      <c r="CX175" s="76">
        <f t="shared" si="129"/>
        <v>1.1242828571121208</v>
      </c>
      <c r="CY175" s="76">
        <f t="shared" si="129"/>
        <v>1.1242828571121208</v>
      </c>
      <c r="CZ175" s="76">
        <f t="shared" si="129"/>
        <v>1.1242828571121208</v>
      </c>
      <c r="DA175" s="76">
        <f t="shared" si="129"/>
        <v>1.1242828571121208</v>
      </c>
      <c r="DB175" s="76">
        <f t="shared" si="129"/>
        <v>1.1242828571121208</v>
      </c>
      <c r="DC175" s="76">
        <f t="shared" si="129"/>
        <v>1.1242828571121208</v>
      </c>
      <c r="DD175" s="76">
        <f t="shared" si="129"/>
        <v>1.1242828571121208</v>
      </c>
      <c r="DE175" s="76">
        <f t="shared" si="129"/>
        <v>1.1242828571121208</v>
      </c>
      <c r="DF175" s="76">
        <f t="shared" si="129"/>
        <v>1.1242828571121208</v>
      </c>
      <c r="DG175" s="76"/>
      <c r="DH175" s="76"/>
      <c r="DI175" s="76"/>
      <c r="DJ175" s="76"/>
      <c r="DK175" s="76"/>
      <c r="DL175" s="76"/>
      <c r="DM175" s="76"/>
      <c r="DN175" s="76"/>
      <c r="DO175" s="76"/>
      <c r="DP175" s="76"/>
      <c r="DQ175" s="76"/>
      <c r="DR175" s="76"/>
      <c r="DS175" s="76"/>
      <c r="DT175" s="76"/>
      <c r="DU175" s="76"/>
      <c r="DV175" s="76"/>
      <c r="DW175" s="76"/>
      <c r="DX175" s="76"/>
      <c r="DY175" s="76"/>
      <c r="DZ175" s="76"/>
      <c r="EA175" s="76"/>
      <c r="EB175" s="76"/>
      <c r="EC175" s="76"/>
      <c r="ED175" s="76"/>
      <c r="EE175" s="76"/>
      <c r="EF175" s="76"/>
      <c r="EG175" s="76"/>
      <c r="EH175" s="76"/>
      <c r="EI175" s="76"/>
      <c r="EJ175" s="76"/>
      <c r="EK175" s="76"/>
      <c r="EL175" s="76"/>
      <c r="EM175" s="76"/>
      <c r="EN175" s="76"/>
      <c r="EO175" s="76"/>
      <c r="EP175" s="76"/>
      <c r="EQ175" s="76"/>
      <c r="ER175" s="76"/>
      <c r="ES175" s="76"/>
      <c r="ET175" s="76"/>
      <c r="EU175" s="76"/>
      <c r="EV175" s="76"/>
    </row>
    <row r="176" spans="2:152" s="118" customFormat="1" x14ac:dyDescent="0.25">
      <c r="D176" s="143"/>
      <c r="E176" s="73"/>
      <c r="F176" s="166"/>
      <c r="G176" s="74" t="s">
        <v>17</v>
      </c>
      <c r="H176" s="74"/>
      <c r="I176" s="74"/>
      <c r="J176" s="75"/>
      <c r="K176" s="76"/>
      <c r="L176" s="77"/>
      <c r="M176" s="123"/>
      <c r="N176" s="141">
        <v>117788.850366</v>
      </c>
      <c r="O176" s="141">
        <f t="shared" ref="O176:BZ176" si="130">N176+O325</f>
        <v>117788.850366</v>
      </c>
      <c r="P176" s="141">
        <f t="shared" si="130"/>
        <v>117788.850366</v>
      </c>
      <c r="Q176" s="141">
        <f t="shared" si="130"/>
        <v>117788.850366</v>
      </c>
      <c r="R176" s="141">
        <f t="shared" si="130"/>
        <v>117788.850366</v>
      </c>
      <c r="S176" s="141">
        <f t="shared" si="130"/>
        <v>117788.850366</v>
      </c>
      <c r="T176" s="141">
        <f t="shared" si="130"/>
        <v>117788.850366</v>
      </c>
      <c r="U176" s="141">
        <f t="shared" si="130"/>
        <v>117788.850366</v>
      </c>
      <c r="V176" s="141">
        <f t="shared" si="130"/>
        <v>117788.850366</v>
      </c>
      <c r="W176" s="141">
        <f t="shared" si="130"/>
        <v>117788.850366</v>
      </c>
      <c r="X176" s="76">
        <f t="shared" si="130"/>
        <v>117788.850366</v>
      </c>
      <c r="Y176" s="76">
        <f t="shared" si="130"/>
        <v>117788.850366</v>
      </c>
      <c r="Z176" s="76">
        <f t="shared" si="130"/>
        <v>117788.850366</v>
      </c>
      <c r="AA176" s="76">
        <f t="shared" si="130"/>
        <v>117788.88784209524</v>
      </c>
      <c r="AB176" s="76">
        <f t="shared" si="130"/>
        <v>117788.92531819048</v>
      </c>
      <c r="AC176" s="76">
        <f t="shared" si="130"/>
        <v>117788.96279428572</v>
      </c>
      <c r="AD176" s="76">
        <f t="shared" si="130"/>
        <v>117789.00027038096</v>
      </c>
      <c r="AE176" s="76">
        <f t="shared" si="130"/>
        <v>117789.0377464762</v>
      </c>
      <c r="AF176" s="76">
        <f t="shared" si="130"/>
        <v>117789.07522257144</v>
      </c>
      <c r="AG176" s="76">
        <f t="shared" si="130"/>
        <v>117789.11269866668</v>
      </c>
      <c r="AH176" s="76">
        <f t="shared" si="130"/>
        <v>117789.15017476192</v>
      </c>
      <c r="AI176" s="76">
        <f t="shared" si="130"/>
        <v>117789.18765085716</v>
      </c>
      <c r="AJ176" s="76">
        <f t="shared" si="130"/>
        <v>117789.2251269524</v>
      </c>
      <c r="AK176" s="76">
        <f t="shared" si="130"/>
        <v>117789.26260304764</v>
      </c>
      <c r="AL176" s="76">
        <f t="shared" si="130"/>
        <v>117789.30007914288</v>
      </c>
      <c r="AM176" s="76">
        <f t="shared" si="130"/>
        <v>117789.33755523812</v>
      </c>
      <c r="AN176" s="76">
        <f t="shared" si="130"/>
        <v>117789.37503133336</v>
      </c>
      <c r="AO176" s="76">
        <f t="shared" si="130"/>
        <v>117789.4125074286</v>
      </c>
      <c r="AP176" s="76">
        <f t="shared" si="130"/>
        <v>117789.44998352384</v>
      </c>
      <c r="AQ176" s="76">
        <f t="shared" si="130"/>
        <v>117789.48745961908</v>
      </c>
      <c r="AR176" s="76">
        <f t="shared" si="130"/>
        <v>117789.52493571432</v>
      </c>
      <c r="AS176" s="76">
        <f t="shared" si="130"/>
        <v>117789.56241180956</v>
      </c>
      <c r="AT176" s="76">
        <f t="shared" si="130"/>
        <v>117789.5998879048</v>
      </c>
      <c r="AU176" s="76">
        <f t="shared" si="130"/>
        <v>117789.63736400004</v>
      </c>
      <c r="AV176" s="76">
        <f t="shared" si="130"/>
        <v>117789.67484009528</v>
      </c>
      <c r="AW176" s="76">
        <f t="shared" si="130"/>
        <v>117789.71231619052</v>
      </c>
      <c r="AX176" s="76">
        <f t="shared" si="130"/>
        <v>117789.74979228576</v>
      </c>
      <c r="AY176" s="76">
        <f t="shared" si="130"/>
        <v>117789.787268381</v>
      </c>
      <c r="AZ176" s="76">
        <f t="shared" si="130"/>
        <v>117789.82474447624</v>
      </c>
      <c r="BA176" s="76">
        <f t="shared" si="130"/>
        <v>117789.86222057148</v>
      </c>
      <c r="BB176" s="76">
        <f t="shared" si="130"/>
        <v>117789.89969666672</v>
      </c>
      <c r="BC176" s="76">
        <f t="shared" si="130"/>
        <v>117789.93717276196</v>
      </c>
      <c r="BD176" s="76">
        <f t="shared" si="130"/>
        <v>117789.9746488572</v>
      </c>
      <c r="BE176" s="76">
        <f t="shared" si="130"/>
        <v>117790.01212495244</v>
      </c>
      <c r="BF176" s="76">
        <f t="shared" si="130"/>
        <v>117790.04960104768</v>
      </c>
      <c r="BG176" s="76">
        <f t="shared" si="130"/>
        <v>117790.08707714292</v>
      </c>
      <c r="BH176" s="76">
        <f t="shared" si="130"/>
        <v>117790.12455323816</v>
      </c>
      <c r="BI176" s="76">
        <f t="shared" si="130"/>
        <v>117790.1620293334</v>
      </c>
      <c r="BJ176" s="76">
        <f t="shared" si="130"/>
        <v>117790.19950542864</v>
      </c>
      <c r="BK176" s="76">
        <f t="shared" si="130"/>
        <v>117790.23698152388</v>
      </c>
      <c r="BL176" s="76">
        <f t="shared" si="130"/>
        <v>117790.27445761912</v>
      </c>
      <c r="BM176" s="76">
        <f t="shared" si="130"/>
        <v>117790.31193371436</v>
      </c>
      <c r="BN176" s="76">
        <f t="shared" si="130"/>
        <v>117790.3494098096</v>
      </c>
      <c r="BO176" s="76">
        <f t="shared" si="130"/>
        <v>117790.38688590484</v>
      </c>
      <c r="BP176" s="76">
        <f t="shared" si="130"/>
        <v>117790.42436200008</v>
      </c>
      <c r="BQ176" s="76">
        <f t="shared" si="130"/>
        <v>117790.46183809532</v>
      </c>
      <c r="BR176" s="76">
        <f t="shared" si="130"/>
        <v>117790.49931419056</v>
      </c>
      <c r="BS176" s="76">
        <f t="shared" si="130"/>
        <v>117790.5367902858</v>
      </c>
      <c r="BT176" s="76">
        <f t="shared" si="130"/>
        <v>117790.57426638104</v>
      </c>
      <c r="BU176" s="76">
        <f t="shared" si="130"/>
        <v>117790.61174247628</v>
      </c>
      <c r="BV176" s="76">
        <f t="shared" si="130"/>
        <v>117790.64921857152</v>
      </c>
      <c r="BW176" s="76">
        <f t="shared" si="130"/>
        <v>117790.68669466676</v>
      </c>
      <c r="BX176" s="76">
        <f t="shared" si="130"/>
        <v>117790.724170762</v>
      </c>
      <c r="BY176" s="76">
        <f t="shared" si="130"/>
        <v>117790.76164685724</v>
      </c>
      <c r="BZ176" s="76">
        <f t="shared" si="130"/>
        <v>117790.79912295248</v>
      </c>
      <c r="CA176" s="76">
        <f t="shared" ref="CA176:DF176" si="131">BZ176+CA325</f>
        <v>117790.83659904772</v>
      </c>
      <c r="CB176" s="76">
        <f t="shared" si="131"/>
        <v>117790.87407514296</v>
      </c>
      <c r="CC176" s="76">
        <f t="shared" si="131"/>
        <v>117790.9115512382</v>
      </c>
      <c r="CD176" s="76">
        <f t="shared" si="131"/>
        <v>117790.94902733344</v>
      </c>
      <c r="CE176" s="76">
        <f t="shared" si="131"/>
        <v>117790.98650342868</v>
      </c>
      <c r="CF176" s="76">
        <f t="shared" si="131"/>
        <v>117791.02397952392</v>
      </c>
      <c r="CG176" s="76">
        <f t="shared" si="131"/>
        <v>117791.06145561916</v>
      </c>
      <c r="CH176" s="76">
        <f t="shared" si="131"/>
        <v>117791.0989317144</v>
      </c>
      <c r="CI176" s="76">
        <f t="shared" si="131"/>
        <v>117791.13640780964</v>
      </c>
      <c r="CJ176" s="76">
        <f t="shared" si="131"/>
        <v>117791.17388390488</v>
      </c>
      <c r="CK176" s="76">
        <f t="shared" si="131"/>
        <v>117791.21136000012</v>
      </c>
      <c r="CL176" s="76">
        <f t="shared" si="131"/>
        <v>117791.24883609536</v>
      </c>
      <c r="CM176" s="76">
        <f t="shared" si="131"/>
        <v>117791.2863121906</v>
      </c>
      <c r="CN176" s="76">
        <f t="shared" si="131"/>
        <v>117791.32378828584</v>
      </c>
      <c r="CO176" s="76">
        <f t="shared" si="131"/>
        <v>117791.36126438108</v>
      </c>
      <c r="CP176" s="76">
        <f t="shared" si="131"/>
        <v>117791.39874047632</v>
      </c>
      <c r="CQ176" s="76">
        <f t="shared" si="131"/>
        <v>117791.43621657156</v>
      </c>
      <c r="CR176" s="76">
        <f t="shared" si="131"/>
        <v>117791.4736926668</v>
      </c>
      <c r="CS176" s="76">
        <f t="shared" si="131"/>
        <v>117791.51116876204</v>
      </c>
      <c r="CT176" s="76">
        <f t="shared" si="131"/>
        <v>117791.54864485728</v>
      </c>
      <c r="CU176" s="76">
        <f t="shared" si="131"/>
        <v>117791.58612095252</v>
      </c>
      <c r="CV176" s="76">
        <f t="shared" si="131"/>
        <v>117791.62359704776</v>
      </c>
      <c r="CW176" s="76">
        <f t="shared" si="131"/>
        <v>117791.661073143</v>
      </c>
      <c r="CX176" s="76">
        <f t="shared" si="131"/>
        <v>117791.69854923824</v>
      </c>
      <c r="CY176" s="76">
        <f t="shared" si="131"/>
        <v>117791.73602533348</v>
      </c>
      <c r="CZ176" s="76">
        <f t="shared" si="131"/>
        <v>117791.77350142872</v>
      </c>
      <c r="DA176" s="76">
        <f t="shared" si="131"/>
        <v>117791.81097752396</v>
      </c>
      <c r="DB176" s="76">
        <f t="shared" si="131"/>
        <v>117791.8484536192</v>
      </c>
      <c r="DC176" s="76">
        <f t="shared" si="131"/>
        <v>117791.88592971444</v>
      </c>
      <c r="DD176" s="76">
        <f t="shared" si="131"/>
        <v>117791.92340580968</v>
      </c>
      <c r="DE176" s="76">
        <f t="shared" si="131"/>
        <v>117791.96088190492</v>
      </c>
      <c r="DF176" s="76">
        <f t="shared" si="131"/>
        <v>117791.99835800016</v>
      </c>
      <c r="DG176" s="76"/>
      <c r="DH176" s="76"/>
      <c r="DI176" s="76"/>
      <c r="DJ176" s="76"/>
      <c r="DK176" s="76"/>
      <c r="DL176" s="76"/>
      <c r="DM176" s="76"/>
      <c r="DN176" s="76"/>
      <c r="DO176" s="76"/>
      <c r="DP176" s="76"/>
      <c r="DQ176" s="76"/>
      <c r="DR176" s="76"/>
      <c r="DS176" s="76"/>
      <c r="DT176" s="76"/>
      <c r="DU176" s="76"/>
      <c r="DV176" s="76"/>
      <c r="DW176" s="76"/>
      <c r="DX176" s="76"/>
      <c r="DY176" s="76"/>
      <c r="DZ176" s="76"/>
      <c r="EA176" s="76"/>
      <c r="EB176" s="76"/>
      <c r="EC176" s="76"/>
      <c r="ED176" s="76"/>
      <c r="EE176" s="76"/>
      <c r="EF176" s="76"/>
      <c r="EG176" s="76"/>
      <c r="EH176" s="76"/>
      <c r="EI176" s="76"/>
      <c r="EJ176" s="76"/>
      <c r="EK176" s="76"/>
      <c r="EL176" s="76"/>
      <c r="EM176" s="76"/>
      <c r="EN176" s="76"/>
      <c r="EO176" s="76"/>
      <c r="EP176" s="76"/>
      <c r="EQ176" s="76"/>
      <c r="ER176" s="76"/>
      <c r="ES176" s="76"/>
      <c r="ET176" s="76"/>
      <c r="EU176" s="76"/>
      <c r="EV176" s="76"/>
    </row>
    <row r="177" spans="4:152" s="118" customFormat="1" x14ac:dyDescent="0.25">
      <c r="D177" s="143"/>
      <c r="E177" s="73"/>
      <c r="F177" s="166"/>
      <c r="G177" s="74" t="s">
        <v>54</v>
      </c>
      <c r="H177" s="74"/>
      <c r="I177" s="74"/>
      <c r="J177" s="75"/>
      <c r="K177" s="76"/>
      <c r="L177" s="77"/>
      <c r="M177" s="123"/>
      <c r="N177" s="141">
        <v>-117787.27637000001</v>
      </c>
      <c r="O177" s="141">
        <f t="shared" ref="O177:BZ177" si="132">N177-O368</f>
        <v>-117787.31384609525</v>
      </c>
      <c r="P177" s="141">
        <f t="shared" si="132"/>
        <v>-117787.35132219049</v>
      </c>
      <c r="Q177" s="141">
        <f t="shared" si="132"/>
        <v>-117787.38879828573</v>
      </c>
      <c r="R177" s="141">
        <f t="shared" si="132"/>
        <v>-117787.42627438097</v>
      </c>
      <c r="S177" s="141">
        <f t="shared" si="132"/>
        <v>-117787.46375047621</v>
      </c>
      <c r="T177" s="141">
        <f t="shared" si="132"/>
        <v>-117787.50122657145</v>
      </c>
      <c r="U177" s="141">
        <f t="shared" si="132"/>
        <v>-117787.53870266669</v>
      </c>
      <c r="V177" s="141">
        <f t="shared" si="132"/>
        <v>-117787.57617876193</v>
      </c>
      <c r="W177" s="141">
        <f t="shared" si="132"/>
        <v>-117787.61365485717</v>
      </c>
      <c r="X177" s="76">
        <f t="shared" si="132"/>
        <v>-117787.65113095241</v>
      </c>
      <c r="Y177" s="76">
        <f t="shared" si="132"/>
        <v>-117787.68860704765</v>
      </c>
      <c r="Z177" s="76">
        <f t="shared" si="132"/>
        <v>-117787.72608314289</v>
      </c>
      <c r="AA177" s="76">
        <f t="shared" si="132"/>
        <v>-117787.76355923813</v>
      </c>
      <c r="AB177" s="76">
        <f t="shared" si="132"/>
        <v>-117787.80103533337</v>
      </c>
      <c r="AC177" s="76">
        <f t="shared" si="132"/>
        <v>-117787.83851142861</v>
      </c>
      <c r="AD177" s="76">
        <f t="shared" si="132"/>
        <v>-117787.87598752385</v>
      </c>
      <c r="AE177" s="76">
        <f t="shared" si="132"/>
        <v>-117787.91346361909</v>
      </c>
      <c r="AF177" s="76">
        <f t="shared" si="132"/>
        <v>-117787.95093971433</v>
      </c>
      <c r="AG177" s="76">
        <f t="shared" si="132"/>
        <v>-117787.98841580957</v>
      </c>
      <c r="AH177" s="76">
        <f t="shared" si="132"/>
        <v>-117788.02589190481</v>
      </c>
      <c r="AI177" s="76">
        <f t="shared" si="132"/>
        <v>-117788.06336800005</v>
      </c>
      <c r="AJ177" s="76">
        <f t="shared" si="132"/>
        <v>-117788.10084409529</v>
      </c>
      <c r="AK177" s="76">
        <f t="shared" si="132"/>
        <v>-117788.13832019053</v>
      </c>
      <c r="AL177" s="76">
        <f t="shared" si="132"/>
        <v>-117788.17579628577</v>
      </c>
      <c r="AM177" s="76">
        <f t="shared" si="132"/>
        <v>-117788.21327238101</v>
      </c>
      <c r="AN177" s="76">
        <f t="shared" si="132"/>
        <v>-117788.25074847625</v>
      </c>
      <c r="AO177" s="76">
        <f t="shared" si="132"/>
        <v>-117788.28822457149</v>
      </c>
      <c r="AP177" s="76">
        <f t="shared" si="132"/>
        <v>-117788.32570066673</v>
      </c>
      <c r="AQ177" s="76">
        <f t="shared" si="132"/>
        <v>-117788.36317676197</v>
      </c>
      <c r="AR177" s="76">
        <f t="shared" si="132"/>
        <v>-117788.40065285721</v>
      </c>
      <c r="AS177" s="76">
        <f t="shared" si="132"/>
        <v>-117788.43812895245</v>
      </c>
      <c r="AT177" s="76">
        <f t="shared" si="132"/>
        <v>-117788.47560504769</v>
      </c>
      <c r="AU177" s="76">
        <f t="shared" si="132"/>
        <v>-117788.51308114293</v>
      </c>
      <c r="AV177" s="76">
        <f t="shared" si="132"/>
        <v>-117788.55055723817</v>
      </c>
      <c r="AW177" s="76">
        <f t="shared" si="132"/>
        <v>-117788.58803333341</v>
      </c>
      <c r="AX177" s="76">
        <f t="shared" si="132"/>
        <v>-117788.62550942865</v>
      </c>
      <c r="AY177" s="76">
        <f t="shared" si="132"/>
        <v>-117788.66298552389</v>
      </c>
      <c r="AZ177" s="76">
        <f t="shared" si="132"/>
        <v>-117788.70046161913</v>
      </c>
      <c r="BA177" s="76">
        <f t="shared" si="132"/>
        <v>-117788.73793771437</v>
      </c>
      <c r="BB177" s="76">
        <f t="shared" si="132"/>
        <v>-117788.77541380961</v>
      </c>
      <c r="BC177" s="76">
        <f t="shared" si="132"/>
        <v>-117788.81288990485</v>
      </c>
      <c r="BD177" s="76">
        <f t="shared" si="132"/>
        <v>-117788.85036600009</v>
      </c>
      <c r="BE177" s="76">
        <f t="shared" si="132"/>
        <v>-117788.88784209533</v>
      </c>
      <c r="BF177" s="76">
        <f t="shared" si="132"/>
        <v>-117788.92531819057</v>
      </c>
      <c r="BG177" s="76">
        <f t="shared" si="132"/>
        <v>-117788.96279428581</v>
      </c>
      <c r="BH177" s="76">
        <f t="shared" si="132"/>
        <v>-117789.00027038105</v>
      </c>
      <c r="BI177" s="76">
        <f t="shared" si="132"/>
        <v>-117789.03774647629</v>
      </c>
      <c r="BJ177" s="76">
        <f t="shared" si="132"/>
        <v>-117789.07522257153</v>
      </c>
      <c r="BK177" s="76">
        <f t="shared" si="132"/>
        <v>-117789.11269866677</v>
      </c>
      <c r="BL177" s="76">
        <f t="shared" si="132"/>
        <v>-117789.15017476201</v>
      </c>
      <c r="BM177" s="76">
        <f t="shared" si="132"/>
        <v>-117789.18765085725</v>
      </c>
      <c r="BN177" s="76">
        <f t="shared" si="132"/>
        <v>-117789.22512695249</v>
      </c>
      <c r="BO177" s="76">
        <f t="shared" si="132"/>
        <v>-117789.26260304773</v>
      </c>
      <c r="BP177" s="76">
        <f t="shared" si="132"/>
        <v>-117789.30007914297</v>
      </c>
      <c r="BQ177" s="76">
        <f t="shared" si="132"/>
        <v>-117789.33755523821</v>
      </c>
      <c r="BR177" s="76">
        <f t="shared" si="132"/>
        <v>-117789.37503133345</v>
      </c>
      <c r="BS177" s="76">
        <f t="shared" si="132"/>
        <v>-117789.41250742869</v>
      </c>
      <c r="BT177" s="76">
        <f t="shared" si="132"/>
        <v>-117789.44998352393</v>
      </c>
      <c r="BU177" s="76">
        <f t="shared" si="132"/>
        <v>-117789.48745961917</v>
      </c>
      <c r="BV177" s="76">
        <f t="shared" si="132"/>
        <v>-117789.52493571441</v>
      </c>
      <c r="BW177" s="76">
        <f t="shared" si="132"/>
        <v>-117789.56241180965</v>
      </c>
      <c r="BX177" s="76">
        <f t="shared" si="132"/>
        <v>-117789.59988790489</v>
      </c>
      <c r="BY177" s="76">
        <f t="shared" si="132"/>
        <v>-117789.63736400013</v>
      </c>
      <c r="BZ177" s="76">
        <f t="shared" si="132"/>
        <v>-117789.67484009537</v>
      </c>
      <c r="CA177" s="76">
        <f t="shared" ref="CA177:DF177" si="133">BZ177-CA368</f>
        <v>-117789.71231619061</v>
      </c>
      <c r="CB177" s="76">
        <f t="shared" si="133"/>
        <v>-117789.74979228585</v>
      </c>
      <c r="CC177" s="76">
        <f t="shared" si="133"/>
        <v>-117789.78726838109</v>
      </c>
      <c r="CD177" s="76">
        <f t="shared" si="133"/>
        <v>-117789.82474447633</v>
      </c>
      <c r="CE177" s="76">
        <f t="shared" si="133"/>
        <v>-117789.86222057157</v>
      </c>
      <c r="CF177" s="76">
        <f t="shared" si="133"/>
        <v>-117789.89969666681</v>
      </c>
      <c r="CG177" s="76">
        <f t="shared" si="133"/>
        <v>-117789.93717276205</v>
      </c>
      <c r="CH177" s="76">
        <f t="shared" si="133"/>
        <v>-117789.97464885729</v>
      </c>
      <c r="CI177" s="76">
        <f t="shared" si="133"/>
        <v>-117790.01212495253</v>
      </c>
      <c r="CJ177" s="76">
        <f t="shared" si="133"/>
        <v>-117790.04960104777</v>
      </c>
      <c r="CK177" s="76">
        <f t="shared" si="133"/>
        <v>-117790.08707714301</v>
      </c>
      <c r="CL177" s="76">
        <f t="shared" si="133"/>
        <v>-117790.12455323825</v>
      </c>
      <c r="CM177" s="76">
        <f t="shared" si="133"/>
        <v>-117790.16202933349</v>
      </c>
      <c r="CN177" s="76">
        <f t="shared" si="133"/>
        <v>-117790.19950542873</v>
      </c>
      <c r="CO177" s="76">
        <f t="shared" si="133"/>
        <v>-117790.23698152397</v>
      </c>
      <c r="CP177" s="76">
        <f t="shared" si="133"/>
        <v>-117790.27445761921</v>
      </c>
      <c r="CQ177" s="76">
        <f t="shared" si="133"/>
        <v>-117790.31193371445</v>
      </c>
      <c r="CR177" s="76">
        <f t="shared" si="133"/>
        <v>-117790.34940980969</v>
      </c>
      <c r="CS177" s="76">
        <f t="shared" si="133"/>
        <v>-117790.38688590493</v>
      </c>
      <c r="CT177" s="76">
        <f t="shared" si="133"/>
        <v>-117790.42436200017</v>
      </c>
      <c r="CU177" s="76">
        <f t="shared" si="133"/>
        <v>-117790.46183809541</v>
      </c>
      <c r="CV177" s="76">
        <f t="shared" si="133"/>
        <v>-117790.49931419065</v>
      </c>
      <c r="CW177" s="76">
        <f t="shared" si="133"/>
        <v>-117790.53679028589</v>
      </c>
      <c r="CX177" s="76">
        <f t="shared" si="133"/>
        <v>-117790.57426638113</v>
      </c>
      <c r="CY177" s="76">
        <f t="shared" si="133"/>
        <v>-117790.61174247637</v>
      </c>
      <c r="CZ177" s="76">
        <f t="shared" si="133"/>
        <v>-117790.64921857161</v>
      </c>
      <c r="DA177" s="76">
        <f t="shared" si="133"/>
        <v>-117790.68669466685</v>
      </c>
      <c r="DB177" s="76">
        <f t="shared" si="133"/>
        <v>-117790.72417076209</v>
      </c>
      <c r="DC177" s="76">
        <f t="shared" si="133"/>
        <v>-117790.76164685733</v>
      </c>
      <c r="DD177" s="76">
        <f t="shared" si="133"/>
        <v>-117790.79912295257</v>
      </c>
      <c r="DE177" s="76">
        <f t="shared" si="133"/>
        <v>-117790.83659904781</v>
      </c>
      <c r="DF177" s="76">
        <f t="shared" si="133"/>
        <v>-117790.87407514305</v>
      </c>
      <c r="DG177" s="76"/>
      <c r="DH177" s="76"/>
      <c r="DI177" s="76"/>
      <c r="DJ177" s="76"/>
      <c r="DK177" s="76"/>
      <c r="DL177" s="76"/>
      <c r="DM177" s="76"/>
      <c r="DN177" s="76"/>
      <c r="DO177" s="76"/>
      <c r="DP177" s="76"/>
      <c r="DQ177" s="76"/>
      <c r="DR177" s="76"/>
      <c r="DS177" s="76"/>
      <c r="DT177" s="76"/>
      <c r="DU177" s="76"/>
      <c r="DV177" s="76"/>
      <c r="DW177" s="76"/>
      <c r="DX177" s="76"/>
      <c r="DY177" s="76"/>
      <c r="DZ177" s="76"/>
      <c r="EA177" s="76"/>
      <c r="EB177" s="76"/>
      <c r="EC177" s="76"/>
      <c r="ED177" s="76"/>
      <c r="EE177" s="76"/>
      <c r="EF177" s="76"/>
      <c r="EG177" s="76"/>
      <c r="EH177" s="76"/>
      <c r="EI177" s="76"/>
      <c r="EJ177" s="76"/>
      <c r="EK177" s="76"/>
      <c r="EL177" s="76"/>
      <c r="EM177" s="76"/>
      <c r="EN177" s="76"/>
      <c r="EO177" s="76"/>
      <c r="EP177" s="76"/>
      <c r="EQ177" s="76"/>
      <c r="ER177" s="76"/>
      <c r="ES177" s="76"/>
      <c r="ET177" s="76"/>
      <c r="EU177" s="76"/>
      <c r="EV177" s="76"/>
    </row>
    <row r="178" spans="4:152" s="118" customFormat="1" x14ac:dyDescent="0.25">
      <c r="D178" s="143"/>
      <c r="E178" s="73"/>
      <c r="F178" s="166" t="str">
        <f>F288</f>
        <v>차량운반구</v>
      </c>
      <c r="G178" s="74"/>
      <c r="H178" s="74"/>
      <c r="I178" s="74"/>
      <c r="J178" s="75"/>
      <c r="K178" s="76"/>
      <c r="L178" s="77"/>
      <c r="M178" s="123"/>
      <c r="N178" s="76">
        <f>SUM(N179:N180)</f>
        <v>5898.8503509999991</v>
      </c>
      <c r="O178" s="76">
        <f t="shared" ref="O178:W178" si="134">SUM(O179:O180)</f>
        <v>5758.4015331190476</v>
      </c>
      <c r="P178" s="76">
        <f t="shared" si="134"/>
        <v>5617.9527152380961</v>
      </c>
      <c r="Q178" s="76">
        <f t="shared" si="134"/>
        <v>5477.5038973571445</v>
      </c>
      <c r="R178" s="76">
        <f t="shared" si="134"/>
        <v>5337.055079476193</v>
      </c>
      <c r="S178" s="76">
        <f t="shared" si="134"/>
        <v>5196.6062615952414</v>
      </c>
      <c r="T178" s="76">
        <f t="shared" si="134"/>
        <v>5056.1574437142899</v>
      </c>
      <c r="U178" s="76">
        <f t="shared" si="134"/>
        <v>4915.7086258333384</v>
      </c>
      <c r="V178" s="76">
        <f t="shared" si="134"/>
        <v>4775.2598079523868</v>
      </c>
      <c r="W178" s="76">
        <f t="shared" si="134"/>
        <v>4634.8109900714353</v>
      </c>
      <c r="X178" s="76">
        <f>SUM(X179:X180)</f>
        <v>4494.3621721904838</v>
      </c>
      <c r="Y178" s="76">
        <f t="shared" ref="Y178:CJ178" si="135">SUM(Y179:Y180)</f>
        <v>4353.9133543095322</v>
      </c>
      <c r="Z178" s="76">
        <f t="shared" si="135"/>
        <v>4213.4645364285807</v>
      </c>
      <c r="AA178" s="76">
        <f t="shared" si="135"/>
        <v>4236.7922188125322</v>
      </c>
      <c r="AB178" s="76">
        <f t="shared" si="135"/>
        <v>4260.1199011964836</v>
      </c>
      <c r="AC178" s="76">
        <f t="shared" si="135"/>
        <v>4283.4475835804351</v>
      </c>
      <c r="AD178" s="76">
        <f t="shared" si="135"/>
        <v>4306.7752659643866</v>
      </c>
      <c r="AE178" s="76">
        <f t="shared" si="135"/>
        <v>4330.102948348338</v>
      </c>
      <c r="AF178" s="76">
        <f t="shared" si="135"/>
        <v>4353.4306307322895</v>
      </c>
      <c r="AG178" s="76">
        <f t="shared" si="135"/>
        <v>4376.758313116241</v>
      </c>
      <c r="AH178" s="76">
        <f t="shared" si="135"/>
        <v>4400.0859955001924</v>
      </c>
      <c r="AI178" s="76">
        <f t="shared" si="135"/>
        <v>4423.4136778841439</v>
      </c>
      <c r="AJ178" s="76">
        <f t="shared" si="135"/>
        <v>4446.7413602680954</v>
      </c>
      <c r="AK178" s="76">
        <f t="shared" si="135"/>
        <v>4470.0690426520468</v>
      </c>
      <c r="AL178" s="76">
        <f t="shared" si="135"/>
        <v>4493.3967250359983</v>
      </c>
      <c r="AM178" s="76">
        <f t="shared" si="135"/>
        <v>4497.2846720999914</v>
      </c>
      <c r="AN178" s="76">
        <f t="shared" si="135"/>
        <v>4501.1726191639846</v>
      </c>
      <c r="AO178" s="76">
        <f t="shared" si="135"/>
        <v>4505.0605662279777</v>
      </c>
      <c r="AP178" s="76">
        <f t="shared" si="135"/>
        <v>4508.9485132919708</v>
      </c>
      <c r="AQ178" s="76">
        <f t="shared" si="135"/>
        <v>4512.8364603559639</v>
      </c>
      <c r="AR178" s="76">
        <f t="shared" si="135"/>
        <v>4516.7244074199571</v>
      </c>
      <c r="AS178" s="76">
        <f t="shared" si="135"/>
        <v>4520.6123544839502</v>
      </c>
      <c r="AT178" s="76">
        <f t="shared" si="135"/>
        <v>4524.5003015479433</v>
      </c>
      <c r="AU178" s="76">
        <f t="shared" si="135"/>
        <v>4528.3882486119364</v>
      </c>
      <c r="AV178" s="76">
        <f t="shared" si="135"/>
        <v>4532.2761956759296</v>
      </c>
      <c r="AW178" s="76">
        <f t="shared" si="135"/>
        <v>4536.1641427399227</v>
      </c>
      <c r="AX178" s="76">
        <f t="shared" si="135"/>
        <v>4540.0520898039158</v>
      </c>
      <c r="AY178" s="76">
        <f t="shared" si="135"/>
        <v>4544.588028045242</v>
      </c>
      <c r="AZ178" s="76">
        <f t="shared" si="135"/>
        <v>4549.1239662865682</v>
      </c>
      <c r="BA178" s="76">
        <f t="shared" si="135"/>
        <v>4553.6599045278945</v>
      </c>
      <c r="BB178" s="76">
        <f t="shared" si="135"/>
        <v>4558.1958427692207</v>
      </c>
      <c r="BC178" s="76">
        <f t="shared" si="135"/>
        <v>4562.7317810105469</v>
      </c>
      <c r="BD178" s="76">
        <f t="shared" si="135"/>
        <v>4567.2677192518731</v>
      </c>
      <c r="BE178" s="76">
        <f t="shared" si="135"/>
        <v>4571.8036574931975</v>
      </c>
      <c r="BF178" s="76">
        <f t="shared" si="135"/>
        <v>4576.3395957345238</v>
      </c>
      <c r="BG178" s="76">
        <f t="shared" si="135"/>
        <v>4580.87553397585</v>
      </c>
      <c r="BH178" s="76">
        <f t="shared" si="135"/>
        <v>4585.4114722171762</v>
      </c>
      <c r="BI178" s="76">
        <f t="shared" si="135"/>
        <v>4589.9474104585024</v>
      </c>
      <c r="BJ178" s="76">
        <f t="shared" si="135"/>
        <v>4594.4833486998286</v>
      </c>
      <c r="BK178" s="76">
        <f t="shared" si="135"/>
        <v>4599.7752766480407</v>
      </c>
      <c r="BL178" s="76">
        <f t="shared" si="135"/>
        <v>4605.0672045962529</v>
      </c>
      <c r="BM178" s="76">
        <f t="shared" si="135"/>
        <v>4610.359132544465</v>
      </c>
      <c r="BN178" s="76">
        <f t="shared" si="135"/>
        <v>4615.6510604926771</v>
      </c>
      <c r="BO178" s="76">
        <f t="shared" si="135"/>
        <v>4620.9429884408892</v>
      </c>
      <c r="BP178" s="76">
        <f t="shared" si="135"/>
        <v>4626.2349163891013</v>
      </c>
      <c r="BQ178" s="76">
        <f t="shared" si="135"/>
        <v>4631.5268443373134</v>
      </c>
      <c r="BR178" s="76">
        <f t="shared" si="135"/>
        <v>4636.8187722855255</v>
      </c>
      <c r="BS178" s="76">
        <f t="shared" si="135"/>
        <v>4642.1107002337376</v>
      </c>
      <c r="BT178" s="76">
        <f t="shared" si="135"/>
        <v>4647.4026281819497</v>
      </c>
      <c r="BU178" s="76">
        <f t="shared" si="135"/>
        <v>4652.6945561301618</v>
      </c>
      <c r="BV178" s="76">
        <f t="shared" si="135"/>
        <v>4657.9864840783739</v>
      </c>
      <c r="BW178" s="76">
        <f t="shared" si="135"/>
        <v>4664.1604000179541</v>
      </c>
      <c r="BX178" s="76">
        <f t="shared" si="135"/>
        <v>4670.3343159575343</v>
      </c>
      <c r="BY178" s="76">
        <f t="shared" si="135"/>
        <v>4676.5082318971145</v>
      </c>
      <c r="BZ178" s="76">
        <f t="shared" si="135"/>
        <v>4682.6821478366946</v>
      </c>
      <c r="CA178" s="76">
        <f t="shared" si="135"/>
        <v>4688.8560637762748</v>
      </c>
      <c r="CB178" s="76">
        <f t="shared" si="135"/>
        <v>4695.029979715855</v>
      </c>
      <c r="CC178" s="76">
        <f t="shared" si="135"/>
        <v>4701.2038956554352</v>
      </c>
      <c r="CD178" s="76">
        <f t="shared" si="135"/>
        <v>4707.3778115950154</v>
      </c>
      <c r="CE178" s="76">
        <f t="shared" si="135"/>
        <v>4713.5517275345956</v>
      </c>
      <c r="CF178" s="76">
        <f t="shared" si="135"/>
        <v>4719.7256434741757</v>
      </c>
      <c r="CG178" s="76">
        <f t="shared" si="135"/>
        <v>4725.8995594137559</v>
      </c>
      <c r="CH178" s="76">
        <f t="shared" si="135"/>
        <v>4732.0734753533361</v>
      </c>
      <c r="CI178" s="76">
        <f t="shared" si="135"/>
        <v>4739.2763772828439</v>
      </c>
      <c r="CJ178" s="76">
        <f t="shared" si="135"/>
        <v>4746.4792792123517</v>
      </c>
      <c r="CK178" s="76">
        <f t="shared" ref="CK178:DF178" si="136">SUM(CK179:CK180)</f>
        <v>4753.6821811418595</v>
      </c>
      <c r="CL178" s="76">
        <f t="shared" si="136"/>
        <v>4760.8850830713673</v>
      </c>
      <c r="CM178" s="76">
        <f t="shared" si="136"/>
        <v>4768.0879850008751</v>
      </c>
      <c r="CN178" s="76">
        <f t="shared" si="136"/>
        <v>4775.2908869303828</v>
      </c>
      <c r="CO178" s="76">
        <f t="shared" si="136"/>
        <v>4782.4937888598906</v>
      </c>
      <c r="CP178" s="76">
        <f t="shared" si="136"/>
        <v>4789.6966907893984</v>
      </c>
      <c r="CQ178" s="76">
        <f t="shared" si="136"/>
        <v>4796.8995927189062</v>
      </c>
      <c r="CR178" s="76">
        <f t="shared" si="136"/>
        <v>4804.102494648414</v>
      </c>
      <c r="CS178" s="76">
        <f t="shared" si="136"/>
        <v>4811.3053965779218</v>
      </c>
      <c r="CT178" s="76">
        <f t="shared" si="136"/>
        <v>4818.5082985074296</v>
      </c>
      <c r="CU178" s="76">
        <f t="shared" si="136"/>
        <v>4803.5840017079063</v>
      </c>
      <c r="CV178" s="76">
        <f t="shared" si="136"/>
        <v>4788.659704908383</v>
      </c>
      <c r="CW178" s="76">
        <f t="shared" si="136"/>
        <v>4773.7354081088597</v>
      </c>
      <c r="CX178" s="76">
        <f t="shared" si="136"/>
        <v>4758.8111113093364</v>
      </c>
      <c r="CY178" s="76">
        <f t="shared" si="136"/>
        <v>4743.8868145098131</v>
      </c>
      <c r="CZ178" s="76">
        <f t="shared" si="136"/>
        <v>4728.9625177102898</v>
      </c>
      <c r="DA178" s="76">
        <f t="shared" si="136"/>
        <v>4714.0382209107665</v>
      </c>
      <c r="DB178" s="76">
        <f t="shared" si="136"/>
        <v>4699.1139241112433</v>
      </c>
      <c r="DC178" s="76">
        <f t="shared" si="136"/>
        <v>4684.18962731172</v>
      </c>
      <c r="DD178" s="76">
        <f t="shared" si="136"/>
        <v>4669.2653305121967</v>
      </c>
      <c r="DE178" s="76">
        <f t="shared" si="136"/>
        <v>4654.3410337126734</v>
      </c>
      <c r="DF178" s="76">
        <f t="shared" si="136"/>
        <v>4639.4167369131501</v>
      </c>
      <c r="DG178" s="76"/>
      <c r="DH178" s="76"/>
      <c r="DI178" s="76"/>
      <c r="DJ178" s="76"/>
      <c r="DK178" s="76"/>
      <c r="DL178" s="76"/>
      <c r="DM178" s="76"/>
      <c r="DN178" s="76"/>
      <c r="DO178" s="76"/>
      <c r="DP178" s="76"/>
      <c r="DQ178" s="76"/>
      <c r="DR178" s="76"/>
      <c r="DS178" s="76"/>
      <c r="DT178" s="76"/>
      <c r="DU178" s="76"/>
      <c r="DV178" s="76"/>
      <c r="DW178" s="76"/>
      <c r="DX178" s="76"/>
      <c r="DY178" s="76"/>
      <c r="DZ178" s="76"/>
      <c r="EA178" s="76"/>
      <c r="EB178" s="76"/>
      <c r="EC178" s="76"/>
      <c r="ED178" s="76"/>
      <c r="EE178" s="76"/>
      <c r="EF178" s="76"/>
      <c r="EG178" s="76"/>
      <c r="EH178" s="76"/>
      <c r="EI178" s="76"/>
      <c r="EJ178" s="76"/>
      <c r="EK178" s="76"/>
      <c r="EL178" s="76"/>
      <c r="EM178" s="76"/>
      <c r="EN178" s="76"/>
      <c r="EO178" s="76"/>
      <c r="EP178" s="76"/>
      <c r="EQ178" s="76"/>
      <c r="ER178" s="76"/>
      <c r="ES178" s="76"/>
      <c r="ET178" s="76"/>
      <c r="EU178" s="76"/>
      <c r="EV178" s="76"/>
    </row>
    <row r="179" spans="4:152" s="118" customFormat="1" x14ac:dyDescent="0.25">
      <c r="D179" s="143"/>
      <c r="E179" s="73"/>
      <c r="F179" s="166"/>
      <c r="G179" s="74" t="s">
        <v>55</v>
      </c>
      <c r="H179" s="74"/>
      <c r="I179" s="74"/>
      <c r="J179" s="75"/>
      <c r="K179" s="76"/>
      <c r="L179" s="77"/>
      <c r="M179" s="123"/>
      <c r="N179" s="141">
        <v>17112.121442</v>
      </c>
      <c r="O179" s="141">
        <f t="shared" ref="O179:BZ179" si="137">N179+O326</f>
        <v>17112.121442</v>
      </c>
      <c r="P179" s="141">
        <f t="shared" si="137"/>
        <v>17112.121442</v>
      </c>
      <c r="Q179" s="141">
        <f t="shared" si="137"/>
        <v>17112.121442</v>
      </c>
      <c r="R179" s="141">
        <f t="shared" si="137"/>
        <v>17112.121442</v>
      </c>
      <c r="S179" s="141">
        <f t="shared" si="137"/>
        <v>17112.121442</v>
      </c>
      <c r="T179" s="141">
        <f t="shared" si="137"/>
        <v>17112.121442</v>
      </c>
      <c r="U179" s="141">
        <f t="shared" si="137"/>
        <v>17112.121442</v>
      </c>
      <c r="V179" s="141">
        <f t="shared" si="137"/>
        <v>17112.121442</v>
      </c>
      <c r="W179" s="141">
        <f t="shared" si="137"/>
        <v>17112.121442</v>
      </c>
      <c r="X179" s="76">
        <f t="shared" si="137"/>
        <v>17112.121442</v>
      </c>
      <c r="Y179" s="76">
        <f t="shared" si="137"/>
        <v>17112.121442</v>
      </c>
      <c r="Z179" s="76">
        <f t="shared" si="137"/>
        <v>17112.121442</v>
      </c>
      <c r="AA179" s="76">
        <f t="shared" si="137"/>
        <v>17252.570259880951</v>
      </c>
      <c r="AB179" s="76">
        <f t="shared" si="137"/>
        <v>17393.019077761903</v>
      </c>
      <c r="AC179" s="76">
        <f t="shared" si="137"/>
        <v>17533.467895642854</v>
      </c>
      <c r="AD179" s="76">
        <f t="shared" si="137"/>
        <v>17673.916713523806</v>
      </c>
      <c r="AE179" s="76">
        <f t="shared" si="137"/>
        <v>17814.365531404757</v>
      </c>
      <c r="AF179" s="76">
        <f t="shared" si="137"/>
        <v>17954.814349285709</v>
      </c>
      <c r="AG179" s="76">
        <f t="shared" si="137"/>
        <v>18095.26316716666</v>
      </c>
      <c r="AH179" s="76">
        <f t="shared" si="137"/>
        <v>18235.711985047612</v>
      </c>
      <c r="AI179" s="76">
        <f t="shared" si="137"/>
        <v>18376.160802928563</v>
      </c>
      <c r="AJ179" s="76">
        <f t="shared" si="137"/>
        <v>18516.609620809515</v>
      </c>
      <c r="AK179" s="76">
        <f t="shared" si="137"/>
        <v>18657.058438690467</v>
      </c>
      <c r="AL179" s="76">
        <f t="shared" si="137"/>
        <v>18797.507256571418</v>
      </c>
      <c r="AM179" s="76">
        <f t="shared" si="137"/>
        <v>18914.628392068418</v>
      </c>
      <c r="AN179" s="76">
        <f t="shared" si="137"/>
        <v>19031.749527565418</v>
      </c>
      <c r="AO179" s="76">
        <f t="shared" si="137"/>
        <v>19148.870663062418</v>
      </c>
      <c r="AP179" s="76">
        <f t="shared" si="137"/>
        <v>19265.991798559418</v>
      </c>
      <c r="AQ179" s="76">
        <f t="shared" si="137"/>
        <v>19383.112934056418</v>
      </c>
      <c r="AR179" s="76">
        <f t="shared" si="137"/>
        <v>19500.234069553419</v>
      </c>
      <c r="AS179" s="76">
        <f t="shared" si="137"/>
        <v>19617.355205050419</v>
      </c>
      <c r="AT179" s="76">
        <f t="shared" si="137"/>
        <v>19734.476340547419</v>
      </c>
      <c r="AU179" s="76">
        <f t="shared" si="137"/>
        <v>19851.597476044419</v>
      </c>
      <c r="AV179" s="76">
        <f t="shared" si="137"/>
        <v>19968.718611541419</v>
      </c>
      <c r="AW179" s="76">
        <f t="shared" si="137"/>
        <v>20085.839747038419</v>
      </c>
      <c r="AX179" s="76">
        <f t="shared" si="137"/>
        <v>20202.960882535419</v>
      </c>
      <c r="AY179" s="76">
        <f t="shared" si="137"/>
        <v>20316.194070968428</v>
      </c>
      <c r="AZ179" s="76">
        <f t="shared" si="137"/>
        <v>20429.427259401436</v>
      </c>
      <c r="BA179" s="76">
        <f t="shared" si="137"/>
        <v>20542.660447834445</v>
      </c>
      <c r="BB179" s="76">
        <f t="shared" si="137"/>
        <v>20655.893636267454</v>
      </c>
      <c r="BC179" s="76">
        <f t="shared" si="137"/>
        <v>20769.126824700463</v>
      </c>
      <c r="BD179" s="76">
        <f t="shared" si="137"/>
        <v>20882.360013133472</v>
      </c>
      <c r="BE179" s="76">
        <f t="shared" si="137"/>
        <v>20995.59320156648</v>
      </c>
      <c r="BF179" s="76">
        <f t="shared" si="137"/>
        <v>21108.826389999489</v>
      </c>
      <c r="BG179" s="76">
        <f t="shared" si="137"/>
        <v>21222.059578432498</v>
      </c>
      <c r="BH179" s="76">
        <f t="shared" si="137"/>
        <v>21335.292766865507</v>
      </c>
      <c r="BI179" s="76">
        <f t="shared" si="137"/>
        <v>21448.525955298515</v>
      </c>
      <c r="BJ179" s="76">
        <f t="shared" si="137"/>
        <v>21561.759143731524</v>
      </c>
      <c r="BK179" s="76">
        <f t="shared" si="137"/>
        <v>21670.456393923207</v>
      </c>
      <c r="BL179" s="76">
        <f t="shared" si="137"/>
        <v>21779.153644114889</v>
      </c>
      <c r="BM179" s="76">
        <f t="shared" si="137"/>
        <v>21887.850894306572</v>
      </c>
      <c r="BN179" s="76">
        <f t="shared" si="137"/>
        <v>21996.548144498254</v>
      </c>
      <c r="BO179" s="76">
        <f t="shared" si="137"/>
        <v>22105.245394689937</v>
      </c>
      <c r="BP179" s="76">
        <f t="shared" si="137"/>
        <v>22213.942644881619</v>
      </c>
      <c r="BQ179" s="76">
        <f t="shared" si="137"/>
        <v>22322.639895073302</v>
      </c>
      <c r="BR179" s="76">
        <f t="shared" si="137"/>
        <v>22431.337145264984</v>
      </c>
      <c r="BS179" s="76">
        <f t="shared" si="137"/>
        <v>22540.034395456667</v>
      </c>
      <c r="BT179" s="76">
        <f t="shared" si="137"/>
        <v>22648.73164564835</v>
      </c>
      <c r="BU179" s="76">
        <f t="shared" si="137"/>
        <v>22757.428895840032</v>
      </c>
      <c r="BV179" s="76">
        <f t="shared" si="137"/>
        <v>22866.126146031715</v>
      </c>
      <c r="BW179" s="76">
        <f t="shared" si="137"/>
        <v>22969.531468275185</v>
      </c>
      <c r="BX179" s="76">
        <f t="shared" si="137"/>
        <v>23072.936790518655</v>
      </c>
      <c r="BY179" s="76">
        <f t="shared" si="137"/>
        <v>23176.342112762126</v>
      </c>
      <c r="BZ179" s="76">
        <f t="shared" si="137"/>
        <v>23279.747435005596</v>
      </c>
      <c r="CA179" s="76">
        <f t="shared" ref="CA179:DF179" si="138">BZ179+CA326</f>
        <v>23383.152757249067</v>
      </c>
      <c r="CB179" s="76">
        <f t="shared" si="138"/>
        <v>23486.558079492537</v>
      </c>
      <c r="CC179" s="76">
        <f t="shared" si="138"/>
        <v>23589.963401736008</v>
      </c>
      <c r="CD179" s="76">
        <f t="shared" si="138"/>
        <v>23693.368723979478</v>
      </c>
      <c r="CE179" s="76">
        <f t="shared" si="138"/>
        <v>23796.774046222949</v>
      </c>
      <c r="CF179" s="76">
        <f t="shared" si="138"/>
        <v>23900.179368466419</v>
      </c>
      <c r="CG179" s="76">
        <f t="shared" si="138"/>
        <v>24003.584690709889</v>
      </c>
      <c r="CH179" s="76">
        <f t="shared" si="138"/>
        <v>24106.99001295336</v>
      </c>
      <c r="CI179" s="76">
        <f t="shared" si="138"/>
        <v>24204.22141925725</v>
      </c>
      <c r="CJ179" s="76">
        <f t="shared" si="138"/>
        <v>24301.45282556114</v>
      </c>
      <c r="CK179" s="76">
        <f t="shared" si="138"/>
        <v>24398.684231865031</v>
      </c>
      <c r="CL179" s="76">
        <f t="shared" si="138"/>
        <v>24495.915638168921</v>
      </c>
      <c r="CM179" s="76">
        <f t="shared" si="138"/>
        <v>24593.147044472811</v>
      </c>
      <c r="CN179" s="76">
        <f t="shared" si="138"/>
        <v>24690.378450776701</v>
      </c>
      <c r="CO179" s="76">
        <f t="shared" si="138"/>
        <v>24787.609857080592</v>
      </c>
      <c r="CP179" s="76">
        <f t="shared" si="138"/>
        <v>24884.841263384482</v>
      </c>
      <c r="CQ179" s="76">
        <f t="shared" si="138"/>
        <v>24982.072669688372</v>
      </c>
      <c r="CR179" s="76">
        <f t="shared" si="138"/>
        <v>25079.304075992262</v>
      </c>
      <c r="CS179" s="76">
        <f t="shared" si="138"/>
        <v>25176.535482296153</v>
      </c>
      <c r="CT179" s="76">
        <f t="shared" si="138"/>
        <v>25273.766888600043</v>
      </c>
      <c r="CU179" s="76">
        <f t="shared" si="138"/>
        <v>25363.795392974425</v>
      </c>
      <c r="CV179" s="76">
        <f t="shared" si="138"/>
        <v>25453.823897348808</v>
      </c>
      <c r="CW179" s="76">
        <f t="shared" si="138"/>
        <v>25543.85240172319</v>
      </c>
      <c r="CX179" s="76">
        <f t="shared" si="138"/>
        <v>25633.880906097573</v>
      </c>
      <c r="CY179" s="76">
        <f t="shared" si="138"/>
        <v>25723.909410471955</v>
      </c>
      <c r="CZ179" s="76">
        <f t="shared" si="138"/>
        <v>25813.937914846338</v>
      </c>
      <c r="DA179" s="76">
        <f t="shared" si="138"/>
        <v>25903.96641922072</v>
      </c>
      <c r="DB179" s="76">
        <f t="shared" si="138"/>
        <v>25993.994923595103</v>
      </c>
      <c r="DC179" s="76">
        <f t="shared" si="138"/>
        <v>26084.023427969485</v>
      </c>
      <c r="DD179" s="76">
        <f t="shared" si="138"/>
        <v>26174.051932343868</v>
      </c>
      <c r="DE179" s="76">
        <f t="shared" si="138"/>
        <v>26264.08043671825</v>
      </c>
      <c r="DF179" s="76">
        <f t="shared" si="138"/>
        <v>26354.108941092632</v>
      </c>
      <c r="DG179" s="76"/>
      <c r="DH179" s="76"/>
      <c r="DI179" s="76"/>
      <c r="DJ179" s="76"/>
      <c r="DK179" s="76"/>
      <c r="DL179" s="76"/>
      <c r="DM179" s="76"/>
      <c r="DN179" s="76"/>
      <c r="DO179" s="76"/>
      <c r="DP179" s="76"/>
      <c r="DQ179" s="76"/>
      <c r="DR179" s="76"/>
      <c r="DS179" s="76"/>
      <c r="DT179" s="76"/>
      <c r="DU179" s="76"/>
      <c r="DV179" s="76"/>
      <c r="DW179" s="76"/>
      <c r="DX179" s="76"/>
      <c r="DY179" s="76"/>
      <c r="DZ179" s="76"/>
      <c r="EA179" s="76"/>
      <c r="EB179" s="76"/>
      <c r="EC179" s="76"/>
      <c r="ED179" s="76"/>
      <c r="EE179" s="76"/>
      <c r="EF179" s="76"/>
      <c r="EG179" s="76"/>
      <c r="EH179" s="76"/>
      <c r="EI179" s="76"/>
      <c r="EJ179" s="76"/>
      <c r="EK179" s="76"/>
      <c r="EL179" s="76"/>
      <c r="EM179" s="76"/>
      <c r="EN179" s="76"/>
      <c r="EO179" s="76"/>
      <c r="EP179" s="76"/>
      <c r="EQ179" s="76"/>
      <c r="ER179" s="76"/>
      <c r="ES179" s="76"/>
      <c r="ET179" s="76"/>
      <c r="EU179" s="76"/>
      <c r="EV179" s="76"/>
    </row>
    <row r="180" spans="4:152" s="118" customFormat="1" x14ac:dyDescent="0.25">
      <c r="D180" s="143"/>
      <c r="E180" s="73"/>
      <c r="F180" s="166"/>
      <c r="G180" s="74" t="s">
        <v>56</v>
      </c>
      <c r="H180" s="74"/>
      <c r="I180" s="74"/>
      <c r="J180" s="75"/>
      <c r="K180" s="76"/>
      <c r="L180" s="77"/>
      <c r="M180" s="123"/>
      <c r="N180" s="141">
        <v>-11213.271091000001</v>
      </c>
      <c r="O180" s="141">
        <f t="shared" ref="O180:BZ180" si="139">N180-O369</f>
        <v>-11353.719908880952</v>
      </c>
      <c r="P180" s="141">
        <f t="shared" si="139"/>
        <v>-11494.168726761904</v>
      </c>
      <c r="Q180" s="141">
        <f t="shared" si="139"/>
        <v>-11634.617544642855</v>
      </c>
      <c r="R180" s="141">
        <f t="shared" si="139"/>
        <v>-11775.066362523807</v>
      </c>
      <c r="S180" s="141">
        <f t="shared" si="139"/>
        <v>-11915.515180404758</v>
      </c>
      <c r="T180" s="141">
        <f t="shared" si="139"/>
        <v>-12055.96399828571</v>
      </c>
      <c r="U180" s="141">
        <f t="shared" si="139"/>
        <v>-12196.412816166661</v>
      </c>
      <c r="V180" s="141">
        <f t="shared" si="139"/>
        <v>-12336.861634047613</v>
      </c>
      <c r="W180" s="141">
        <f t="shared" si="139"/>
        <v>-12477.310451928564</v>
      </c>
      <c r="X180" s="76">
        <f t="shared" si="139"/>
        <v>-12617.759269809516</v>
      </c>
      <c r="Y180" s="76">
        <f t="shared" si="139"/>
        <v>-12758.208087690467</v>
      </c>
      <c r="Z180" s="76">
        <f t="shared" si="139"/>
        <v>-12898.656905571419</v>
      </c>
      <c r="AA180" s="76">
        <f t="shared" si="139"/>
        <v>-13015.778041068419</v>
      </c>
      <c r="AB180" s="76">
        <f t="shared" si="139"/>
        <v>-13132.899176565419</v>
      </c>
      <c r="AC180" s="76">
        <f t="shared" si="139"/>
        <v>-13250.020312062419</v>
      </c>
      <c r="AD180" s="76">
        <f t="shared" si="139"/>
        <v>-13367.141447559419</v>
      </c>
      <c r="AE180" s="76">
        <f t="shared" si="139"/>
        <v>-13484.262583056419</v>
      </c>
      <c r="AF180" s="76">
        <f t="shared" si="139"/>
        <v>-13601.383718553419</v>
      </c>
      <c r="AG180" s="76">
        <f t="shared" si="139"/>
        <v>-13718.504854050419</v>
      </c>
      <c r="AH180" s="76">
        <f t="shared" si="139"/>
        <v>-13835.62598954742</v>
      </c>
      <c r="AI180" s="76">
        <f t="shared" si="139"/>
        <v>-13952.74712504442</v>
      </c>
      <c r="AJ180" s="76">
        <f t="shared" si="139"/>
        <v>-14069.86826054142</v>
      </c>
      <c r="AK180" s="76">
        <f t="shared" si="139"/>
        <v>-14186.98939603842</v>
      </c>
      <c r="AL180" s="76">
        <f t="shared" si="139"/>
        <v>-14304.11053153542</v>
      </c>
      <c r="AM180" s="76">
        <f t="shared" si="139"/>
        <v>-14417.343719968427</v>
      </c>
      <c r="AN180" s="76">
        <f t="shared" si="139"/>
        <v>-14530.576908401434</v>
      </c>
      <c r="AO180" s="76">
        <f t="shared" si="139"/>
        <v>-14643.810096834441</v>
      </c>
      <c r="AP180" s="76">
        <f t="shared" si="139"/>
        <v>-14757.043285267448</v>
      </c>
      <c r="AQ180" s="76">
        <f t="shared" si="139"/>
        <v>-14870.276473700455</v>
      </c>
      <c r="AR180" s="76">
        <f t="shared" si="139"/>
        <v>-14983.509662133461</v>
      </c>
      <c r="AS180" s="76">
        <f t="shared" si="139"/>
        <v>-15096.742850566468</v>
      </c>
      <c r="AT180" s="76">
        <f t="shared" si="139"/>
        <v>-15209.976038999475</v>
      </c>
      <c r="AU180" s="76">
        <f t="shared" si="139"/>
        <v>-15323.209227432482</v>
      </c>
      <c r="AV180" s="76">
        <f t="shared" si="139"/>
        <v>-15436.442415865489</v>
      </c>
      <c r="AW180" s="76">
        <f t="shared" si="139"/>
        <v>-15549.675604298496</v>
      </c>
      <c r="AX180" s="76">
        <f t="shared" si="139"/>
        <v>-15662.908792731503</v>
      </c>
      <c r="AY180" s="76">
        <f t="shared" si="139"/>
        <v>-15771.606042923186</v>
      </c>
      <c r="AZ180" s="76">
        <f t="shared" si="139"/>
        <v>-15880.303293114868</v>
      </c>
      <c r="BA180" s="76">
        <f t="shared" si="139"/>
        <v>-15989.000543306551</v>
      </c>
      <c r="BB180" s="76">
        <f t="shared" si="139"/>
        <v>-16097.697793498233</v>
      </c>
      <c r="BC180" s="76">
        <f t="shared" si="139"/>
        <v>-16206.395043689916</v>
      </c>
      <c r="BD180" s="76">
        <f t="shared" si="139"/>
        <v>-16315.092293881598</v>
      </c>
      <c r="BE180" s="76">
        <f t="shared" si="139"/>
        <v>-16423.789544073283</v>
      </c>
      <c r="BF180" s="76">
        <f t="shared" si="139"/>
        <v>-16532.486794264965</v>
      </c>
      <c r="BG180" s="76">
        <f t="shared" si="139"/>
        <v>-16641.184044456648</v>
      </c>
      <c r="BH180" s="76">
        <f t="shared" si="139"/>
        <v>-16749.88129464833</v>
      </c>
      <c r="BI180" s="76">
        <f t="shared" si="139"/>
        <v>-16858.578544840013</v>
      </c>
      <c r="BJ180" s="76">
        <f t="shared" si="139"/>
        <v>-16967.275795031695</v>
      </c>
      <c r="BK180" s="76">
        <f t="shared" si="139"/>
        <v>-17070.681117275166</v>
      </c>
      <c r="BL180" s="76">
        <f t="shared" si="139"/>
        <v>-17174.086439518636</v>
      </c>
      <c r="BM180" s="76">
        <f t="shared" si="139"/>
        <v>-17277.491761762107</v>
      </c>
      <c r="BN180" s="76">
        <f t="shared" si="139"/>
        <v>-17380.897084005577</v>
      </c>
      <c r="BO180" s="76">
        <f t="shared" si="139"/>
        <v>-17484.302406249048</v>
      </c>
      <c r="BP180" s="76">
        <f t="shared" si="139"/>
        <v>-17587.707728492518</v>
      </c>
      <c r="BQ180" s="76">
        <f t="shared" si="139"/>
        <v>-17691.113050735989</v>
      </c>
      <c r="BR180" s="76">
        <f t="shared" si="139"/>
        <v>-17794.518372979459</v>
      </c>
      <c r="BS180" s="76">
        <f t="shared" si="139"/>
        <v>-17897.923695222929</v>
      </c>
      <c r="BT180" s="76">
        <f t="shared" si="139"/>
        <v>-18001.3290174664</v>
      </c>
      <c r="BU180" s="76">
        <f t="shared" si="139"/>
        <v>-18104.73433970987</v>
      </c>
      <c r="BV180" s="76">
        <f t="shared" si="139"/>
        <v>-18208.139661953341</v>
      </c>
      <c r="BW180" s="76">
        <f t="shared" si="139"/>
        <v>-18305.371068257231</v>
      </c>
      <c r="BX180" s="76">
        <f t="shared" si="139"/>
        <v>-18402.602474561121</v>
      </c>
      <c r="BY180" s="76">
        <f t="shared" si="139"/>
        <v>-18499.833880865011</v>
      </c>
      <c r="BZ180" s="76">
        <f t="shared" si="139"/>
        <v>-18597.065287168902</v>
      </c>
      <c r="CA180" s="76">
        <f t="shared" ref="CA180:DF180" si="140">BZ180-CA369</f>
        <v>-18694.296693472792</v>
      </c>
      <c r="CB180" s="76">
        <f t="shared" si="140"/>
        <v>-18791.528099776682</v>
      </c>
      <c r="CC180" s="76">
        <f t="shared" si="140"/>
        <v>-18888.759506080572</v>
      </c>
      <c r="CD180" s="76">
        <f t="shared" si="140"/>
        <v>-18985.990912384463</v>
      </c>
      <c r="CE180" s="76">
        <f t="shared" si="140"/>
        <v>-19083.222318688353</v>
      </c>
      <c r="CF180" s="76">
        <f t="shared" si="140"/>
        <v>-19180.453724992243</v>
      </c>
      <c r="CG180" s="76">
        <f t="shared" si="140"/>
        <v>-19277.685131296133</v>
      </c>
      <c r="CH180" s="76">
        <f t="shared" si="140"/>
        <v>-19374.916537600024</v>
      </c>
      <c r="CI180" s="76">
        <f t="shared" si="140"/>
        <v>-19464.945041974406</v>
      </c>
      <c r="CJ180" s="76">
        <f t="shared" si="140"/>
        <v>-19554.973546348789</v>
      </c>
      <c r="CK180" s="76">
        <f t="shared" si="140"/>
        <v>-19645.002050723171</v>
      </c>
      <c r="CL180" s="76">
        <f t="shared" si="140"/>
        <v>-19735.030555097554</v>
      </c>
      <c r="CM180" s="76">
        <f t="shared" si="140"/>
        <v>-19825.059059471936</v>
      </c>
      <c r="CN180" s="76">
        <f t="shared" si="140"/>
        <v>-19915.087563846319</v>
      </c>
      <c r="CO180" s="76">
        <f t="shared" si="140"/>
        <v>-20005.116068220701</v>
      </c>
      <c r="CP180" s="76">
        <f t="shared" si="140"/>
        <v>-20095.144572595083</v>
      </c>
      <c r="CQ180" s="76">
        <f t="shared" si="140"/>
        <v>-20185.173076969466</v>
      </c>
      <c r="CR180" s="76">
        <f t="shared" si="140"/>
        <v>-20275.201581343848</v>
      </c>
      <c r="CS180" s="76">
        <f t="shared" si="140"/>
        <v>-20365.230085718231</v>
      </c>
      <c r="CT180" s="76">
        <f t="shared" si="140"/>
        <v>-20455.258590092613</v>
      </c>
      <c r="CU180" s="76">
        <f t="shared" si="140"/>
        <v>-20560.211391266519</v>
      </c>
      <c r="CV180" s="76">
        <f t="shared" si="140"/>
        <v>-20665.164192440425</v>
      </c>
      <c r="CW180" s="76">
        <f t="shared" si="140"/>
        <v>-20770.116993614331</v>
      </c>
      <c r="CX180" s="76">
        <f t="shared" si="140"/>
        <v>-20875.069794788236</v>
      </c>
      <c r="CY180" s="76">
        <f t="shared" si="140"/>
        <v>-20980.022595962142</v>
      </c>
      <c r="CZ180" s="76">
        <f t="shared" si="140"/>
        <v>-21084.975397136048</v>
      </c>
      <c r="DA180" s="76">
        <f t="shared" si="140"/>
        <v>-21189.928198309954</v>
      </c>
      <c r="DB180" s="76">
        <f t="shared" si="140"/>
        <v>-21294.880999483859</v>
      </c>
      <c r="DC180" s="76">
        <f t="shared" si="140"/>
        <v>-21399.833800657765</v>
      </c>
      <c r="DD180" s="76">
        <f t="shared" si="140"/>
        <v>-21504.786601831671</v>
      </c>
      <c r="DE180" s="76">
        <f t="shared" si="140"/>
        <v>-21609.739403005577</v>
      </c>
      <c r="DF180" s="76">
        <f t="shared" si="140"/>
        <v>-21714.692204179482</v>
      </c>
      <c r="DG180" s="76"/>
      <c r="DH180" s="76"/>
      <c r="DI180" s="76"/>
      <c r="DJ180" s="76"/>
      <c r="DK180" s="76"/>
      <c r="DL180" s="76"/>
      <c r="DM180" s="76"/>
      <c r="DN180" s="76"/>
      <c r="DO180" s="76"/>
      <c r="DP180" s="76"/>
      <c r="DQ180" s="76"/>
      <c r="DR180" s="76"/>
      <c r="DS180" s="76"/>
      <c r="DT180" s="76"/>
      <c r="DU180" s="76"/>
      <c r="DV180" s="76"/>
      <c r="DW180" s="76"/>
      <c r="DX180" s="76"/>
      <c r="DY180" s="76"/>
      <c r="DZ180" s="76"/>
      <c r="EA180" s="76"/>
      <c r="EB180" s="76"/>
      <c r="EC180" s="76"/>
      <c r="ED180" s="76"/>
      <c r="EE180" s="76"/>
      <c r="EF180" s="76"/>
      <c r="EG180" s="76"/>
      <c r="EH180" s="76"/>
      <c r="EI180" s="76"/>
      <c r="EJ180" s="76"/>
      <c r="EK180" s="76"/>
      <c r="EL180" s="76"/>
      <c r="EM180" s="76"/>
      <c r="EN180" s="76"/>
      <c r="EO180" s="76"/>
      <c r="EP180" s="76"/>
      <c r="EQ180" s="76"/>
      <c r="ER180" s="76"/>
      <c r="ES180" s="76"/>
      <c r="ET180" s="76"/>
      <c r="EU180" s="76"/>
      <c r="EV180" s="76"/>
    </row>
    <row r="181" spans="4:152" s="118" customFormat="1" x14ac:dyDescent="0.25">
      <c r="D181" s="143"/>
      <c r="E181" s="73"/>
      <c r="F181" s="166" t="str">
        <f>F289</f>
        <v>기타 유형자산</v>
      </c>
      <c r="G181" s="74"/>
      <c r="H181" s="74"/>
      <c r="I181" s="74"/>
      <c r="J181" s="75"/>
      <c r="K181" s="76"/>
      <c r="L181" s="77"/>
      <c r="M181" s="123"/>
      <c r="N181" s="76">
        <f>SUM(N182:N183)</f>
        <v>67796.945525000017</v>
      </c>
      <c r="O181" s="76">
        <f t="shared" ref="O181:W181" si="141">SUM(O182:O183)</f>
        <v>66182.732536309544</v>
      </c>
      <c r="P181" s="76">
        <f t="shared" si="141"/>
        <v>64568.519547619071</v>
      </c>
      <c r="Q181" s="76">
        <f t="shared" si="141"/>
        <v>62954.306558928598</v>
      </c>
      <c r="R181" s="76">
        <f t="shared" si="141"/>
        <v>61340.093570238125</v>
      </c>
      <c r="S181" s="76">
        <f t="shared" si="141"/>
        <v>59725.880581547652</v>
      </c>
      <c r="T181" s="76">
        <f t="shared" si="141"/>
        <v>58111.667592857179</v>
      </c>
      <c r="U181" s="76">
        <f t="shared" si="141"/>
        <v>56497.454604166705</v>
      </c>
      <c r="V181" s="76">
        <f t="shared" si="141"/>
        <v>54883.241615476232</v>
      </c>
      <c r="W181" s="76">
        <f t="shared" si="141"/>
        <v>53269.028626785759</v>
      </c>
      <c r="X181" s="76">
        <f>SUM(X182:X183)</f>
        <v>51654.815638095286</v>
      </c>
      <c r="Y181" s="76">
        <f t="shared" ref="Y181:CJ181" si="142">SUM(Y182:Y183)</f>
        <v>50040.602649404813</v>
      </c>
      <c r="Z181" s="76">
        <f t="shared" si="142"/>
        <v>48426.38966071434</v>
      </c>
      <c r="AA181" s="76">
        <f t="shared" si="142"/>
        <v>48426.38966071434</v>
      </c>
      <c r="AB181" s="76">
        <f t="shared" si="142"/>
        <v>48426.38966071434</v>
      </c>
      <c r="AC181" s="76">
        <f t="shared" si="142"/>
        <v>48426.38966071434</v>
      </c>
      <c r="AD181" s="76">
        <f t="shared" si="142"/>
        <v>48426.38966071434</v>
      </c>
      <c r="AE181" s="76">
        <f t="shared" si="142"/>
        <v>48426.38966071434</v>
      </c>
      <c r="AF181" s="76">
        <f t="shared" si="142"/>
        <v>48426.38966071434</v>
      </c>
      <c r="AG181" s="76">
        <f t="shared" si="142"/>
        <v>48426.38966071434</v>
      </c>
      <c r="AH181" s="76">
        <f t="shared" si="142"/>
        <v>48426.38966071434</v>
      </c>
      <c r="AI181" s="76">
        <f t="shared" si="142"/>
        <v>48426.38966071434</v>
      </c>
      <c r="AJ181" s="76">
        <f t="shared" si="142"/>
        <v>48426.38966071434</v>
      </c>
      <c r="AK181" s="76">
        <f t="shared" si="142"/>
        <v>48426.38966071434</v>
      </c>
      <c r="AL181" s="76">
        <f t="shared" si="142"/>
        <v>48426.38966071434</v>
      </c>
      <c r="AM181" s="76">
        <f t="shared" si="142"/>
        <v>48426.38966071434</v>
      </c>
      <c r="AN181" s="76">
        <f t="shared" si="142"/>
        <v>48426.38966071434</v>
      </c>
      <c r="AO181" s="76">
        <f t="shared" si="142"/>
        <v>48426.38966071434</v>
      </c>
      <c r="AP181" s="76">
        <f t="shared" si="142"/>
        <v>48426.38966071434</v>
      </c>
      <c r="AQ181" s="76">
        <f t="shared" si="142"/>
        <v>48426.38966071434</v>
      </c>
      <c r="AR181" s="76">
        <f t="shared" si="142"/>
        <v>48426.38966071434</v>
      </c>
      <c r="AS181" s="76">
        <f t="shared" si="142"/>
        <v>48426.38966071434</v>
      </c>
      <c r="AT181" s="76">
        <f t="shared" si="142"/>
        <v>48426.38966071434</v>
      </c>
      <c r="AU181" s="76">
        <f t="shared" si="142"/>
        <v>48426.38966071434</v>
      </c>
      <c r="AV181" s="76">
        <f t="shared" si="142"/>
        <v>48426.38966071434</v>
      </c>
      <c r="AW181" s="76">
        <f t="shared" si="142"/>
        <v>48426.38966071434</v>
      </c>
      <c r="AX181" s="76">
        <f t="shared" si="142"/>
        <v>48426.38966071434</v>
      </c>
      <c r="AY181" s="76">
        <f t="shared" si="142"/>
        <v>48426.38966071434</v>
      </c>
      <c r="AZ181" s="76">
        <f t="shared" si="142"/>
        <v>48426.38966071434</v>
      </c>
      <c r="BA181" s="76">
        <f t="shared" si="142"/>
        <v>48426.38966071434</v>
      </c>
      <c r="BB181" s="76">
        <f t="shared" si="142"/>
        <v>48426.38966071434</v>
      </c>
      <c r="BC181" s="76">
        <f t="shared" si="142"/>
        <v>48426.38966071434</v>
      </c>
      <c r="BD181" s="76">
        <f t="shared" si="142"/>
        <v>48426.38966071434</v>
      </c>
      <c r="BE181" s="76">
        <f t="shared" si="142"/>
        <v>48426.38966071434</v>
      </c>
      <c r="BF181" s="76">
        <f t="shared" si="142"/>
        <v>48426.38966071434</v>
      </c>
      <c r="BG181" s="76">
        <f t="shared" si="142"/>
        <v>48426.38966071434</v>
      </c>
      <c r="BH181" s="76">
        <f t="shared" si="142"/>
        <v>48426.38966071434</v>
      </c>
      <c r="BI181" s="76">
        <f t="shared" si="142"/>
        <v>48426.38966071434</v>
      </c>
      <c r="BJ181" s="76">
        <f t="shared" si="142"/>
        <v>48426.38966071434</v>
      </c>
      <c r="BK181" s="76">
        <f t="shared" si="142"/>
        <v>48426.38966071434</v>
      </c>
      <c r="BL181" s="76">
        <f t="shared" si="142"/>
        <v>48426.38966071434</v>
      </c>
      <c r="BM181" s="76">
        <f t="shared" si="142"/>
        <v>48426.38966071434</v>
      </c>
      <c r="BN181" s="76">
        <f t="shared" si="142"/>
        <v>48426.38966071434</v>
      </c>
      <c r="BO181" s="76">
        <f t="shared" si="142"/>
        <v>48426.38966071434</v>
      </c>
      <c r="BP181" s="76">
        <f t="shared" si="142"/>
        <v>48426.38966071434</v>
      </c>
      <c r="BQ181" s="76">
        <f t="shared" si="142"/>
        <v>48426.38966071434</v>
      </c>
      <c r="BR181" s="76">
        <f t="shared" si="142"/>
        <v>48426.38966071434</v>
      </c>
      <c r="BS181" s="76">
        <f t="shared" si="142"/>
        <v>48426.38966071434</v>
      </c>
      <c r="BT181" s="76">
        <f t="shared" si="142"/>
        <v>48426.38966071434</v>
      </c>
      <c r="BU181" s="76">
        <f t="shared" si="142"/>
        <v>48426.38966071434</v>
      </c>
      <c r="BV181" s="76">
        <f t="shared" si="142"/>
        <v>48426.38966071434</v>
      </c>
      <c r="BW181" s="76">
        <f t="shared" si="142"/>
        <v>48426.38966071434</v>
      </c>
      <c r="BX181" s="76">
        <f t="shared" si="142"/>
        <v>48426.38966071434</v>
      </c>
      <c r="BY181" s="76">
        <f t="shared" si="142"/>
        <v>48426.38966071434</v>
      </c>
      <c r="BZ181" s="76">
        <f t="shared" si="142"/>
        <v>48426.38966071434</v>
      </c>
      <c r="CA181" s="76">
        <f t="shared" si="142"/>
        <v>48426.38966071434</v>
      </c>
      <c r="CB181" s="76">
        <f t="shared" si="142"/>
        <v>48426.38966071434</v>
      </c>
      <c r="CC181" s="76">
        <f t="shared" si="142"/>
        <v>48426.38966071434</v>
      </c>
      <c r="CD181" s="76">
        <f t="shared" si="142"/>
        <v>48426.38966071434</v>
      </c>
      <c r="CE181" s="76">
        <f t="shared" si="142"/>
        <v>48426.38966071434</v>
      </c>
      <c r="CF181" s="76">
        <f t="shared" si="142"/>
        <v>48426.38966071434</v>
      </c>
      <c r="CG181" s="76">
        <f t="shared" si="142"/>
        <v>48426.38966071434</v>
      </c>
      <c r="CH181" s="76">
        <f t="shared" si="142"/>
        <v>48426.38966071434</v>
      </c>
      <c r="CI181" s="76">
        <f t="shared" si="142"/>
        <v>48426.38966071434</v>
      </c>
      <c r="CJ181" s="76">
        <f t="shared" si="142"/>
        <v>48426.38966071434</v>
      </c>
      <c r="CK181" s="76">
        <f t="shared" ref="CK181:DF181" si="143">SUM(CK182:CK183)</f>
        <v>48426.38966071434</v>
      </c>
      <c r="CL181" s="76">
        <f t="shared" si="143"/>
        <v>48426.38966071434</v>
      </c>
      <c r="CM181" s="76">
        <f t="shared" si="143"/>
        <v>48426.38966071434</v>
      </c>
      <c r="CN181" s="76">
        <f t="shared" si="143"/>
        <v>48426.38966071434</v>
      </c>
      <c r="CO181" s="76">
        <f t="shared" si="143"/>
        <v>48426.38966071434</v>
      </c>
      <c r="CP181" s="76">
        <f t="shared" si="143"/>
        <v>48426.38966071434</v>
      </c>
      <c r="CQ181" s="76">
        <f t="shared" si="143"/>
        <v>48426.38966071434</v>
      </c>
      <c r="CR181" s="76">
        <f t="shared" si="143"/>
        <v>48426.38966071434</v>
      </c>
      <c r="CS181" s="76">
        <f t="shared" si="143"/>
        <v>48426.38966071434</v>
      </c>
      <c r="CT181" s="76">
        <f t="shared" si="143"/>
        <v>48426.38966071434</v>
      </c>
      <c r="CU181" s="76">
        <f t="shared" si="143"/>
        <v>48426.38966071434</v>
      </c>
      <c r="CV181" s="76">
        <f t="shared" si="143"/>
        <v>48426.389660714369</v>
      </c>
      <c r="CW181" s="76">
        <f t="shared" si="143"/>
        <v>48426.389660714369</v>
      </c>
      <c r="CX181" s="76">
        <f t="shared" si="143"/>
        <v>48426.389660714369</v>
      </c>
      <c r="CY181" s="76">
        <f t="shared" si="143"/>
        <v>48426.389660714369</v>
      </c>
      <c r="CZ181" s="76">
        <f t="shared" si="143"/>
        <v>48426.389660714369</v>
      </c>
      <c r="DA181" s="76">
        <f t="shared" si="143"/>
        <v>48426.389660714369</v>
      </c>
      <c r="DB181" s="76">
        <f t="shared" si="143"/>
        <v>48426.389660714369</v>
      </c>
      <c r="DC181" s="76">
        <f t="shared" si="143"/>
        <v>48426.389660714369</v>
      </c>
      <c r="DD181" s="76">
        <f t="shared" si="143"/>
        <v>48426.389660714369</v>
      </c>
      <c r="DE181" s="76">
        <f t="shared" si="143"/>
        <v>48426.389660714369</v>
      </c>
      <c r="DF181" s="76">
        <f t="shared" si="143"/>
        <v>48426.389660714369</v>
      </c>
      <c r="DG181" s="76"/>
      <c r="DH181" s="76"/>
      <c r="DI181" s="76"/>
      <c r="DJ181" s="76"/>
      <c r="DK181" s="76"/>
      <c r="DL181" s="76"/>
      <c r="DM181" s="76"/>
      <c r="DN181" s="76"/>
      <c r="DO181" s="76"/>
      <c r="DP181" s="76"/>
      <c r="DQ181" s="76"/>
      <c r="DR181" s="76"/>
      <c r="DS181" s="76"/>
      <c r="DT181" s="76"/>
      <c r="DU181" s="76"/>
      <c r="DV181" s="76"/>
      <c r="DW181" s="76"/>
      <c r="DX181" s="76"/>
      <c r="DY181" s="76"/>
      <c r="DZ181" s="76"/>
      <c r="EA181" s="76"/>
      <c r="EB181" s="76"/>
      <c r="EC181" s="76"/>
      <c r="ED181" s="76"/>
      <c r="EE181" s="76"/>
      <c r="EF181" s="76"/>
      <c r="EG181" s="76"/>
      <c r="EH181" s="76"/>
      <c r="EI181" s="76"/>
      <c r="EJ181" s="76"/>
      <c r="EK181" s="76"/>
      <c r="EL181" s="76"/>
      <c r="EM181" s="76"/>
      <c r="EN181" s="76"/>
      <c r="EO181" s="76"/>
      <c r="EP181" s="76"/>
      <c r="EQ181" s="76"/>
      <c r="ER181" s="76"/>
      <c r="ES181" s="76"/>
      <c r="ET181" s="76"/>
      <c r="EU181" s="76"/>
      <c r="EV181" s="76"/>
    </row>
    <row r="182" spans="4:152" s="118" customFormat="1" x14ac:dyDescent="0.25">
      <c r="D182" s="143"/>
      <c r="E182" s="73"/>
      <c r="F182" s="166"/>
      <c r="G182" s="74" t="s">
        <v>17</v>
      </c>
      <c r="H182" s="74"/>
      <c r="I182" s="74"/>
      <c r="J182" s="75"/>
      <c r="K182" s="76"/>
      <c r="L182" s="77"/>
      <c r="M182" s="123"/>
      <c r="N182" s="141">
        <v>143293.16169800001</v>
      </c>
      <c r="O182" s="141">
        <f t="shared" ref="O182:BZ182" si="144">N182+O327</f>
        <v>143293.16169800001</v>
      </c>
      <c r="P182" s="141">
        <f t="shared" si="144"/>
        <v>143293.16169800001</v>
      </c>
      <c r="Q182" s="141">
        <f t="shared" si="144"/>
        <v>143293.16169800001</v>
      </c>
      <c r="R182" s="141">
        <f t="shared" si="144"/>
        <v>143293.16169800001</v>
      </c>
      <c r="S182" s="141">
        <f t="shared" si="144"/>
        <v>143293.16169800001</v>
      </c>
      <c r="T182" s="141">
        <f t="shared" si="144"/>
        <v>143293.16169800001</v>
      </c>
      <c r="U182" s="141">
        <f t="shared" si="144"/>
        <v>143293.16169800001</v>
      </c>
      <c r="V182" s="141">
        <f t="shared" si="144"/>
        <v>143293.16169800001</v>
      </c>
      <c r="W182" s="141">
        <f t="shared" si="144"/>
        <v>143293.16169800001</v>
      </c>
      <c r="X182" s="76">
        <f t="shared" si="144"/>
        <v>143293.16169800001</v>
      </c>
      <c r="Y182" s="76">
        <f t="shared" si="144"/>
        <v>143293.16169800001</v>
      </c>
      <c r="Z182" s="76">
        <f t="shared" si="144"/>
        <v>143293.16169800001</v>
      </c>
      <c r="AA182" s="76">
        <f t="shared" si="144"/>
        <v>144907.37468669048</v>
      </c>
      <c r="AB182" s="76">
        <f t="shared" si="144"/>
        <v>146521.58767538096</v>
      </c>
      <c r="AC182" s="76">
        <f t="shared" si="144"/>
        <v>148135.80066407143</v>
      </c>
      <c r="AD182" s="76">
        <f t="shared" si="144"/>
        <v>149750.0136527619</v>
      </c>
      <c r="AE182" s="76">
        <f t="shared" si="144"/>
        <v>151364.22664145238</v>
      </c>
      <c r="AF182" s="76">
        <f t="shared" si="144"/>
        <v>152978.43963014285</v>
      </c>
      <c r="AG182" s="76">
        <f t="shared" si="144"/>
        <v>154592.65261883332</v>
      </c>
      <c r="AH182" s="76">
        <f t="shared" si="144"/>
        <v>156206.8656075238</v>
      </c>
      <c r="AI182" s="76">
        <f t="shared" si="144"/>
        <v>157821.07859621427</v>
      </c>
      <c r="AJ182" s="76">
        <f t="shared" si="144"/>
        <v>159435.29158490474</v>
      </c>
      <c r="AK182" s="76">
        <f t="shared" si="144"/>
        <v>161049.50457359522</v>
      </c>
      <c r="AL182" s="76">
        <f t="shared" si="144"/>
        <v>162663.71756228569</v>
      </c>
      <c r="AM182" s="76">
        <f t="shared" si="144"/>
        <v>164277.93055097616</v>
      </c>
      <c r="AN182" s="76">
        <f t="shared" si="144"/>
        <v>165892.14353966663</v>
      </c>
      <c r="AO182" s="76">
        <f t="shared" si="144"/>
        <v>167506.35652835711</v>
      </c>
      <c r="AP182" s="76">
        <f t="shared" si="144"/>
        <v>169120.56951704758</v>
      </c>
      <c r="AQ182" s="76">
        <f t="shared" si="144"/>
        <v>170734.78250573805</v>
      </c>
      <c r="AR182" s="76">
        <f t="shared" si="144"/>
        <v>172348.99549442853</v>
      </c>
      <c r="AS182" s="76">
        <f t="shared" si="144"/>
        <v>173963.208483119</v>
      </c>
      <c r="AT182" s="76">
        <f t="shared" si="144"/>
        <v>175577.42147180947</v>
      </c>
      <c r="AU182" s="76">
        <f t="shared" si="144"/>
        <v>177191.63446049995</v>
      </c>
      <c r="AV182" s="76">
        <f t="shared" si="144"/>
        <v>178805.84744919042</v>
      </c>
      <c r="AW182" s="76">
        <f t="shared" si="144"/>
        <v>180420.06043788089</v>
      </c>
      <c r="AX182" s="76">
        <f t="shared" si="144"/>
        <v>182034.27342657137</v>
      </c>
      <c r="AY182" s="76">
        <f t="shared" si="144"/>
        <v>183648.48641526184</v>
      </c>
      <c r="AZ182" s="76">
        <f t="shared" si="144"/>
        <v>185262.69940395231</v>
      </c>
      <c r="BA182" s="76">
        <f t="shared" si="144"/>
        <v>186876.91239264279</v>
      </c>
      <c r="BB182" s="76">
        <f t="shared" si="144"/>
        <v>188491.12538133326</v>
      </c>
      <c r="BC182" s="76">
        <f t="shared" si="144"/>
        <v>190105.33837002373</v>
      </c>
      <c r="BD182" s="76">
        <f t="shared" si="144"/>
        <v>191719.5513587142</v>
      </c>
      <c r="BE182" s="76">
        <f t="shared" si="144"/>
        <v>193333.76434740468</v>
      </c>
      <c r="BF182" s="76">
        <f t="shared" si="144"/>
        <v>194947.97733609515</v>
      </c>
      <c r="BG182" s="76">
        <f t="shared" si="144"/>
        <v>196562.19032478562</v>
      </c>
      <c r="BH182" s="76">
        <f t="shared" si="144"/>
        <v>198176.4033134761</v>
      </c>
      <c r="BI182" s="76">
        <f t="shared" si="144"/>
        <v>199790.61630216657</v>
      </c>
      <c r="BJ182" s="76">
        <f t="shared" si="144"/>
        <v>201404.82929085704</v>
      </c>
      <c r="BK182" s="76">
        <f t="shared" si="144"/>
        <v>203019.04227954752</v>
      </c>
      <c r="BL182" s="76">
        <f t="shared" si="144"/>
        <v>204633.25526823799</v>
      </c>
      <c r="BM182" s="76">
        <f t="shared" si="144"/>
        <v>206247.46825692846</v>
      </c>
      <c r="BN182" s="76">
        <f t="shared" si="144"/>
        <v>207861.68124561894</v>
      </c>
      <c r="BO182" s="76">
        <f t="shared" si="144"/>
        <v>209475.89423430941</v>
      </c>
      <c r="BP182" s="76">
        <f t="shared" si="144"/>
        <v>211090.10722299988</v>
      </c>
      <c r="BQ182" s="76">
        <f t="shared" si="144"/>
        <v>212704.32021169036</v>
      </c>
      <c r="BR182" s="76">
        <f t="shared" si="144"/>
        <v>214318.53320038083</v>
      </c>
      <c r="BS182" s="76">
        <f t="shared" si="144"/>
        <v>215932.7461890713</v>
      </c>
      <c r="BT182" s="76">
        <f t="shared" si="144"/>
        <v>217546.95917776178</v>
      </c>
      <c r="BU182" s="76">
        <f t="shared" si="144"/>
        <v>219161.17216645225</v>
      </c>
      <c r="BV182" s="76">
        <f t="shared" si="144"/>
        <v>220775.38515514272</v>
      </c>
      <c r="BW182" s="76">
        <f t="shared" si="144"/>
        <v>222389.59814383319</v>
      </c>
      <c r="BX182" s="76">
        <f t="shared" si="144"/>
        <v>224003.81113252367</v>
      </c>
      <c r="BY182" s="76">
        <f t="shared" si="144"/>
        <v>225618.02412121414</v>
      </c>
      <c r="BZ182" s="76">
        <f t="shared" si="144"/>
        <v>227232.23710990461</v>
      </c>
      <c r="CA182" s="76">
        <f t="shared" ref="CA182:DF182" si="145">BZ182+CA327</f>
        <v>228846.45009859509</v>
      </c>
      <c r="CB182" s="76">
        <f t="shared" si="145"/>
        <v>230460.66308728556</v>
      </c>
      <c r="CC182" s="76">
        <f t="shared" si="145"/>
        <v>232074.87607597603</v>
      </c>
      <c r="CD182" s="76">
        <f t="shared" si="145"/>
        <v>233689.08906466651</v>
      </c>
      <c r="CE182" s="76">
        <f t="shared" si="145"/>
        <v>235303.30205335698</v>
      </c>
      <c r="CF182" s="76">
        <f t="shared" si="145"/>
        <v>236917.51504204745</v>
      </c>
      <c r="CG182" s="76">
        <f t="shared" si="145"/>
        <v>238531.72803073793</v>
      </c>
      <c r="CH182" s="76">
        <f t="shared" si="145"/>
        <v>240145.9410194284</v>
      </c>
      <c r="CI182" s="76">
        <f t="shared" si="145"/>
        <v>241760.15400811887</v>
      </c>
      <c r="CJ182" s="76">
        <f t="shared" si="145"/>
        <v>243374.36699680935</v>
      </c>
      <c r="CK182" s="76">
        <f t="shared" si="145"/>
        <v>244988.57998549982</v>
      </c>
      <c r="CL182" s="76">
        <f t="shared" si="145"/>
        <v>246602.79297419029</v>
      </c>
      <c r="CM182" s="76">
        <f t="shared" si="145"/>
        <v>248217.00596288076</v>
      </c>
      <c r="CN182" s="76">
        <f t="shared" si="145"/>
        <v>249831.21895157124</v>
      </c>
      <c r="CO182" s="76">
        <f t="shared" si="145"/>
        <v>251445.43194026171</v>
      </c>
      <c r="CP182" s="76">
        <f t="shared" si="145"/>
        <v>253059.64492895218</v>
      </c>
      <c r="CQ182" s="76">
        <f t="shared" si="145"/>
        <v>254673.85791764266</v>
      </c>
      <c r="CR182" s="76">
        <f t="shared" si="145"/>
        <v>256288.07090633313</v>
      </c>
      <c r="CS182" s="76">
        <f t="shared" si="145"/>
        <v>257902.2838950236</v>
      </c>
      <c r="CT182" s="76">
        <f t="shared" si="145"/>
        <v>259516.49688371408</v>
      </c>
      <c r="CU182" s="76">
        <f t="shared" si="145"/>
        <v>261130.70987240455</v>
      </c>
      <c r="CV182" s="76">
        <f t="shared" si="145"/>
        <v>262744.92286109505</v>
      </c>
      <c r="CW182" s="76">
        <f t="shared" si="145"/>
        <v>264359.13584978553</v>
      </c>
      <c r="CX182" s="76">
        <f t="shared" si="145"/>
        <v>265973.348838476</v>
      </c>
      <c r="CY182" s="76">
        <f t="shared" si="145"/>
        <v>267587.56182716647</v>
      </c>
      <c r="CZ182" s="76">
        <f t="shared" si="145"/>
        <v>269201.77481585694</v>
      </c>
      <c r="DA182" s="76">
        <f t="shared" si="145"/>
        <v>270815.98780454742</v>
      </c>
      <c r="DB182" s="76">
        <f t="shared" si="145"/>
        <v>272430.20079323789</v>
      </c>
      <c r="DC182" s="76">
        <f t="shared" si="145"/>
        <v>274044.41378192836</v>
      </c>
      <c r="DD182" s="76">
        <f t="shared" si="145"/>
        <v>275658.62677061884</v>
      </c>
      <c r="DE182" s="76">
        <f t="shared" si="145"/>
        <v>277272.83975930931</v>
      </c>
      <c r="DF182" s="76">
        <f t="shared" si="145"/>
        <v>278887.05274799978</v>
      </c>
      <c r="DG182" s="76"/>
      <c r="DH182" s="76"/>
      <c r="DI182" s="76"/>
      <c r="DJ182" s="76"/>
      <c r="DK182" s="76"/>
      <c r="DL182" s="76"/>
      <c r="DM182" s="76"/>
      <c r="DN182" s="76"/>
      <c r="DO182" s="76"/>
      <c r="DP182" s="76"/>
      <c r="DQ182" s="76"/>
      <c r="DR182" s="76"/>
      <c r="DS182" s="76"/>
      <c r="DT182" s="76"/>
      <c r="DU182" s="76"/>
      <c r="DV182" s="76"/>
      <c r="DW182" s="76"/>
      <c r="DX182" s="76"/>
      <c r="DY182" s="76"/>
      <c r="DZ182" s="76"/>
      <c r="EA182" s="76"/>
      <c r="EB182" s="76"/>
      <c r="EC182" s="76"/>
      <c r="ED182" s="76"/>
      <c r="EE182" s="76"/>
      <c r="EF182" s="76"/>
      <c r="EG182" s="76"/>
      <c r="EH182" s="76"/>
      <c r="EI182" s="76"/>
      <c r="EJ182" s="76"/>
      <c r="EK182" s="76"/>
      <c r="EL182" s="76"/>
      <c r="EM182" s="76"/>
      <c r="EN182" s="76"/>
      <c r="EO182" s="76"/>
      <c r="EP182" s="76"/>
      <c r="EQ182" s="76"/>
      <c r="ER182" s="76"/>
      <c r="ES182" s="76"/>
      <c r="ET182" s="76"/>
      <c r="EU182" s="76"/>
      <c r="EV182" s="76"/>
    </row>
    <row r="183" spans="4:152" s="118" customFormat="1" x14ac:dyDescent="0.25">
      <c r="D183" s="143"/>
      <c r="E183" s="73"/>
      <c r="F183" s="166"/>
      <c r="G183" s="74" t="s">
        <v>54</v>
      </c>
      <c r="H183" s="74"/>
      <c r="I183" s="74"/>
      <c r="J183" s="75"/>
      <c r="K183" s="76"/>
      <c r="L183" s="77"/>
      <c r="M183" s="123"/>
      <c r="N183" s="141">
        <v>-75496.216172999993</v>
      </c>
      <c r="O183" s="141">
        <f t="shared" ref="O183:BZ183" si="146">N183-O370</f>
        <v>-77110.429161690467</v>
      </c>
      <c r="P183" s="141">
        <f t="shared" si="146"/>
        <v>-78724.64215038094</v>
      </c>
      <c r="Q183" s="141">
        <f t="shared" si="146"/>
        <v>-80338.855139071413</v>
      </c>
      <c r="R183" s="141">
        <f t="shared" si="146"/>
        <v>-81953.068127761886</v>
      </c>
      <c r="S183" s="141">
        <f t="shared" si="146"/>
        <v>-83567.281116452359</v>
      </c>
      <c r="T183" s="141">
        <f t="shared" si="146"/>
        <v>-85181.494105142832</v>
      </c>
      <c r="U183" s="141">
        <f t="shared" si="146"/>
        <v>-86795.707093833305</v>
      </c>
      <c r="V183" s="141">
        <f t="shared" si="146"/>
        <v>-88409.920082523779</v>
      </c>
      <c r="W183" s="141">
        <f t="shared" si="146"/>
        <v>-90024.133071214252</v>
      </c>
      <c r="X183" s="76">
        <f t="shared" si="146"/>
        <v>-91638.346059904725</v>
      </c>
      <c r="Y183" s="76">
        <f t="shared" si="146"/>
        <v>-93252.559048595198</v>
      </c>
      <c r="Z183" s="76">
        <f t="shared" si="146"/>
        <v>-94866.772037285671</v>
      </c>
      <c r="AA183" s="76">
        <f t="shared" si="146"/>
        <v>-96480.985025976144</v>
      </c>
      <c r="AB183" s="76">
        <f t="shared" si="146"/>
        <v>-98095.198014666617</v>
      </c>
      <c r="AC183" s="76">
        <f t="shared" si="146"/>
        <v>-99709.411003357091</v>
      </c>
      <c r="AD183" s="76">
        <f t="shared" si="146"/>
        <v>-101323.62399204756</v>
      </c>
      <c r="AE183" s="76">
        <f t="shared" si="146"/>
        <v>-102937.83698073804</v>
      </c>
      <c r="AF183" s="76">
        <f t="shared" si="146"/>
        <v>-104552.04996942851</v>
      </c>
      <c r="AG183" s="76">
        <f t="shared" si="146"/>
        <v>-106166.26295811898</v>
      </c>
      <c r="AH183" s="76">
        <f t="shared" si="146"/>
        <v>-107780.47594680946</v>
      </c>
      <c r="AI183" s="76">
        <f t="shared" si="146"/>
        <v>-109394.68893549993</v>
      </c>
      <c r="AJ183" s="76">
        <f t="shared" si="146"/>
        <v>-111008.9019241904</v>
      </c>
      <c r="AK183" s="76">
        <f t="shared" si="146"/>
        <v>-112623.11491288088</v>
      </c>
      <c r="AL183" s="76">
        <f t="shared" si="146"/>
        <v>-114237.32790157135</v>
      </c>
      <c r="AM183" s="76">
        <f t="shared" si="146"/>
        <v>-115851.54089026182</v>
      </c>
      <c r="AN183" s="76">
        <f t="shared" si="146"/>
        <v>-117465.7538789523</v>
      </c>
      <c r="AO183" s="76">
        <f t="shared" si="146"/>
        <v>-119079.96686764277</v>
      </c>
      <c r="AP183" s="76">
        <f t="shared" si="146"/>
        <v>-120694.17985633324</v>
      </c>
      <c r="AQ183" s="76">
        <f t="shared" si="146"/>
        <v>-122308.39284502371</v>
      </c>
      <c r="AR183" s="76">
        <f t="shared" si="146"/>
        <v>-123922.60583371419</v>
      </c>
      <c r="AS183" s="76">
        <f t="shared" si="146"/>
        <v>-125536.81882240466</v>
      </c>
      <c r="AT183" s="76">
        <f t="shared" si="146"/>
        <v>-127151.03181109513</v>
      </c>
      <c r="AU183" s="76">
        <f t="shared" si="146"/>
        <v>-128765.24479978561</v>
      </c>
      <c r="AV183" s="76">
        <f t="shared" si="146"/>
        <v>-130379.45778847608</v>
      </c>
      <c r="AW183" s="76">
        <f t="shared" si="146"/>
        <v>-131993.67077716655</v>
      </c>
      <c r="AX183" s="76">
        <f t="shared" si="146"/>
        <v>-133607.88376585703</v>
      </c>
      <c r="AY183" s="76">
        <f t="shared" si="146"/>
        <v>-135222.0967545475</v>
      </c>
      <c r="AZ183" s="76">
        <f t="shared" si="146"/>
        <v>-136836.30974323797</v>
      </c>
      <c r="BA183" s="76">
        <f t="shared" si="146"/>
        <v>-138450.52273192845</v>
      </c>
      <c r="BB183" s="76">
        <f t="shared" si="146"/>
        <v>-140064.73572061892</v>
      </c>
      <c r="BC183" s="76">
        <f t="shared" si="146"/>
        <v>-141678.94870930939</v>
      </c>
      <c r="BD183" s="76">
        <f t="shared" si="146"/>
        <v>-143293.16169799987</v>
      </c>
      <c r="BE183" s="76">
        <f t="shared" si="146"/>
        <v>-144907.37468669034</v>
      </c>
      <c r="BF183" s="76">
        <f t="shared" si="146"/>
        <v>-146521.58767538081</v>
      </c>
      <c r="BG183" s="76">
        <f t="shared" si="146"/>
        <v>-148135.80066407128</v>
      </c>
      <c r="BH183" s="76">
        <f t="shared" si="146"/>
        <v>-149750.01365276176</v>
      </c>
      <c r="BI183" s="76">
        <f t="shared" si="146"/>
        <v>-151364.22664145223</v>
      </c>
      <c r="BJ183" s="76">
        <f t="shared" si="146"/>
        <v>-152978.4396301427</v>
      </c>
      <c r="BK183" s="76">
        <f t="shared" si="146"/>
        <v>-154592.65261883318</v>
      </c>
      <c r="BL183" s="76">
        <f t="shared" si="146"/>
        <v>-156206.86560752365</v>
      </c>
      <c r="BM183" s="76">
        <f t="shared" si="146"/>
        <v>-157821.07859621412</v>
      </c>
      <c r="BN183" s="76">
        <f t="shared" si="146"/>
        <v>-159435.2915849046</v>
      </c>
      <c r="BO183" s="76">
        <f t="shared" si="146"/>
        <v>-161049.50457359507</v>
      </c>
      <c r="BP183" s="76">
        <f t="shared" si="146"/>
        <v>-162663.71756228554</v>
      </c>
      <c r="BQ183" s="76">
        <f t="shared" si="146"/>
        <v>-164277.93055097602</v>
      </c>
      <c r="BR183" s="76">
        <f t="shared" si="146"/>
        <v>-165892.14353966649</v>
      </c>
      <c r="BS183" s="76">
        <f t="shared" si="146"/>
        <v>-167506.35652835696</v>
      </c>
      <c r="BT183" s="76">
        <f t="shared" si="146"/>
        <v>-169120.56951704744</v>
      </c>
      <c r="BU183" s="76">
        <f t="shared" si="146"/>
        <v>-170734.78250573791</v>
      </c>
      <c r="BV183" s="76">
        <f t="shared" si="146"/>
        <v>-172348.99549442838</v>
      </c>
      <c r="BW183" s="76">
        <f t="shared" si="146"/>
        <v>-173963.20848311885</v>
      </c>
      <c r="BX183" s="76">
        <f t="shared" si="146"/>
        <v>-175577.42147180933</v>
      </c>
      <c r="BY183" s="76">
        <f t="shared" si="146"/>
        <v>-177191.6344604998</v>
      </c>
      <c r="BZ183" s="76">
        <f t="shared" si="146"/>
        <v>-178805.84744919027</v>
      </c>
      <c r="CA183" s="76">
        <f t="shared" ref="CA183:DF183" si="147">BZ183-CA370</f>
        <v>-180420.06043788075</v>
      </c>
      <c r="CB183" s="76">
        <f t="shared" si="147"/>
        <v>-182034.27342657122</v>
      </c>
      <c r="CC183" s="76">
        <f t="shared" si="147"/>
        <v>-183648.48641526169</v>
      </c>
      <c r="CD183" s="76">
        <f t="shared" si="147"/>
        <v>-185262.69940395217</v>
      </c>
      <c r="CE183" s="76">
        <f t="shared" si="147"/>
        <v>-186876.91239264264</v>
      </c>
      <c r="CF183" s="76">
        <f t="shared" si="147"/>
        <v>-188491.12538133311</v>
      </c>
      <c r="CG183" s="76">
        <f t="shared" si="147"/>
        <v>-190105.33837002359</v>
      </c>
      <c r="CH183" s="76">
        <f t="shared" si="147"/>
        <v>-191719.55135871406</v>
      </c>
      <c r="CI183" s="76">
        <f t="shared" si="147"/>
        <v>-193333.76434740453</v>
      </c>
      <c r="CJ183" s="76">
        <f t="shared" si="147"/>
        <v>-194947.97733609501</v>
      </c>
      <c r="CK183" s="76">
        <f t="shared" si="147"/>
        <v>-196562.19032478548</v>
      </c>
      <c r="CL183" s="76">
        <f t="shared" si="147"/>
        <v>-198176.40331347595</v>
      </c>
      <c r="CM183" s="76">
        <f t="shared" si="147"/>
        <v>-199790.61630216643</v>
      </c>
      <c r="CN183" s="76">
        <f t="shared" si="147"/>
        <v>-201404.8292908569</v>
      </c>
      <c r="CO183" s="76">
        <f t="shared" si="147"/>
        <v>-203019.04227954737</v>
      </c>
      <c r="CP183" s="76">
        <f t="shared" si="147"/>
        <v>-204633.25526823784</v>
      </c>
      <c r="CQ183" s="76">
        <f t="shared" si="147"/>
        <v>-206247.46825692832</v>
      </c>
      <c r="CR183" s="76">
        <f t="shared" si="147"/>
        <v>-207861.68124561879</v>
      </c>
      <c r="CS183" s="76">
        <f t="shared" si="147"/>
        <v>-209475.89423430926</v>
      </c>
      <c r="CT183" s="76">
        <f t="shared" si="147"/>
        <v>-211090.10722299974</v>
      </c>
      <c r="CU183" s="76">
        <f t="shared" si="147"/>
        <v>-212704.32021169021</v>
      </c>
      <c r="CV183" s="76">
        <f t="shared" si="147"/>
        <v>-214318.53320038068</v>
      </c>
      <c r="CW183" s="76">
        <f t="shared" si="147"/>
        <v>-215932.74618907116</v>
      </c>
      <c r="CX183" s="76">
        <f t="shared" si="147"/>
        <v>-217546.95917776163</v>
      </c>
      <c r="CY183" s="76">
        <f t="shared" si="147"/>
        <v>-219161.1721664521</v>
      </c>
      <c r="CZ183" s="76">
        <f t="shared" si="147"/>
        <v>-220775.38515514258</v>
      </c>
      <c r="DA183" s="76">
        <f t="shared" si="147"/>
        <v>-222389.59814383305</v>
      </c>
      <c r="DB183" s="76">
        <f t="shared" si="147"/>
        <v>-224003.81113252352</v>
      </c>
      <c r="DC183" s="76">
        <f t="shared" si="147"/>
        <v>-225618.024121214</v>
      </c>
      <c r="DD183" s="76">
        <f t="shared" si="147"/>
        <v>-227232.23710990447</v>
      </c>
      <c r="DE183" s="76">
        <f t="shared" si="147"/>
        <v>-228846.45009859494</v>
      </c>
      <c r="DF183" s="76">
        <f t="shared" si="147"/>
        <v>-230460.66308728541</v>
      </c>
      <c r="DG183" s="76"/>
      <c r="DH183" s="76"/>
      <c r="DI183" s="76"/>
      <c r="DJ183" s="76"/>
      <c r="DK183" s="76"/>
      <c r="DL183" s="76"/>
      <c r="DM183" s="76"/>
      <c r="DN183" s="76"/>
      <c r="DO183" s="76"/>
      <c r="DP183" s="76"/>
      <c r="DQ183" s="76"/>
      <c r="DR183" s="76"/>
      <c r="DS183" s="76"/>
      <c r="DT183" s="76"/>
      <c r="DU183" s="76"/>
      <c r="DV183" s="76"/>
      <c r="DW183" s="76"/>
      <c r="DX183" s="76"/>
      <c r="DY183" s="76"/>
      <c r="DZ183" s="76"/>
      <c r="EA183" s="76"/>
      <c r="EB183" s="76"/>
      <c r="EC183" s="76"/>
      <c r="ED183" s="76"/>
      <c r="EE183" s="76"/>
      <c r="EF183" s="76"/>
      <c r="EG183" s="76"/>
      <c r="EH183" s="76"/>
      <c r="EI183" s="76"/>
      <c r="EJ183" s="76"/>
      <c r="EK183" s="76"/>
      <c r="EL183" s="76"/>
      <c r="EM183" s="76"/>
      <c r="EN183" s="76"/>
      <c r="EO183" s="76"/>
      <c r="EP183" s="76"/>
      <c r="EQ183" s="76"/>
      <c r="ER183" s="76"/>
      <c r="ES183" s="76"/>
      <c r="ET183" s="76"/>
      <c r="EU183" s="76"/>
      <c r="EV183" s="76"/>
    </row>
    <row r="184" spans="4:152" s="118" customFormat="1" x14ac:dyDescent="0.25">
      <c r="D184" s="143"/>
      <c r="E184" s="167"/>
      <c r="F184" s="168">
        <f>F290</f>
        <v>0</v>
      </c>
      <c r="G184" s="169"/>
      <c r="H184" s="169"/>
      <c r="I184" s="169"/>
      <c r="J184" s="170"/>
      <c r="K184" s="78"/>
      <c r="L184" s="83"/>
      <c r="M184" s="171"/>
      <c r="N184" s="78">
        <f>SUM(N185:N186)</f>
        <v>0</v>
      </c>
      <c r="O184" s="78">
        <f t="shared" ref="O184:W184" si="148">SUM(O185:O186)</f>
        <v>0</v>
      </c>
      <c r="P184" s="78">
        <f t="shared" si="148"/>
        <v>0</v>
      </c>
      <c r="Q184" s="78">
        <f t="shared" si="148"/>
        <v>0</v>
      </c>
      <c r="R184" s="78">
        <f t="shared" si="148"/>
        <v>0</v>
      </c>
      <c r="S184" s="78">
        <f t="shared" si="148"/>
        <v>0</v>
      </c>
      <c r="T184" s="78">
        <f t="shared" si="148"/>
        <v>0</v>
      </c>
      <c r="U184" s="78">
        <f t="shared" si="148"/>
        <v>0</v>
      </c>
      <c r="V184" s="78">
        <f t="shared" si="148"/>
        <v>0</v>
      </c>
      <c r="W184" s="78">
        <f t="shared" si="148"/>
        <v>0</v>
      </c>
      <c r="X184" s="78">
        <f>SUM(X185:X186)</f>
        <v>0</v>
      </c>
      <c r="Y184" s="78">
        <f t="shared" ref="Y184:CJ184" si="149">SUM(Y185:Y186)</f>
        <v>0</v>
      </c>
      <c r="Z184" s="78">
        <f t="shared" si="149"/>
        <v>0</v>
      </c>
      <c r="AA184" s="78">
        <f t="shared" si="149"/>
        <v>0</v>
      </c>
      <c r="AB184" s="78">
        <f t="shared" si="149"/>
        <v>0</v>
      </c>
      <c r="AC184" s="78">
        <f t="shared" si="149"/>
        <v>0</v>
      </c>
      <c r="AD184" s="78">
        <f t="shared" si="149"/>
        <v>0</v>
      </c>
      <c r="AE184" s="78">
        <f t="shared" si="149"/>
        <v>0</v>
      </c>
      <c r="AF184" s="78">
        <f t="shared" si="149"/>
        <v>0</v>
      </c>
      <c r="AG184" s="78">
        <f t="shared" si="149"/>
        <v>0</v>
      </c>
      <c r="AH184" s="78">
        <f t="shared" si="149"/>
        <v>0</v>
      </c>
      <c r="AI184" s="78">
        <f t="shared" si="149"/>
        <v>0</v>
      </c>
      <c r="AJ184" s="78">
        <f t="shared" si="149"/>
        <v>0</v>
      </c>
      <c r="AK184" s="78">
        <f t="shared" si="149"/>
        <v>0</v>
      </c>
      <c r="AL184" s="78">
        <f t="shared" si="149"/>
        <v>0</v>
      </c>
      <c r="AM184" s="78">
        <f t="shared" si="149"/>
        <v>0</v>
      </c>
      <c r="AN184" s="78">
        <f t="shared" si="149"/>
        <v>0</v>
      </c>
      <c r="AO184" s="78">
        <f t="shared" si="149"/>
        <v>0</v>
      </c>
      <c r="AP184" s="78">
        <f t="shared" si="149"/>
        <v>0</v>
      </c>
      <c r="AQ184" s="78">
        <f t="shared" si="149"/>
        <v>0</v>
      </c>
      <c r="AR184" s="78">
        <f t="shared" si="149"/>
        <v>0</v>
      </c>
      <c r="AS184" s="78">
        <f t="shared" si="149"/>
        <v>0</v>
      </c>
      <c r="AT184" s="78">
        <f t="shared" si="149"/>
        <v>0</v>
      </c>
      <c r="AU184" s="78">
        <f t="shared" si="149"/>
        <v>0</v>
      </c>
      <c r="AV184" s="78">
        <f t="shared" si="149"/>
        <v>0</v>
      </c>
      <c r="AW184" s="78">
        <f t="shared" si="149"/>
        <v>0</v>
      </c>
      <c r="AX184" s="78">
        <f t="shared" si="149"/>
        <v>0</v>
      </c>
      <c r="AY184" s="78">
        <f t="shared" si="149"/>
        <v>0</v>
      </c>
      <c r="AZ184" s="78">
        <f t="shared" si="149"/>
        <v>0</v>
      </c>
      <c r="BA184" s="78">
        <f t="shared" si="149"/>
        <v>0</v>
      </c>
      <c r="BB184" s="78">
        <f t="shared" si="149"/>
        <v>0</v>
      </c>
      <c r="BC184" s="78">
        <f t="shared" si="149"/>
        <v>0</v>
      </c>
      <c r="BD184" s="78">
        <f t="shared" si="149"/>
        <v>0</v>
      </c>
      <c r="BE184" s="78">
        <f t="shared" si="149"/>
        <v>0</v>
      </c>
      <c r="BF184" s="78">
        <f t="shared" si="149"/>
        <v>0</v>
      </c>
      <c r="BG184" s="78">
        <f t="shared" si="149"/>
        <v>0</v>
      </c>
      <c r="BH184" s="78">
        <f t="shared" si="149"/>
        <v>0</v>
      </c>
      <c r="BI184" s="78">
        <f t="shared" si="149"/>
        <v>0</v>
      </c>
      <c r="BJ184" s="78">
        <f t="shared" si="149"/>
        <v>0</v>
      </c>
      <c r="BK184" s="78">
        <f t="shared" si="149"/>
        <v>0</v>
      </c>
      <c r="BL184" s="78">
        <f t="shared" si="149"/>
        <v>0</v>
      </c>
      <c r="BM184" s="78">
        <f t="shared" si="149"/>
        <v>0</v>
      </c>
      <c r="BN184" s="78">
        <f t="shared" si="149"/>
        <v>0</v>
      </c>
      <c r="BO184" s="78">
        <f t="shared" si="149"/>
        <v>0</v>
      </c>
      <c r="BP184" s="78">
        <f t="shared" si="149"/>
        <v>0</v>
      </c>
      <c r="BQ184" s="78">
        <f t="shared" si="149"/>
        <v>0</v>
      </c>
      <c r="BR184" s="78">
        <f t="shared" si="149"/>
        <v>0</v>
      </c>
      <c r="BS184" s="78">
        <f t="shared" si="149"/>
        <v>0</v>
      </c>
      <c r="BT184" s="78">
        <f t="shared" si="149"/>
        <v>0</v>
      </c>
      <c r="BU184" s="78">
        <f t="shared" si="149"/>
        <v>0</v>
      </c>
      <c r="BV184" s="78">
        <f t="shared" si="149"/>
        <v>0</v>
      </c>
      <c r="BW184" s="78">
        <f t="shared" si="149"/>
        <v>0</v>
      </c>
      <c r="BX184" s="78">
        <f t="shared" si="149"/>
        <v>0</v>
      </c>
      <c r="BY184" s="78">
        <f t="shared" si="149"/>
        <v>0</v>
      </c>
      <c r="BZ184" s="78">
        <f t="shared" si="149"/>
        <v>0</v>
      </c>
      <c r="CA184" s="78">
        <f t="shared" si="149"/>
        <v>0</v>
      </c>
      <c r="CB184" s="78">
        <f t="shared" si="149"/>
        <v>0</v>
      </c>
      <c r="CC184" s="78">
        <f t="shared" si="149"/>
        <v>0</v>
      </c>
      <c r="CD184" s="78">
        <f t="shared" si="149"/>
        <v>0</v>
      </c>
      <c r="CE184" s="78">
        <f t="shared" si="149"/>
        <v>0</v>
      </c>
      <c r="CF184" s="78">
        <f t="shared" si="149"/>
        <v>0</v>
      </c>
      <c r="CG184" s="78">
        <f t="shared" si="149"/>
        <v>0</v>
      </c>
      <c r="CH184" s="78">
        <f t="shared" si="149"/>
        <v>0</v>
      </c>
      <c r="CI184" s="78">
        <f t="shared" si="149"/>
        <v>0</v>
      </c>
      <c r="CJ184" s="78">
        <f t="shared" si="149"/>
        <v>0</v>
      </c>
      <c r="CK184" s="78">
        <f t="shared" ref="CK184:DF184" si="150">SUM(CK185:CK186)</f>
        <v>0</v>
      </c>
      <c r="CL184" s="78">
        <f t="shared" si="150"/>
        <v>0</v>
      </c>
      <c r="CM184" s="78">
        <f t="shared" si="150"/>
        <v>0</v>
      </c>
      <c r="CN184" s="78">
        <f t="shared" si="150"/>
        <v>0</v>
      </c>
      <c r="CO184" s="78">
        <f t="shared" si="150"/>
        <v>0</v>
      </c>
      <c r="CP184" s="78">
        <f t="shared" si="150"/>
        <v>0</v>
      </c>
      <c r="CQ184" s="78">
        <f t="shared" si="150"/>
        <v>0</v>
      </c>
      <c r="CR184" s="78">
        <f t="shared" si="150"/>
        <v>0</v>
      </c>
      <c r="CS184" s="78">
        <f t="shared" si="150"/>
        <v>0</v>
      </c>
      <c r="CT184" s="78">
        <f t="shared" si="150"/>
        <v>0</v>
      </c>
      <c r="CU184" s="78">
        <f t="shared" si="150"/>
        <v>0</v>
      </c>
      <c r="CV184" s="78">
        <f t="shared" si="150"/>
        <v>0</v>
      </c>
      <c r="CW184" s="78">
        <f t="shared" si="150"/>
        <v>0</v>
      </c>
      <c r="CX184" s="78">
        <f t="shared" si="150"/>
        <v>0</v>
      </c>
      <c r="CY184" s="78">
        <f t="shared" si="150"/>
        <v>0</v>
      </c>
      <c r="CZ184" s="78">
        <f t="shared" si="150"/>
        <v>0</v>
      </c>
      <c r="DA184" s="78">
        <f t="shared" si="150"/>
        <v>0</v>
      </c>
      <c r="DB184" s="78">
        <f t="shared" si="150"/>
        <v>0</v>
      </c>
      <c r="DC184" s="78">
        <f t="shared" si="150"/>
        <v>0</v>
      </c>
      <c r="DD184" s="78">
        <f t="shared" si="150"/>
        <v>0</v>
      </c>
      <c r="DE184" s="78">
        <f t="shared" si="150"/>
        <v>0</v>
      </c>
      <c r="DF184" s="78">
        <f t="shared" si="150"/>
        <v>0</v>
      </c>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row>
    <row r="185" spans="4:152" s="118" customFormat="1" x14ac:dyDescent="0.25">
      <c r="D185" s="143"/>
      <c r="E185" s="167"/>
      <c r="F185" s="168"/>
      <c r="G185" s="169" t="s">
        <v>17</v>
      </c>
      <c r="H185" s="169"/>
      <c r="I185" s="169"/>
      <c r="J185" s="170"/>
      <c r="K185" s="78"/>
      <c r="L185" s="83"/>
      <c r="M185" s="171"/>
      <c r="N185" s="78"/>
      <c r="O185" s="78">
        <f t="shared" ref="O185:BZ185" si="151">N185+O328</f>
        <v>0</v>
      </c>
      <c r="P185" s="78">
        <f t="shared" si="151"/>
        <v>0</v>
      </c>
      <c r="Q185" s="78">
        <f t="shared" si="151"/>
        <v>0</v>
      </c>
      <c r="R185" s="78">
        <f t="shared" si="151"/>
        <v>0</v>
      </c>
      <c r="S185" s="78">
        <f t="shared" si="151"/>
        <v>0</v>
      </c>
      <c r="T185" s="78">
        <f t="shared" si="151"/>
        <v>0</v>
      </c>
      <c r="U185" s="78">
        <f t="shared" si="151"/>
        <v>0</v>
      </c>
      <c r="V185" s="78">
        <f t="shared" si="151"/>
        <v>0</v>
      </c>
      <c r="W185" s="78">
        <f t="shared" si="151"/>
        <v>0</v>
      </c>
      <c r="X185" s="78">
        <f t="shared" si="151"/>
        <v>0</v>
      </c>
      <c r="Y185" s="78">
        <f t="shared" si="151"/>
        <v>0</v>
      </c>
      <c r="Z185" s="78">
        <f t="shared" si="151"/>
        <v>0</v>
      </c>
      <c r="AA185" s="78">
        <f t="shared" si="151"/>
        <v>0</v>
      </c>
      <c r="AB185" s="78">
        <f t="shared" si="151"/>
        <v>0</v>
      </c>
      <c r="AC185" s="78">
        <f t="shared" si="151"/>
        <v>0</v>
      </c>
      <c r="AD185" s="78">
        <f t="shared" si="151"/>
        <v>0</v>
      </c>
      <c r="AE185" s="78">
        <f t="shared" si="151"/>
        <v>0</v>
      </c>
      <c r="AF185" s="78">
        <f t="shared" si="151"/>
        <v>0</v>
      </c>
      <c r="AG185" s="78">
        <f t="shared" si="151"/>
        <v>0</v>
      </c>
      <c r="AH185" s="78">
        <f t="shared" si="151"/>
        <v>0</v>
      </c>
      <c r="AI185" s="78">
        <f t="shared" si="151"/>
        <v>0</v>
      </c>
      <c r="AJ185" s="78">
        <f t="shared" si="151"/>
        <v>0</v>
      </c>
      <c r="AK185" s="78">
        <f t="shared" si="151"/>
        <v>0</v>
      </c>
      <c r="AL185" s="78">
        <f t="shared" si="151"/>
        <v>0</v>
      </c>
      <c r="AM185" s="78">
        <f t="shared" si="151"/>
        <v>0</v>
      </c>
      <c r="AN185" s="78">
        <f t="shared" si="151"/>
        <v>0</v>
      </c>
      <c r="AO185" s="78">
        <f t="shared" si="151"/>
        <v>0</v>
      </c>
      <c r="AP185" s="78">
        <f t="shared" si="151"/>
        <v>0</v>
      </c>
      <c r="AQ185" s="78">
        <f t="shared" si="151"/>
        <v>0</v>
      </c>
      <c r="AR185" s="78">
        <f t="shared" si="151"/>
        <v>0</v>
      </c>
      <c r="AS185" s="78">
        <f t="shared" si="151"/>
        <v>0</v>
      </c>
      <c r="AT185" s="78">
        <f t="shared" si="151"/>
        <v>0</v>
      </c>
      <c r="AU185" s="78">
        <f t="shared" si="151"/>
        <v>0</v>
      </c>
      <c r="AV185" s="78">
        <f t="shared" si="151"/>
        <v>0</v>
      </c>
      <c r="AW185" s="78">
        <f t="shared" si="151"/>
        <v>0</v>
      </c>
      <c r="AX185" s="78">
        <f t="shared" si="151"/>
        <v>0</v>
      </c>
      <c r="AY185" s="78">
        <f t="shared" si="151"/>
        <v>0</v>
      </c>
      <c r="AZ185" s="78">
        <f t="shared" si="151"/>
        <v>0</v>
      </c>
      <c r="BA185" s="78">
        <f t="shared" si="151"/>
        <v>0</v>
      </c>
      <c r="BB185" s="78">
        <f t="shared" si="151"/>
        <v>0</v>
      </c>
      <c r="BC185" s="78">
        <f t="shared" si="151"/>
        <v>0</v>
      </c>
      <c r="BD185" s="78">
        <f t="shared" si="151"/>
        <v>0</v>
      </c>
      <c r="BE185" s="78">
        <f t="shared" si="151"/>
        <v>0</v>
      </c>
      <c r="BF185" s="78">
        <f t="shared" si="151"/>
        <v>0</v>
      </c>
      <c r="BG185" s="78">
        <f t="shared" si="151"/>
        <v>0</v>
      </c>
      <c r="BH185" s="78">
        <f t="shared" si="151"/>
        <v>0</v>
      </c>
      <c r="BI185" s="78">
        <f t="shared" si="151"/>
        <v>0</v>
      </c>
      <c r="BJ185" s="78">
        <f t="shared" si="151"/>
        <v>0</v>
      </c>
      <c r="BK185" s="78">
        <f t="shared" si="151"/>
        <v>0</v>
      </c>
      <c r="BL185" s="78">
        <f t="shared" si="151"/>
        <v>0</v>
      </c>
      <c r="BM185" s="78">
        <f t="shared" si="151"/>
        <v>0</v>
      </c>
      <c r="BN185" s="78">
        <f t="shared" si="151"/>
        <v>0</v>
      </c>
      <c r="BO185" s="78">
        <f t="shared" si="151"/>
        <v>0</v>
      </c>
      <c r="BP185" s="78">
        <f t="shared" si="151"/>
        <v>0</v>
      </c>
      <c r="BQ185" s="78">
        <f t="shared" si="151"/>
        <v>0</v>
      </c>
      <c r="BR185" s="78">
        <f t="shared" si="151"/>
        <v>0</v>
      </c>
      <c r="BS185" s="78">
        <f t="shared" si="151"/>
        <v>0</v>
      </c>
      <c r="BT185" s="78">
        <f t="shared" si="151"/>
        <v>0</v>
      </c>
      <c r="BU185" s="78">
        <f t="shared" si="151"/>
        <v>0</v>
      </c>
      <c r="BV185" s="78">
        <f t="shared" si="151"/>
        <v>0</v>
      </c>
      <c r="BW185" s="78">
        <f t="shared" si="151"/>
        <v>0</v>
      </c>
      <c r="BX185" s="78">
        <f t="shared" si="151"/>
        <v>0</v>
      </c>
      <c r="BY185" s="78">
        <f t="shared" si="151"/>
        <v>0</v>
      </c>
      <c r="BZ185" s="78">
        <f t="shared" si="151"/>
        <v>0</v>
      </c>
      <c r="CA185" s="78">
        <f t="shared" ref="CA185:DF185" si="152">BZ185+CA328</f>
        <v>0</v>
      </c>
      <c r="CB185" s="78">
        <f t="shared" si="152"/>
        <v>0</v>
      </c>
      <c r="CC185" s="78">
        <f t="shared" si="152"/>
        <v>0</v>
      </c>
      <c r="CD185" s="78">
        <f t="shared" si="152"/>
        <v>0</v>
      </c>
      <c r="CE185" s="78">
        <f t="shared" si="152"/>
        <v>0</v>
      </c>
      <c r="CF185" s="78">
        <f t="shared" si="152"/>
        <v>0</v>
      </c>
      <c r="CG185" s="78">
        <f t="shared" si="152"/>
        <v>0</v>
      </c>
      <c r="CH185" s="78">
        <f t="shared" si="152"/>
        <v>0</v>
      </c>
      <c r="CI185" s="78">
        <f t="shared" si="152"/>
        <v>0</v>
      </c>
      <c r="CJ185" s="78">
        <f t="shared" si="152"/>
        <v>0</v>
      </c>
      <c r="CK185" s="78">
        <f t="shared" si="152"/>
        <v>0</v>
      </c>
      <c r="CL185" s="78">
        <f t="shared" si="152"/>
        <v>0</v>
      </c>
      <c r="CM185" s="78">
        <f t="shared" si="152"/>
        <v>0</v>
      </c>
      <c r="CN185" s="78">
        <f t="shared" si="152"/>
        <v>0</v>
      </c>
      <c r="CO185" s="78">
        <f t="shared" si="152"/>
        <v>0</v>
      </c>
      <c r="CP185" s="78">
        <f t="shared" si="152"/>
        <v>0</v>
      </c>
      <c r="CQ185" s="78">
        <f t="shared" si="152"/>
        <v>0</v>
      </c>
      <c r="CR185" s="78">
        <f t="shared" si="152"/>
        <v>0</v>
      </c>
      <c r="CS185" s="78">
        <f t="shared" si="152"/>
        <v>0</v>
      </c>
      <c r="CT185" s="78">
        <f t="shared" si="152"/>
        <v>0</v>
      </c>
      <c r="CU185" s="78">
        <f t="shared" si="152"/>
        <v>0</v>
      </c>
      <c r="CV185" s="78">
        <f t="shared" si="152"/>
        <v>0</v>
      </c>
      <c r="CW185" s="78">
        <f t="shared" si="152"/>
        <v>0</v>
      </c>
      <c r="CX185" s="78">
        <f t="shared" si="152"/>
        <v>0</v>
      </c>
      <c r="CY185" s="78">
        <f t="shared" si="152"/>
        <v>0</v>
      </c>
      <c r="CZ185" s="78">
        <f t="shared" si="152"/>
        <v>0</v>
      </c>
      <c r="DA185" s="78">
        <f t="shared" si="152"/>
        <v>0</v>
      </c>
      <c r="DB185" s="78">
        <f t="shared" si="152"/>
        <v>0</v>
      </c>
      <c r="DC185" s="78">
        <f t="shared" si="152"/>
        <v>0</v>
      </c>
      <c r="DD185" s="78">
        <f t="shared" si="152"/>
        <v>0</v>
      </c>
      <c r="DE185" s="78">
        <f t="shared" si="152"/>
        <v>0</v>
      </c>
      <c r="DF185" s="78">
        <f t="shared" si="152"/>
        <v>0</v>
      </c>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row>
    <row r="186" spans="4:152" s="118" customFormat="1" x14ac:dyDescent="0.25">
      <c r="D186" s="143"/>
      <c r="E186" s="167"/>
      <c r="F186" s="169"/>
      <c r="G186" s="169" t="s">
        <v>54</v>
      </c>
      <c r="H186" s="169"/>
      <c r="I186" s="169"/>
      <c r="J186" s="170"/>
      <c r="K186" s="78"/>
      <c r="L186" s="83"/>
      <c r="M186" s="171"/>
      <c r="N186" s="78"/>
      <c r="O186" s="78">
        <f t="shared" ref="O186:BZ186" si="153">N186-O371</f>
        <v>0</v>
      </c>
      <c r="P186" s="78">
        <f t="shared" si="153"/>
        <v>0</v>
      </c>
      <c r="Q186" s="78">
        <f t="shared" si="153"/>
        <v>0</v>
      </c>
      <c r="R186" s="78">
        <f t="shared" si="153"/>
        <v>0</v>
      </c>
      <c r="S186" s="78">
        <f t="shared" si="153"/>
        <v>0</v>
      </c>
      <c r="T186" s="78">
        <f t="shared" si="153"/>
        <v>0</v>
      </c>
      <c r="U186" s="78">
        <f t="shared" si="153"/>
        <v>0</v>
      </c>
      <c r="V186" s="78">
        <f t="shared" si="153"/>
        <v>0</v>
      </c>
      <c r="W186" s="78">
        <f t="shared" si="153"/>
        <v>0</v>
      </c>
      <c r="X186" s="78">
        <f t="shared" si="153"/>
        <v>0</v>
      </c>
      <c r="Y186" s="78">
        <f t="shared" si="153"/>
        <v>0</v>
      </c>
      <c r="Z186" s="78">
        <f t="shared" si="153"/>
        <v>0</v>
      </c>
      <c r="AA186" s="78">
        <f t="shared" si="153"/>
        <v>0</v>
      </c>
      <c r="AB186" s="78">
        <f t="shared" si="153"/>
        <v>0</v>
      </c>
      <c r="AC186" s="78">
        <f t="shared" si="153"/>
        <v>0</v>
      </c>
      <c r="AD186" s="78">
        <f t="shared" si="153"/>
        <v>0</v>
      </c>
      <c r="AE186" s="78">
        <f t="shared" si="153"/>
        <v>0</v>
      </c>
      <c r="AF186" s="78">
        <f t="shared" si="153"/>
        <v>0</v>
      </c>
      <c r="AG186" s="78">
        <f t="shared" si="153"/>
        <v>0</v>
      </c>
      <c r="AH186" s="78">
        <f t="shared" si="153"/>
        <v>0</v>
      </c>
      <c r="AI186" s="78">
        <f t="shared" si="153"/>
        <v>0</v>
      </c>
      <c r="AJ186" s="78">
        <f t="shared" si="153"/>
        <v>0</v>
      </c>
      <c r="AK186" s="78">
        <f t="shared" si="153"/>
        <v>0</v>
      </c>
      <c r="AL186" s="78">
        <f t="shared" si="153"/>
        <v>0</v>
      </c>
      <c r="AM186" s="78">
        <f t="shared" si="153"/>
        <v>0</v>
      </c>
      <c r="AN186" s="78">
        <f t="shared" si="153"/>
        <v>0</v>
      </c>
      <c r="AO186" s="78">
        <f t="shared" si="153"/>
        <v>0</v>
      </c>
      <c r="AP186" s="78">
        <f t="shared" si="153"/>
        <v>0</v>
      </c>
      <c r="AQ186" s="78">
        <f t="shared" si="153"/>
        <v>0</v>
      </c>
      <c r="AR186" s="78">
        <f t="shared" si="153"/>
        <v>0</v>
      </c>
      <c r="AS186" s="78">
        <f t="shared" si="153"/>
        <v>0</v>
      </c>
      <c r="AT186" s="78">
        <f t="shared" si="153"/>
        <v>0</v>
      </c>
      <c r="AU186" s="78">
        <f t="shared" si="153"/>
        <v>0</v>
      </c>
      <c r="AV186" s="78">
        <f t="shared" si="153"/>
        <v>0</v>
      </c>
      <c r="AW186" s="78">
        <f t="shared" si="153"/>
        <v>0</v>
      </c>
      <c r="AX186" s="78">
        <f t="shared" si="153"/>
        <v>0</v>
      </c>
      <c r="AY186" s="78">
        <f t="shared" si="153"/>
        <v>0</v>
      </c>
      <c r="AZ186" s="78">
        <f t="shared" si="153"/>
        <v>0</v>
      </c>
      <c r="BA186" s="78">
        <f t="shared" si="153"/>
        <v>0</v>
      </c>
      <c r="BB186" s="78">
        <f t="shared" si="153"/>
        <v>0</v>
      </c>
      <c r="BC186" s="78">
        <f t="shared" si="153"/>
        <v>0</v>
      </c>
      <c r="BD186" s="78">
        <f t="shared" si="153"/>
        <v>0</v>
      </c>
      <c r="BE186" s="78">
        <f t="shared" si="153"/>
        <v>0</v>
      </c>
      <c r="BF186" s="78">
        <f t="shared" si="153"/>
        <v>0</v>
      </c>
      <c r="BG186" s="78">
        <f t="shared" si="153"/>
        <v>0</v>
      </c>
      <c r="BH186" s="78">
        <f t="shared" si="153"/>
        <v>0</v>
      </c>
      <c r="BI186" s="78">
        <f t="shared" si="153"/>
        <v>0</v>
      </c>
      <c r="BJ186" s="78">
        <f t="shared" si="153"/>
        <v>0</v>
      </c>
      <c r="BK186" s="78">
        <f t="shared" si="153"/>
        <v>0</v>
      </c>
      <c r="BL186" s="78">
        <f t="shared" si="153"/>
        <v>0</v>
      </c>
      <c r="BM186" s="78">
        <f t="shared" si="153"/>
        <v>0</v>
      </c>
      <c r="BN186" s="78">
        <f t="shared" si="153"/>
        <v>0</v>
      </c>
      <c r="BO186" s="78">
        <f t="shared" si="153"/>
        <v>0</v>
      </c>
      <c r="BP186" s="78">
        <f t="shared" si="153"/>
        <v>0</v>
      </c>
      <c r="BQ186" s="78">
        <f t="shared" si="153"/>
        <v>0</v>
      </c>
      <c r="BR186" s="78">
        <f t="shared" si="153"/>
        <v>0</v>
      </c>
      <c r="BS186" s="78">
        <f t="shared" si="153"/>
        <v>0</v>
      </c>
      <c r="BT186" s="78">
        <f t="shared" si="153"/>
        <v>0</v>
      </c>
      <c r="BU186" s="78">
        <f t="shared" si="153"/>
        <v>0</v>
      </c>
      <c r="BV186" s="78">
        <f t="shared" si="153"/>
        <v>0</v>
      </c>
      <c r="BW186" s="78">
        <f t="shared" si="153"/>
        <v>0</v>
      </c>
      <c r="BX186" s="78">
        <f t="shared" si="153"/>
        <v>0</v>
      </c>
      <c r="BY186" s="78">
        <f t="shared" si="153"/>
        <v>0</v>
      </c>
      <c r="BZ186" s="78">
        <f t="shared" si="153"/>
        <v>0</v>
      </c>
      <c r="CA186" s="78">
        <f t="shared" ref="CA186:DF186" si="154">BZ186-CA371</f>
        <v>0</v>
      </c>
      <c r="CB186" s="78">
        <f t="shared" si="154"/>
        <v>0</v>
      </c>
      <c r="CC186" s="78">
        <f t="shared" si="154"/>
        <v>0</v>
      </c>
      <c r="CD186" s="78">
        <f t="shared" si="154"/>
        <v>0</v>
      </c>
      <c r="CE186" s="78">
        <f t="shared" si="154"/>
        <v>0</v>
      </c>
      <c r="CF186" s="78">
        <f t="shared" si="154"/>
        <v>0</v>
      </c>
      <c r="CG186" s="78">
        <f t="shared" si="154"/>
        <v>0</v>
      </c>
      <c r="CH186" s="78">
        <f t="shared" si="154"/>
        <v>0</v>
      </c>
      <c r="CI186" s="78">
        <f t="shared" si="154"/>
        <v>0</v>
      </c>
      <c r="CJ186" s="78">
        <f t="shared" si="154"/>
        <v>0</v>
      </c>
      <c r="CK186" s="78">
        <f t="shared" si="154"/>
        <v>0</v>
      </c>
      <c r="CL186" s="78">
        <f t="shared" si="154"/>
        <v>0</v>
      </c>
      <c r="CM186" s="78">
        <f t="shared" si="154"/>
        <v>0</v>
      </c>
      <c r="CN186" s="78">
        <f t="shared" si="154"/>
        <v>0</v>
      </c>
      <c r="CO186" s="78">
        <f t="shared" si="154"/>
        <v>0</v>
      </c>
      <c r="CP186" s="78">
        <f t="shared" si="154"/>
        <v>0</v>
      </c>
      <c r="CQ186" s="78">
        <f t="shared" si="154"/>
        <v>0</v>
      </c>
      <c r="CR186" s="78">
        <f t="shared" si="154"/>
        <v>0</v>
      </c>
      <c r="CS186" s="78">
        <f t="shared" si="154"/>
        <v>0</v>
      </c>
      <c r="CT186" s="78">
        <f t="shared" si="154"/>
        <v>0</v>
      </c>
      <c r="CU186" s="78">
        <f t="shared" si="154"/>
        <v>0</v>
      </c>
      <c r="CV186" s="78">
        <f t="shared" si="154"/>
        <v>0</v>
      </c>
      <c r="CW186" s="78">
        <f t="shared" si="154"/>
        <v>0</v>
      </c>
      <c r="CX186" s="78">
        <f t="shared" si="154"/>
        <v>0</v>
      </c>
      <c r="CY186" s="78">
        <f t="shared" si="154"/>
        <v>0</v>
      </c>
      <c r="CZ186" s="78">
        <f t="shared" si="154"/>
        <v>0</v>
      </c>
      <c r="DA186" s="78">
        <f t="shared" si="154"/>
        <v>0</v>
      </c>
      <c r="DB186" s="78">
        <f t="shared" si="154"/>
        <v>0</v>
      </c>
      <c r="DC186" s="78">
        <f t="shared" si="154"/>
        <v>0</v>
      </c>
      <c r="DD186" s="78">
        <f t="shared" si="154"/>
        <v>0</v>
      </c>
      <c r="DE186" s="78">
        <f t="shared" si="154"/>
        <v>0</v>
      </c>
      <c r="DF186" s="78">
        <f t="shared" si="154"/>
        <v>0</v>
      </c>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row>
    <row r="187" spans="4:152" s="118" customFormat="1" x14ac:dyDescent="0.25">
      <c r="D187" s="143"/>
      <c r="E187" s="73"/>
      <c r="F187" s="74" t="str">
        <f>F291</f>
        <v>건설중인자산</v>
      </c>
      <c r="G187" s="74"/>
      <c r="H187" s="74"/>
      <c r="I187" s="74"/>
      <c r="J187" s="75"/>
      <c r="K187" s="76"/>
      <c r="L187" s="77"/>
      <c r="M187" s="123"/>
      <c r="N187" s="141">
        <v>47871.507815999998</v>
      </c>
      <c r="O187" s="141">
        <f t="shared" ref="O187:W187" si="155">N187</f>
        <v>47871.507815999998</v>
      </c>
      <c r="P187" s="141">
        <f t="shared" si="155"/>
        <v>47871.507815999998</v>
      </c>
      <c r="Q187" s="141">
        <f t="shared" si="155"/>
        <v>47871.507815999998</v>
      </c>
      <c r="R187" s="141">
        <f t="shared" si="155"/>
        <v>47871.507815999998</v>
      </c>
      <c r="S187" s="141">
        <f t="shared" si="155"/>
        <v>47871.507815999998</v>
      </c>
      <c r="T187" s="141">
        <f t="shared" si="155"/>
        <v>47871.507815999998</v>
      </c>
      <c r="U187" s="141">
        <f t="shared" si="155"/>
        <v>47871.507815999998</v>
      </c>
      <c r="V187" s="141">
        <f t="shared" si="155"/>
        <v>47871.507815999998</v>
      </c>
      <c r="W187" s="141">
        <f t="shared" si="155"/>
        <v>47871.507815999998</v>
      </c>
      <c r="X187" s="76">
        <f>W187</f>
        <v>47871.507815999998</v>
      </c>
      <c r="Y187" s="76">
        <f t="shared" ref="Y187:CJ187" si="156">X187</f>
        <v>47871.507815999998</v>
      </c>
      <c r="Z187" s="76">
        <f t="shared" si="156"/>
        <v>47871.507815999998</v>
      </c>
      <c r="AA187" s="76">
        <f t="shared" si="156"/>
        <v>47871.507815999998</v>
      </c>
      <c r="AB187" s="76">
        <f t="shared" si="156"/>
        <v>47871.507815999998</v>
      </c>
      <c r="AC187" s="76">
        <f t="shared" si="156"/>
        <v>47871.507815999998</v>
      </c>
      <c r="AD187" s="76">
        <f t="shared" si="156"/>
        <v>47871.507815999998</v>
      </c>
      <c r="AE187" s="76">
        <f t="shared" si="156"/>
        <v>47871.507815999998</v>
      </c>
      <c r="AF187" s="76">
        <f t="shared" si="156"/>
        <v>47871.507815999998</v>
      </c>
      <c r="AG187" s="76">
        <f t="shared" si="156"/>
        <v>47871.507815999998</v>
      </c>
      <c r="AH187" s="76">
        <f t="shared" si="156"/>
        <v>47871.507815999998</v>
      </c>
      <c r="AI187" s="76">
        <f t="shared" si="156"/>
        <v>47871.507815999998</v>
      </c>
      <c r="AJ187" s="76">
        <f t="shared" si="156"/>
        <v>47871.507815999998</v>
      </c>
      <c r="AK187" s="76">
        <f t="shared" si="156"/>
        <v>47871.507815999998</v>
      </c>
      <c r="AL187" s="76">
        <f t="shared" si="156"/>
        <v>47871.507815999998</v>
      </c>
      <c r="AM187" s="76">
        <f t="shared" si="156"/>
        <v>47871.507815999998</v>
      </c>
      <c r="AN187" s="76">
        <f t="shared" si="156"/>
        <v>47871.507815999998</v>
      </c>
      <c r="AO187" s="76">
        <f t="shared" si="156"/>
        <v>47871.507815999998</v>
      </c>
      <c r="AP187" s="76">
        <f t="shared" si="156"/>
        <v>47871.507815999998</v>
      </c>
      <c r="AQ187" s="76">
        <f t="shared" si="156"/>
        <v>47871.507815999998</v>
      </c>
      <c r="AR187" s="76">
        <f t="shared" si="156"/>
        <v>47871.507815999998</v>
      </c>
      <c r="AS187" s="76">
        <f t="shared" si="156"/>
        <v>47871.507815999998</v>
      </c>
      <c r="AT187" s="76">
        <f t="shared" si="156"/>
        <v>47871.507815999998</v>
      </c>
      <c r="AU187" s="76">
        <f t="shared" si="156"/>
        <v>47871.507815999998</v>
      </c>
      <c r="AV187" s="76">
        <f t="shared" si="156"/>
        <v>47871.507815999998</v>
      </c>
      <c r="AW187" s="76">
        <f t="shared" si="156"/>
        <v>47871.507815999998</v>
      </c>
      <c r="AX187" s="76">
        <f t="shared" si="156"/>
        <v>47871.507815999998</v>
      </c>
      <c r="AY187" s="76">
        <f t="shared" si="156"/>
        <v>47871.507815999998</v>
      </c>
      <c r="AZ187" s="76">
        <f t="shared" si="156"/>
        <v>47871.507815999998</v>
      </c>
      <c r="BA187" s="76">
        <f t="shared" si="156"/>
        <v>47871.507815999998</v>
      </c>
      <c r="BB187" s="76">
        <f t="shared" si="156"/>
        <v>47871.507815999998</v>
      </c>
      <c r="BC187" s="76">
        <f t="shared" si="156"/>
        <v>47871.507815999998</v>
      </c>
      <c r="BD187" s="76">
        <f t="shared" si="156"/>
        <v>47871.507815999998</v>
      </c>
      <c r="BE187" s="76">
        <f t="shared" si="156"/>
        <v>47871.507815999998</v>
      </c>
      <c r="BF187" s="76">
        <f t="shared" si="156"/>
        <v>47871.507815999998</v>
      </c>
      <c r="BG187" s="76">
        <f t="shared" si="156"/>
        <v>47871.507815999998</v>
      </c>
      <c r="BH187" s="76">
        <f t="shared" si="156"/>
        <v>47871.507815999998</v>
      </c>
      <c r="BI187" s="76">
        <f t="shared" si="156"/>
        <v>47871.507815999998</v>
      </c>
      <c r="BJ187" s="76">
        <f t="shared" si="156"/>
        <v>47871.507815999998</v>
      </c>
      <c r="BK187" s="76">
        <f t="shared" si="156"/>
        <v>47871.507815999998</v>
      </c>
      <c r="BL187" s="76">
        <f t="shared" si="156"/>
        <v>47871.507815999998</v>
      </c>
      <c r="BM187" s="76">
        <f t="shared" si="156"/>
        <v>47871.507815999998</v>
      </c>
      <c r="BN187" s="76">
        <f t="shared" si="156"/>
        <v>47871.507815999998</v>
      </c>
      <c r="BO187" s="76">
        <f t="shared" si="156"/>
        <v>47871.507815999998</v>
      </c>
      <c r="BP187" s="76">
        <f t="shared" si="156"/>
        <v>47871.507815999998</v>
      </c>
      <c r="BQ187" s="76">
        <f t="shared" si="156"/>
        <v>47871.507815999998</v>
      </c>
      <c r="BR187" s="76">
        <f t="shared" si="156"/>
        <v>47871.507815999998</v>
      </c>
      <c r="BS187" s="76">
        <f t="shared" si="156"/>
        <v>47871.507815999998</v>
      </c>
      <c r="BT187" s="76">
        <f t="shared" si="156"/>
        <v>47871.507815999998</v>
      </c>
      <c r="BU187" s="76">
        <f t="shared" si="156"/>
        <v>47871.507815999998</v>
      </c>
      <c r="BV187" s="76">
        <f t="shared" si="156"/>
        <v>47871.507815999998</v>
      </c>
      <c r="BW187" s="76">
        <f t="shared" si="156"/>
        <v>47871.507815999998</v>
      </c>
      <c r="BX187" s="76">
        <f t="shared" si="156"/>
        <v>47871.507815999998</v>
      </c>
      <c r="BY187" s="76">
        <f t="shared" si="156"/>
        <v>47871.507815999998</v>
      </c>
      <c r="BZ187" s="76">
        <f t="shared" si="156"/>
        <v>47871.507815999998</v>
      </c>
      <c r="CA187" s="76">
        <f t="shared" si="156"/>
        <v>47871.507815999998</v>
      </c>
      <c r="CB187" s="76">
        <f t="shared" si="156"/>
        <v>47871.507815999998</v>
      </c>
      <c r="CC187" s="76">
        <f t="shared" si="156"/>
        <v>47871.507815999998</v>
      </c>
      <c r="CD187" s="76">
        <f t="shared" si="156"/>
        <v>47871.507815999998</v>
      </c>
      <c r="CE187" s="76">
        <f t="shared" si="156"/>
        <v>47871.507815999998</v>
      </c>
      <c r="CF187" s="76">
        <f t="shared" si="156"/>
        <v>47871.507815999998</v>
      </c>
      <c r="CG187" s="76">
        <f t="shared" si="156"/>
        <v>47871.507815999998</v>
      </c>
      <c r="CH187" s="76">
        <f t="shared" si="156"/>
        <v>47871.507815999998</v>
      </c>
      <c r="CI187" s="76">
        <f t="shared" si="156"/>
        <v>47871.507815999998</v>
      </c>
      <c r="CJ187" s="76">
        <f t="shared" si="156"/>
        <v>47871.507815999998</v>
      </c>
      <c r="CK187" s="76">
        <f t="shared" ref="CK187:DF187" si="157">CJ187</f>
        <v>47871.507815999998</v>
      </c>
      <c r="CL187" s="76">
        <f t="shared" si="157"/>
        <v>47871.507815999998</v>
      </c>
      <c r="CM187" s="76">
        <f t="shared" si="157"/>
        <v>47871.507815999998</v>
      </c>
      <c r="CN187" s="76">
        <f t="shared" si="157"/>
        <v>47871.507815999998</v>
      </c>
      <c r="CO187" s="76">
        <f t="shared" si="157"/>
        <v>47871.507815999998</v>
      </c>
      <c r="CP187" s="76">
        <f t="shared" si="157"/>
        <v>47871.507815999998</v>
      </c>
      <c r="CQ187" s="76">
        <f t="shared" si="157"/>
        <v>47871.507815999998</v>
      </c>
      <c r="CR187" s="76">
        <f t="shared" si="157"/>
        <v>47871.507815999998</v>
      </c>
      <c r="CS187" s="76">
        <f t="shared" si="157"/>
        <v>47871.507815999998</v>
      </c>
      <c r="CT187" s="76">
        <f t="shared" si="157"/>
        <v>47871.507815999998</v>
      </c>
      <c r="CU187" s="76">
        <f t="shared" si="157"/>
        <v>47871.507815999998</v>
      </c>
      <c r="CV187" s="76">
        <f t="shared" si="157"/>
        <v>47871.507815999998</v>
      </c>
      <c r="CW187" s="76">
        <f t="shared" si="157"/>
        <v>47871.507815999998</v>
      </c>
      <c r="CX187" s="76">
        <f t="shared" si="157"/>
        <v>47871.507815999998</v>
      </c>
      <c r="CY187" s="76">
        <f t="shared" si="157"/>
        <v>47871.507815999998</v>
      </c>
      <c r="CZ187" s="76">
        <f t="shared" si="157"/>
        <v>47871.507815999998</v>
      </c>
      <c r="DA187" s="76">
        <f t="shared" si="157"/>
        <v>47871.507815999998</v>
      </c>
      <c r="DB187" s="76">
        <f t="shared" si="157"/>
        <v>47871.507815999998</v>
      </c>
      <c r="DC187" s="76">
        <f t="shared" si="157"/>
        <v>47871.507815999998</v>
      </c>
      <c r="DD187" s="76">
        <f t="shared" si="157"/>
        <v>47871.507815999998</v>
      </c>
      <c r="DE187" s="76">
        <f t="shared" si="157"/>
        <v>47871.507815999998</v>
      </c>
      <c r="DF187" s="76">
        <f t="shared" si="157"/>
        <v>47871.507815999998</v>
      </c>
      <c r="DG187" s="76"/>
      <c r="DH187" s="76"/>
      <c r="DI187" s="76"/>
      <c r="DJ187" s="76"/>
      <c r="DK187" s="76"/>
      <c r="DL187" s="76"/>
      <c r="DM187" s="76"/>
      <c r="DN187" s="76"/>
      <c r="DO187" s="76"/>
      <c r="DP187" s="76"/>
      <c r="DQ187" s="76"/>
      <c r="DR187" s="76"/>
      <c r="DS187" s="76"/>
      <c r="DT187" s="76"/>
      <c r="DU187" s="76"/>
      <c r="DV187" s="76"/>
      <c r="DW187" s="76"/>
      <c r="DX187" s="76"/>
      <c r="DY187" s="76"/>
      <c r="DZ187" s="76"/>
      <c r="EA187" s="76"/>
      <c r="EB187" s="76"/>
      <c r="EC187" s="76"/>
      <c r="ED187" s="76"/>
      <c r="EE187" s="76"/>
      <c r="EF187" s="76"/>
      <c r="EG187" s="76"/>
      <c r="EH187" s="76"/>
      <c r="EI187" s="76"/>
      <c r="EJ187" s="76"/>
      <c r="EK187" s="76"/>
      <c r="EL187" s="76"/>
      <c r="EM187" s="76"/>
      <c r="EN187" s="76"/>
      <c r="EO187" s="76"/>
      <c r="EP187" s="76"/>
      <c r="EQ187" s="76"/>
      <c r="ER187" s="76"/>
      <c r="ES187" s="76"/>
      <c r="ET187" s="76"/>
      <c r="EU187" s="76"/>
      <c r="EV187" s="76"/>
    </row>
    <row r="188" spans="4:152" s="118" customFormat="1" x14ac:dyDescent="0.25">
      <c r="D188" s="143"/>
      <c r="E188" s="73"/>
      <c r="F188" s="74"/>
      <c r="G188" s="74"/>
      <c r="H188" s="74"/>
      <c r="I188" s="74"/>
      <c r="J188" s="75"/>
      <c r="K188" s="76"/>
      <c r="L188" s="77"/>
      <c r="M188" s="123"/>
      <c r="N188" s="76"/>
      <c r="O188" s="77"/>
      <c r="P188" s="77"/>
      <c r="Q188" s="77"/>
      <c r="R188" s="77"/>
      <c r="S188" s="77"/>
      <c r="T188" s="77"/>
      <c r="U188" s="77"/>
      <c r="V188" s="77"/>
      <c r="W188" s="77"/>
      <c r="X188" s="76"/>
      <c r="Y188" s="76"/>
      <c r="Z188" s="76"/>
      <c r="AA188" s="76"/>
      <c r="AB188" s="76"/>
      <c r="AC188" s="76"/>
      <c r="AD188" s="76"/>
      <c r="AE188" s="76"/>
      <c r="AF188" s="76"/>
      <c r="AG188" s="76"/>
      <c r="AH188" s="76"/>
      <c r="AI188" s="76"/>
      <c r="AJ188" s="76"/>
      <c r="AK188" s="76"/>
      <c r="AL188" s="76"/>
      <c r="AM188" s="76"/>
      <c r="AN188" s="76"/>
      <c r="AO188" s="76"/>
      <c r="AP188" s="76"/>
      <c r="AQ188" s="76"/>
      <c r="AR188" s="76"/>
      <c r="AS188" s="76"/>
      <c r="AT188" s="76"/>
      <c r="AU188" s="76"/>
      <c r="AV188" s="76"/>
      <c r="AW188" s="76"/>
      <c r="AX188" s="76"/>
      <c r="AY188" s="76"/>
      <c r="AZ188" s="76"/>
      <c r="BA188" s="76"/>
      <c r="BB188" s="76"/>
      <c r="BC188" s="76"/>
      <c r="BD188" s="76"/>
      <c r="BE188" s="76"/>
      <c r="BF188" s="76"/>
      <c r="BG188" s="76"/>
      <c r="BH188" s="76"/>
      <c r="BI188" s="76"/>
      <c r="BJ188" s="76"/>
      <c r="BK188" s="76"/>
      <c r="BL188" s="76"/>
      <c r="BM188" s="76"/>
      <c r="BN188" s="76"/>
      <c r="BO188" s="76"/>
      <c r="BP188" s="76"/>
      <c r="BQ188" s="76"/>
      <c r="BR188" s="76"/>
      <c r="BS188" s="76"/>
      <c r="BT188" s="76"/>
      <c r="BU188" s="76"/>
      <c r="BV188" s="76"/>
      <c r="BW188" s="76"/>
      <c r="BX188" s="76"/>
      <c r="BY188" s="76"/>
      <c r="BZ188" s="76"/>
      <c r="CA188" s="76"/>
      <c r="CB188" s="76"/>
      <c r="CC188" s="76"/>
      <c r="CD188" s="76"/>
      <c r="CE188" s="76"/>
      <c r="CF188" s="76"/>
      <c r="CG188" s="76"/>
      <c r="CH188" s="76"/>
      <c r="CI188" s="76"/>
      <c r="CJ188" s="76"/>
      <c r="CK188" s="76"/>
      <c r="CL188" s="76"/>
      <c r="CM188" s="76"/>
      <c r="CN188" s="76"/>
      <c r="CO188" s="76"/>
      <c r="CP188" s="76"/>
      <c r="CQ188" s="76"/>
      <c r="CR188" s="76"/>
      <c r="CS188" s="76"/>
      <c r="CT188" s="76"/>
      <c r="CU188" s="76"/>
      <c r="CV188" s="76"/>
      <c r="CW188" s="76"/>
      <c r="CX188" s="76"/>
      <c r="CY188" s="76"/>
      <c r="CZ188" s="76"/>
      <c r="DA188" s="76"/>
      <c r="DB188" s="76"/>
      <c r="DC188" s="76"/>
      <c r="DD188" s="76"/>
      <c r="DE188" s="76"/>
      <c r="DF188" s="76"/>
      <c r="DG188" s="76"/>
      <c r="DH188" s="76"/>
      <c r="DI188" s="76"/>
      <c r="DJ188" s="76"/>
      <c r="DK188" s="76"/>
      <c r="DL188" s="76"/>
      <c r="DM188" s="76"/>
      <c r="DN188" s="76"/>
      <c r="DO188" s="76"/>
      <c r="DP188" s="76"/>
      <c r="DQ188" s="76"/>
      <c r="DR188" s="76"/>
      <c r="DS188" s="76"/>
      <c r="DT188" s="76"/>
      <c r="DU188" s="76"/>
      <c r="DV188" s="76"/>
      <c r="DW188" s="76"/>
      <c r="DX188" s="76"/>
      <c r="DY188" s="76"/>
      <c r="DZ188" s="76"/>
      <c r="EA188" s="76"/>
      <c r="EB188" s="76"/>
      <c r="EC188" s="76"/>
      <c r="ED188" s="76"/>
      <c r="EE188" s="76"/>
      <c r="EF188" s="76"/>
      <c r="EG188" s="76"/>
      <c r="EH188" s="76"/>
      <c r="EI188" s="76"/>
      <c r="EJ188" s="76"/>
      <c r="EK188" s="76"/>
      <c r="EL188" s="76"/>
      <c r="EM188" s="76"/>
      <c r="EN188" s="76"/>
      <c r="EO188" s="76"/>
      <c r="EP188" s="76"/>
      <c r="EQ188" s="76"/>
      <c r="ER188" s="76"/>
      <c r="ES188" s="76"/>
      <c r="ET188" s="76"/>
      <c r="EU188" s="76"/>
      <c r="EV188" s="76"/>
    </row>
    <row r="189" spans="4:152" s="53" customFormat="1" x14ac:dyDescent="0.25">
      <c r="D189" s="139"/>
      <c r="E189" s="160" t="s">
        <v>57</v>
      </c>
      <c r="F189" s="172"/>
      <c r="G189" s="172"/>
      <c r="H189" s="172"/>
      <c r="I189" s="172"/>
      <c r="J189" s="173"/>
      <c r="K189" s="174"/>
      <c r="L189" s="175"/>
      <c r="M189" s="176"/>
      <c r="N189" s="174"/>
      <c r="O189" s="164">
        <f t="shared" ref="O189:W189" si="158">SUM(O190,O191,O194,O197,O200,O203,O206,O209,O212)</f>
        <v>4120.6686746851856</v>
      </c>
      <c r="P189" s="164">
        <f t="shared" si="158"/>
        <v>8241.3373493703712</v>
      </c>
      <c r="Q189" s="164">
        <f t="shared" si="158"/>
        <v>12362.006024055556</v>
      </c>
      <c r="R189" s="164">
        <f t="shared" si="158"/>
        <v>16482.674698740742</v>
      </c>
      <c r="S189" s="164">
        <f t="shared" si="158"/>
        <v>20603.343373425923</v>
      </c>
      <c r="T189" s="164">
        <f t="shared" si="158"/>
        <v>24724.012048111108</v>
      </c>
      <c r="U189" s="164">
        <f t="shared" si="158"/>
        <v>28844.680722796293</v>
      </c>
      <c r="V189" s="164">
        <f t="shared" si="158"/>
        <v>32965.349397481477</v>
      </c>
      <c r="W189" s="164">
        <f t="shared" si="158"/>
        <v>37086.018072166662</v>
      </c>
      <c r="X189" s="164">
        <f>SUM(X190,X191,X194,X197,X200,X203,X206,X209,X212)</f>
        <v>39569.132879518518</v>
      </c>
      <c r="Y189" s="164">
        <f t="shared" ref="Y189:CJ189" si="159">SUM(Y190,Y191,Y194,Y197,Y200,Y203,Y206,Y209,Y212)</f>
        <v>42052.247686870367</v>
      </c>
      <c r="Z189" s="164">
        <f t="shared" si="159"/>
        <v>44535.362494222223</v>
      </c>
      <c r="AA189" s="164">
        <f t="shared" si="159"/>
        <v>48813.420997925932</v>
      </c>
      <c r="AB189" s="164">
        <f t="shared" si="159"/>
        <v>53091.479501629634</v>
      </c>
      <c r="AC189" s="164">
        <f t="shared" si="159"/>
        <v>57369.53800533335</v>
      </c>
      <c r="AD189" s="164">
        <f t="shared" si="159"/>
        <v>61647.596509037059</v>
      </c>
      <c r="AE189" s="164">
        <f t="shared" si="159"/>
        <v>65925.655012740768</v>
      </c>
      <c r="AF189" s="164">
        <f t="shared" si="159"/>
        <v>70203.713516444492</v>
      </c>
      <c r="AG189" s="164">
        <f t="shared" si="159"/>
        <v>74481.772020148201</v>
      </c>
      <c r="AH189" s="164">
        <f t="shared" si="159"/>
        <v>78759.83052385191</v>
      </c>
      <c r="AI189" s="164">
        <f t="shared" si="159"/>
        <v>83037.889027555619</v>
      </c>
      <c r="AJ189" s="164">
        <f t="shared" si="159"/>
        <v>87315.947531259342</v>
      </c>
      <c r="AK189" s="164">
        <f t="shared" si="159"/>
        <v>91594.006034963051</v>
      </c>
      <c r="AL189" s="164">
        <f t="shared" si="159"/>
        <v>95872.06453866676</v>
      </c>
      <c r="AM189" s="164">
        <f t="shared" si="159"/>
        <v>100158.6842720001</v>
      </c>
      <c r="AN189" s="164">
        <f t="shared" si="159"/>
        <v>104445.30400533343</v>
      </c>
      <c r="AO189" s="164">
        <f t="shared" si="159"/>
        <v>108731.92373866675</v>
      </c>
      <c r="AP189" s="164">
        <f t="shared" si="159"/>
        <v>113018.54347200011</v>
      </c>
      <c r="AQ189" s="164">
        <f t="shared" si="159"/>
        <v>117305.16320533343</v>
      </c>
      <c r="AR189" s="164">
        <f t="shared" si="159"/>
        <v>121591.78293866677</v>
      </c>
      <c r="AS189" s="164">
        <f t="shared" si="159"/>
        <v>125878.40267200011</v>
      </c>
      <c r="AT189" s="164">
        <f t="shared" si="159"/>
        <v>130165.02240533344</v>
      </c>
      <c r="AU189" s="164">
        <f t="shared" si="159"/>
        <v>134451.64213866676</v>
      </c>
      <c r="AV189" s="164">
        <f t="shared" si="159"/>
        <v>138738.26187200012</v>
      </c>
      <c r="AW189" s="164">
        <f t="shared" si="159"/>
        <v>143024.88160533344</v>
      </c>
      <c r="AX189" s="164">
        <f t="shared" si="159"/>
        <v>147311.50133866677</v>
      </c>
      <c r="AY189" s="164">
        <f t="shared" si="159"/>
        <v>149753.40733866679</v>
      </c>
      <c r="AZ189" s="164">
        <f t="shared" si="159"/>
        <v>152195.31333866681</v>
      </c>
      <c r="BA189" s="164">
        <f t="shared" si="159"/>
        <v>154637.21933866682</v>
      </c>
      <c r="BB189" s="164">
        <f t="shared" si="159"/>
        <v>157079.12533866684</v>
      </c>
      <c r="BC189" s="164">
        <f t="shared" si="159"/>
        <v>159521.03133866686</v>
      </c>
      <c r="BD189" s="164">
        <f t="shared" si="159"/>
        <v>161962.93733866687</v>
      </c>
      <c r="BE189" s="164">
        <f t="shared" si="159"/>
        <v>164404.84333866689</v>
      </c>
      <c r="BF189" s="164">
        <f t="shared" si="159"/>
        <v>166846.74933866691</v>
      </c>
      <c r="BG189" s="164">
        <f t="shared" si="159"/>
        <v>169288.65533866693</v>
      </c>
      <c r="BH189" s="164">
        <f t="shared" si="159"/>
        <v>171730.56133866694</v>
      </c>
      <c r="BI189" s="164">
        <f t="shared" si="159"/>
        <v>174172.46733866696</v>
      </c>
      <c r="BJ189" s="164">
        <f t="shared" si="159"/>
        <v>176614.37333866698</v>
      </c>
      <c r="BK189" s="164">
        <f t="shared" si="159"/>
        <v>179641.71967200033</v>
      </c>
      <c r="BL189" s="164">
        <f t="shared" si="159"/>
        <v>182669.06600533368</v>
      </c>
      <c r="BM189" s="164">
        <f t="shared" si="159"/>
        <v>185696.412338667</v>
      </c>
      <c r="BN189" s="164">
        <f t="shared" si="159"/>
        <v>188723.75867200035</v>
      </c>
      <c r="BO189" s="164">
        <f t="shared" si="159"/>
        <v>191751.10500533369</v>
      </c>
      <c r="BP189" s="164">
        <f t="shared" si="159"/>
        <v>194778.45133866702</v>
      </c>
      <c r="BQ189" s="164">
        <f t="shared" si="159"/>
        <v>197805.79767200034</v>
      </c>
      <c r="BR189" s="164">
        <f t="shared" si="159"/>
        <v>200833.14400533366</v>
      </c>
      <c r="BS189" s="164">
        <f t="shared" si="159"/>
        <v>203860.49033866698</v>
      </c>
      <c r="BT189" s="164">
        <f t="shared" si="159"/>
        <v>206887.8366720003</v>
      </c>
      <c r="BU189" s="164">
        <f t="shared" si="159"/>
        <v>209915.18300533362</v>
      </c>
      <c r="BV189" s="164">
        <f t="shared" si="159"/>
        <v>212942.52933866694</v>
      </c>
      <c r="BW189" s="164">
        <f t="shared" si="159"/>
        <v>216194.48669422252</v>
      </c>
      <c r="BX189" s="164">
        <f t="shared" si="159"/>
        <v>219446.4440497781</v>
      </c>
      <c r="BY189" s="164">
        <f t="shared" si="159"/>
        <v>222698.40140533369</v>
      </c>
      <c r="BZ189" s="164">
        <f t="shared" si="159"/>
        <v>225950.35876088927</v>
      </c>
      <c r="CA189" s="164">
        <f t="shared" si="159"/>
        <v>229202.31611644485</v>
      </c>
      <c r="CB189" s="164">
        <f t="shared" si="159"/>
        <v>232454.27347200044</v>
      </c>
      <c r="CC189" s="164">
        <f t="shared" si="159"/>
        <v>235706.23082755602</v>
      </c>
      <c r="CD189" s="164">
        <f t="shared" si="159"/>
        <v>238958.1881831116</v>
      </c>
      <c r="CE189" s="164">
        <f t="shared" si="159"/>
        <v>242210.14553866719</v>
      </c>
      <c r="CF189" s="164">
        <f t="shared" si="159"/>
        <v>245462.10289422277</v>
      </c>
      <c r="CG189" s="164">
        <f t="shared" si="159"/>
        <v>248714.06024977835</v>
      </c>
      <c r="CH189" s="164">
        <f t="shared" si="159"/>
        <v>251966.01760533394</v>
      </c>
      <c r="CI189" s="164">
        <f t="shared" si="159"/>
        <v>255217.97496088949</v>
      </c>
      <c r="CJ189" s="164">
        <f t="shared" si="159"/>
        <v>258469.93231644502</v>
      </c>
      <c r="CK189" s="164">
        <f t="shared" ref="CK189:DF189" si="160">SUM(CK190,CK191,CK194,CK197,CK200,CK203,CK206,CK209,CK212)</f>
        <v>261721.88967200054</v>
      </c>
      <c r="CL189" s="164">
        <f t="shared" si="160"/>
        <v>264973.8470275561</v>
      </c>
      <c r="CM189" s="164">
        <f t="shared" si="160"/>
        <v>268225.80438311165</v>
      </c>
      <c r="CN189" s="164">
        <f t="shared" si="160"/>
        <v>271477.76173866715</v>
      </c>
      <c r="CO189" s="164">
        <f t="shared" si="160"/>
        <v>274729.71909422264</v>
      </c>
      <c r="CP189" s="164">
        <f t="shared" si="160"/>
        <v>277981.6764497782</v>
      </c>
      <c r="CQ189" s="164">
        <f t="shared" si="160"/>
        <v>281233.63380533375</v>
      </c>
      <c r="CR189" s="164">
        <f t="shared" si="160"/>
        <v>284485.59116088925</v>
      </c>
      <c r="CS189" s="164">
        <f t="shared" si="160"/>
        <v>287737.54851644475</v>
      </c>
      <c r="CT189" s="164">
        <f t="shared" si="160"/>
        <v>290989.5058720003</v>
      </c>
      <c r="CU189" s="164">
        <f t="shared" si="160"/>
        <v>294241.46322755585</v>
      </c>
      <c r="CV189" s="164">
        <f t="shared" si="160"/>
        <v>297493.42058311141</v>
      </c>
      <c r="CW189" s="164">
        <f t="shared" si="160"/>
        <v>300745.37793866696</v>
      </c>
      <c r="CX189" s="164">
        <f t="shared" si="160"/>
        <v>303997.33529422252</v>
      </c>
      <c r="CY189" s="164">
        <f t="shared" si="160"/>
        <v>307249.29264977807</v>
      </c>
      <c r="CZ189" s="164">
        <f t="shared" si="160"/>
        <v>310501.25000533363</v>
      </c>
      <c r="DA189" s="164">
        <f t="shared" si="160"/>
        <v>313753.20736088918</v>
      </c>
      <c r="DB189" s="164">
        <f t="shared" si="160"/>
        <v>317005.16471644473</v>
      </c>
      <c r="DC189" s="164">
        <f t="shared" si="160"/>
        <v>320257.12207200029</v>
      </c>
      <c r="DD189" s="164">
        <f t="shared" si="160"/>
        <v>323509.07942755584</v>
      </c>
      <c r="DE189" s="164">
        <f t="shared" si="160"/>
        <v>326761.0367831114</v>
      </c>
      <c r="DF189" s="164">
        <f t="shared" si="160"/>
        <v>330012.99413866695</v>
      </c>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164"/>
      <c r="EC189" s="164"/>
      <c r="ED189" s="164"/>
      <c r="EE189" s="164"/>
      <c r="EF189" s="164"/>
      <c r="EG189" s="164"/>
      <c r="EH189" s="164"/>
      <c r="EI189" s="164"/>
      <c r="EJ189" s="164"/>
      <c r="EK189" s="164"/>
      <c r="EL189" s="164"/>
      <c r="EM189" s="164"/>
      <c r="EN189" s="164"/>
      <c r="EO189" s="164"/>
      <c r="EP189" s="164"/>
      <c r="EQ189" s="164"/>
      <c r="ER189" s="164"/>
      <c r="ES189" s="164"/>
      <c r="ET189" s="164"/>
      <c r="EU189" s="164"/>
      <c r="EV189" s="164"/>
    </row>
    <row r="190" spans="4:152" s="53" customFormat="1" x14ac:dyDescent="0.25">
      <c r="D190" s="139"/>
      <c r="E190" s="79"/>
      <c r="F190" s="80" t="str">
        <f>F165</f>
        <v>토지</v>
      </c>
      <c r="G190" s="80"/>
      <c r="H190" s="80"/>
      <c r="I190" s="80"/>
      <c r="J190" s="84"/>
      <c r="K190" s="81"/>
      <c r="L190" s="82"/>
      <c r="M190" s="125"/>
      <c r="N190" s="78"/>
      <c r="O190" s="83">
        <f t="shared" ref="O190:BZ190" si="161">N190+O283+O337</f>
        <v>0</v>
      </c>
      <c r="P190" s="83">
        <f t="shared" si="161"/>
        <v>0</v>
      </c>
      <c r="Q190" s="83">
        <f t="shared" si="161"/>
        <v>0</v>
      </c>
      <c r="R190" s="83">
        <f t="shared" si="161"/>
        <v>0</v>
      </c>
      <c r="S190" s="83">
        <f t="shared" si="161"/>
        <v>0</v>
      </c>
      <c r="T190" s="83">
        <f t="shared" si="161"/>
        <v>0</v>
      </c>
      <c r="U190" s="83">
        <f t="shared" si="161"/>
        <v>0</v>
      </c>
      <c r="V190" s="83">
        <f t="shared" si="161"/>
        <v>0</v>
      </c>
      <c r="W190" s="83">
        <f t="shared" si="161"/>
        <v>0</v>
      </c>
      <c r="X190" s="76">
        <f t="shared" si="161"/>
        <v>0</v>
      </c>
      <c r="Y190" s="76">
        <f t="shared" si="161"/>
        <v>0</v>
      </c>
      <c r="Z190" s="76">
        <f t="shared" si="161"/>
        <v>0</v>
      </c>
      <c r="AA190" s="76">
        <f t="shared" si="161"/>
        <v>0</v>
      </c>
      <c r="AB190" s="76">
        <f t="shared" si="161"/>
        <v>0</v>
      </c>
      <c r="AC190" s="76">
        <f t="shared" si="161"/>
        <v>0</v>
      </c>
      <c r="AD190" s="76">
        <f t="shared" si="161"/>
        <v>0</v>
      </c>
      <c r="AE190" s="76">
        <f t="shared" si="161"/>
        <v>0</v>
      </c>
      <c r="AF190" s="76">
        <f t="shared" si="161"/>
        <v>0</v>
      </c>
      <c r="AG190" s="76">
        <f t="shared" si="161"/>
        <v>0</v>
      </c>
      <c r="AH190" s="76">
        <f t="shared" si="161"/>
        <v>0</v>
      </c>
      <c r="AI190" s="76">
        <f t="shared" si="161"/>
        <v>0</v>
      </c>
      <c r="AJ190" s="76">
        <f t="shared" si="161"/>
        <v>0</v>
      </c>
      <c r="AK190" s="76">
        <f t="shared" si="161"/>
        <v>0</v>
      </c>
      <c r="AL190" s="76">
        <f t="shared" si="161"/>
        <v>0</v>
      </c>
      <c r="AM190" s="76">
        <f t="shared" si="161"/>
        <v>0</v>
      </c>
      <c r="AN190" s="76">
        <f t="shared" si="161"/>
        <v>0</v>
      </c>
      <c r="AO190" s="76">
        <f t="shared" si="161"/>
        <v>0</v>
      </c>
      <c r="AP190" s="76">
        <f t="shared" si="161"/>
        <v>0</v>
      </c>
      <c r="AQ190" s="76">
        <f t="shared" si="161"/>
        <v>0</v>
      </c>
      <c r="AR190" s="76">
        <f t="shared" si="161"/>
        <v>0</v>
      </c>
      <c r="AS190" s="76">
        <f t="shared" si="161"/>
        <v>0</v>
      </c>
      <c r="AT190" s="76">
        <f t="shared" si="161"/>
        <v>0</v>
      </c>
      <c r="AU190" s="76">
        <f t="shared" si="161"/>
        <v>0</v>
      </c>
      <c r="AV190" s="76">
        <f t="shared" si="161"/>
        <v>0</v>
      </c>
      <c r="AW190" s="76">
        <f t="shared" si="161"/>
        <v>0</v>
      </c>
      <c r="AX190" s="76">
        <f t="shared" si="161"/>
        <v>0</v>
      </c>
      <c r="AY190" s="76">
        <f t="shared" si="161"/>
        <v>0</v>
      </c>
      <c r="AZ190" s="76">
        <f t="shared" si="161"/>
        <v>0</v>
      </c>
      <c r="BA190" s="76">
        <f t="shared" si="161"/>
        <v>0</v>
      </c>
      <c r="BB190" s="76">
        <f t="shared" si="161"/>
        <v>0</v>
      </c>
      <c r="BC190" s="76">
        <f t="shared" si="161"/>
        <v>0</v>
      </c>
      <c r="BD190" s="76">
        <f t="shared" si="161"/>
        <v>0</v>
      </c>
      <c r="BE190" s="76">
        <f t="shared" si="161"/>
        <v>0</v>
      </c>
      <c r="BF190" s="76">
        <f t="shared" si="161"/>
        <v>0</v>
      </c>
      <c r="BG190" s="76">
        <f t="shared" si="161"/>
        <v>0</v>
      </c>
      <c r="BH190" s="76">
        <f t="shared" si="161"/>
        <v>0</v>
      </c>
      <c r="BI190" s="76">
        <f t="shared" si="161"/>
        <v>0</v>
      </c>
      <c r="BJ190" s="76">
        <f t="shared" si="161"/>
        <v>0</v>
      </c>
      <c r="BK190" s="76">
        <f t="shared" si="161"/>
        <v>0</v>
      </c>
      <c r="BL190" s="76">
        <f t="shared" si="161"/>
        <v>0</v>
      </c>
      <c r="BM190" s="76">
        <f t="shared" si="161"/>
        <v>0</v>
      </c>
      <c r="BN190" s="76">
        <f t="shared" si="161"/>
        <v>0</v>
      </c>
      <c r="BO190" s="76">
        <f t="shared" si="161"/>
        <v>0</v>
      </c>
      <c r="BP190" s="76">
        <f t="shared" si="161"/>
        <v>0</v>
      </c>
      <c r="BQ190" s="76">
        <f t="shared" si="161"/>
        <v>0</v>
      </c>
      <c r="BR190" s="76">
        <f t="shared" si="161"/>
        <v>0</v>
      </c>
      <c r="BS190" s="76">
        <f t="shared" si="161"/>
        <v>0</v>
      </c>
      <c r="BT190" s="76">
        <f t="shared" si="161"/>
        <v>0</v>
      </c>
      <c r="BU190" s="76">
        <f t="shared" si="161"/>
        <v>0</v>
      </c>
      <c r="BV190" s="76">
        <f t="shared" si="161"/>
        <v>0</v>
      </c>
      <c r="BW190" s="76">
        <f t="shared" si="161"/>
        <v>0</v>
      </c>
      <c r="BX190" s="76">
        <f t="shared" si="161"/>
        <v>0</v>
      </c>
      <c r="BY190" s="76">
        <f t="shared" si="161"/>
        <v>0</v>
      </c>
      <c r="BZ190" s="76">
        <f t="shared" si="161"/>
        <v>0</v>
      </c>
      <c r="CA190" s="76">
        <f t="shared" ref="CA190:DF190" si="162">BZ190+CA283+CA337</f>
        <v>0</v>
      </c>
      <c r="CB190" s="76">
        <f t="shared" si="162"/>
        <v>0</v>
      </c>
      <c r="CC190" s="76">
        <f t="shared" si="162"/>
        <v>0</v>
      </c>
      <c r="CD190" s="76">
        <f t="shared" si="162"/>
        <v>0</v>
      </c>
      <c r="CE190" s="76">
        <f t="shared" si="162"/>
        <v>0</v>
      </c>
      <c r="CF190" s="76">
        <f t="shared" si="162"/>
        <v>0</v>
      </c>
      <c r="CG190" s="76">
        <f t="shared" si="162"/>
        <v>0</v>
      </c>
      <c r="CH190" s="76">
        <f t="shared" si="162"/>
        <v>0</v>
      </c>
      <c r="CI190" s="76">
        <f t="shared" si="162"/>
        <v>0</v>
      </c>
      <c r="CJ190" s="76">
        <f t="shared" si="162"/>
        <v>0</v>
      </c>
      <c r="CK190" s="76">
        <f t="shared" si="162"/>
        <v>0</v>
      </c>
      <c r="CL190" s="76">
        <f t="shared" si="162"/>
        <v>0</v>
      </c>
      <c r="CM190" s="76">
        <f t="shared" si="162"/>
        <v>0</v>
      </c>
      <c r="CN190" s="76">
        <f t="shared" si="162"/>
        <v>0</v>
      </c>
      <c r="CO190" s="76">
        <f t="shared" si="162"/>
        <v>0</v>
      </c>
      <c r="CP190" s="76">
        <f t="shared" si="162"/>
        <v>0</v>
      </c>
      <c r="CQ190" s="76">
        <f t="shared" si="162"/>
        <v>0</v>
      </c>
      <c r="CR190" s="76">
        <f t="shared" si="162"/>
        <v>0</v>
      </c>
      <c r="CS190" s="76">
        <f t="shared" si="162"/>
        <v>0</v>
      </c>
      <c r="CT190" s="76">
        <f t="shared" si="162"/>
        <v>0</v>
      </c>
      <c r="CU190" s="76">
        <f t="shared" si="162"/>
        <v>0</v>
      </c>
      <c r="CV190" s="76">
        <f t="shared" si="162"/>
        <v>0</v>
      </c>
      <c r="CW190" s="76">
        <f t="shared" si="162"/>
        <v>0</v>
      </c>
      <c r="CX190" s="76">
        <f t="shared" si="162"/>
        <v>0</v>
      </c>
      <c r="CY190" s="76">
        <f t="shared" si="162"/>
        <v>0</v>
      </c>
      <c r="CZ190" s="76">
        <f t="shared" si="162"/>
        <v>0</v>
      </c>
      <c r="DA190" s="76">
        <f t="shared" si="162"/>
        <v>0</v>
      </c>
      <c r="DB190" s="76">
        <f t="shared" si="162"/>
        <v>0</v>
      </c>
      <c r="DC190" s="76">
        <f t="shared" si="162"/>
        <v>0</v>
      </c>
      <c r="DD190" s="76">
        <f t="shared" si="162"/>
        <v>0</v>
      </c>
      <c r="DE190" s="76">
        <f t="shared" si="162"/>
        <v>0</v>
      </c>
      <c r="DF190" s="76">
        <f t="shared" si="162"/>
        <v>0</v>
      </c>
      <c r="DG190" s="76"/>
      <c r="DH190" s="76"/>
      <c r="DI190" s="76"/>
      <c r="DJ190" s="76"/>
      <c r="DK190" s="76"/>
      <c r="DL190" s="76"/>
      <c r="DM190" s="76"/>
      <c r="DN190" s="76"/>
      <c r="DO190" s="76"/>
      <c r="DP190" s="76"/>
      <c r="DQ190" s="76"/>
      <c r="DR190" s="76"/>
      <c r="DS190" s="76"/>
      <c r="DT190" s="76"/>
      <c r="DU190" s="76"/>
      <c r="DV190" s="76"/>
      <c r="DW190" s="76"/>
      <c r="DX190" s="76"/>
      <c r="DY190" s="76"/>
      <c r="DZ190" s="76"/>
      <c r="EA190" s="76"/>
      <c r="EB190" s="76"/>
      <c r="EC190" s="76"/>
      <c r="ED190" s="76"/>
      <c r="EE190" s="76"/>
      <c r="EF190" s="76"/>
      <c r="EG190" s="76"/>
      <c r="EH190" s="76"/>
      <c r="EI190" s="76"/>
      <c r="EJ190" s="76"/>
      <c r="EK190" s="76"/>
      <c r="EL190" s="76"/>
      <c r="EM190" s="76"/>
      <c r="EN190" s="76"/>
      <c r="EO190" s="76"/>
      <c r="EP190" s="76"/>
      <c r="EQ190" s="76"/>
      <c r="ER190" s="76"/>
      <c r="ES190" s="76"/>
      <c r="ET190" s="76"/>
      <c r="EU190" s="76"/>
      <c r="EV190" s="76"/>
    </row>
    <row r="191" spans="4:152" s="53" customFormat="1" x14ac:dyDescent="0.25">
      <c r="D191" s="139"/>
      <c r="E191" s="79"/>
      <c r="F191" s="80" t="str">
        <f>F166</f>
        <v>건물</v>
      </c>
      <c r="G191" s="80"/>
      <c r="H191" s="80"/>
      <c r="I191" s="80"/>
      <c r="J191" s="84"/>
      <c r="K191" s="81"/>
      <c r="L191" s="82"/>
      <c r="M191" s="125"/>
      <c r="N191" s="78"/>
      <c r="O191" s="83">
        <f t="shared" ref="O191:W191" si="163">SUM(O192:O193)</f>
        <v>0</v>
      </c>
      <c r="P191" s="83">
        <f t="shared" si="163"/>
        <v>0</v>
      </c>
      <c r="Q191" s="83">
        <f t="shared" si="163"/>
        <v>0</v>
      </c>
      <c r="R191" s="83">
        <f t="shared" si="163"/>
        <v>0</v>
      </c>
      <c r="S191" s="83">
        <f t="shared" si="163"/>
        <v>0</v>
      </c>
      <c r="T191" s="83">
        <f t="shared" si="163"/>
        <v>0</v>
      </c>
      <c r="U191" s="83">
        <f t="shared" si="163"/>
        <v>0</v>
      </c>
      <c r="V191" s="83">
        <f t="shared" si="163"/>
        <v>0</v>
      </c>
      <c r="W191" s="83">
        <f t="shared" si="163"/>
        <v>0</v>
      </c>
      <c r="X191" s="76">
        <f>SUM(X192:X193)</f>
        <v>0</v>
      </c>
      <c r="Y191" s="76">
        <f t="shared" ref="Y191:CJ191" si="164">SUM(Y192:Y193)</f>
        <v>0</v>
      </c>
      <c r="Z191" s="76">
        <f t="shared" si="164"/>
        <v>0</v>
      </c>
      <c r="AA191" s="76">
        <f t="shared" si="164"/>
        <v>0</v>
      </c>
      <c r="AB191" s="76">
        <f t="shared" si="164"/>
        <v>0</v>
      </c>
      <c r="AC191" s="76">
        <f t="shared" si="164"/>
        <v>0</v>
      </c>
      <c r="AD191" s="76">
        <f t="shared" si="164"/>
        <v>0</v>
      </c>
      <c r="AE191" s="76">
        <f t="shared" si="164"/>
        <v>0</v>
      </c>
      <c r="AF191" s="76">
        <f t="shared" si="164"/>
        <v>0</v>
      </c>
      <c r="AG191" s="76">
        <f t="shared" si="164"/>
        <v>0</v>
      </c>
      <c r="AH191" s="76">
        <f t="shared" si="164"/>
        <v>0</v>
      </c>
      <c r="AI191" s="76">
        <f t="shared" si="164"/>
        <v>0</v>
      </c>
      <c r="AJ191" s="76">
        <f t="shared" si="164"/>
        <v>0</v>
      </c>
      <c r="AK191" s="76">
        <f t="shared" si="164"/>
        <v>0</v>
      </c>
      <c r="AL191" s="76">
        <f t="shared" si="164"/>
        <v>0</v>
      </c>
      <c r="AM191" s="76">
        <f t="shared" si="164"/>
        <v>0</v>
      </c>
      <c r="AN191" s="76">
        <f t="shared" si="164"/>
        <v>0</v>
      </c>
      <c r="AO191" s="76">
        <f t="shared" si="164"/>
        <v>0</v>
      </c>
      <c r="AP191" s="76">
        <f t="shared" si="164"/>
        <v>0</v>
      </c>
      <c r="AQ191" s="76">
        <f t="shared" si="164"/>
        <v>0</v>
      </c>
      <c r="AR191" s="76">
        <f t="shared" si="164"/>
        <v>0</v>
      </c>
      <c r="AS191" s="76">
        <f t="shared" si="164"/>
        <v>0</v>
      </c>
      <c r="AT191" s="76">
        <f t="shared" si="164"/>
        <v>0</v>
      </c>
      <c r="AU191" s="76">
        <f t="shared" si="164"/>
        <v>0</v>
      </c>
      <c r="AV191" s="76">
        <f t="shared" si="164"/>
        <v>0</v>
      </c>
      <c r="AW191" s="76">
        <f t="shared" si="164"/>
        <v>0</v>
      </c>
      <c r="AX191" s="76">
        <f t="shared" si="164"/>
        <v>0</v>
      </c>
      <c r="AY191" s="76">
        <f t="shared" si="164"/>
        <v>0</v>
      </c>
      <c r="AZ191" s="76">
        <f t="shared" si="164"/>
        <v>0</v>
      </c>
      <c r="BA191" s="76">
        <f t="shared" si="164"/>
        <v>0</v>
      </c>
      <c r="BB191" s="76">
        <f t="shared" si="164"/>
        <v>0</v>
      </c>
      <c r="BC191" s="76">
        <f t="shared" si="164"/>
        <v>0</v>
      </c>
      <c r="BD191" s="76">
        <f t="shared" si="164"/>
        <v>0</v>
      </c>
      <c r="BE191" s="76">
        <f t="shared" si="164"/>
        <v>0</v>
      </c>
      <c r="BF191" s="76">
        <f t="shared" si="164"/>
        <v>0</v>
      </c>
      <c r="BG191" s="76">
        <f t="shared" si="164"/>
        <v>0</v>
      </c>
      <c r="BH191" s="76">
        <f t="shared" si="164"/>
        <v>0</v>
      </c>
      <c r="BI191" s="76">
        <f t="shared" si="164"/>
        <v>0</v>
      </c>
      <c r="BJ191" s="76">
        <f t="shared" si="164"/>
        <v>0</v>
      </c>
      <c r="BK191" s="76">
        <f t="shared" si="164"/>
        <v>0</v>
      </c>
      <c r="BL191" s="76">
        <f t="shared" si="164"/>
        <v>0</v>
      </c>
      <c r="BM191" s="76">
        <f t="shared" si="164"/>
        <v>0</v>
      </c>
      <c r="BN191" s="76">
        <f t="shared" si="164"/>
        <v>0</v>
      </c>
      <c r="BO191" s="76">
        <f t="shared" si="164"/>
        <v>0</v>
      </c>
      <c r="BP191" s="76">
        <f t="shared" si="164"/>
        <v>0</v>
      </c>
      <c r="BQ191" s="76">
        <f t="shared" si="164"/>
        <v>0</v>
      </c>
      <c r="BR191" s="76">
        <f t="shared" si="164"/>
        <v>0</v>
      </c>
      <c r="BS191" s="76">
        <f t="shared" si="164"/>
        <v>0</v>
      </c>
      <c r="BT191" s="76">
        <f t="shared" si="164"/>
        <v>0</v>
      </c>
      <c r="BU191" s="76">
        <f t="shared" si="164"/>
        <v>0</v>
      </c>
      <c r="BV191" s="76">
        <f t="shared" si="164"/>
        <v>0</v>
      </c>
      <c r="BW191" s="76">
        <f t="shared" si="164"/>
        <v>0</v>
      </c>
      <c r="BX191" s="76">
        <f t="shared" si="164"/>
        <v>0</v>
      </c>
      <c r="BY191" s="76">
        <f t="shared" si="164"/>
        <v>0</v>
      </c>
      <c r="BZ191" s="76">
        <f t="shared" si="164"/>
        <v>0</v>
      </c>
      <c r="CA191" s="76">
        <f t="shared" si="164"/>
        <v>0</v>
      </c>
      <c r="CB191" s="76">
        <f t="shared" si="164"/>
        <v>0</v>
      </c>
      <c r="CC191" s="76">
        <f t="shared" si="164"/>
        <v>0</v>
      </c>
      <c r="CD191" s="76">
        <f t="shared" si="164"/>
        <v>0</v>
      </c>
      <c r="CE191" s="76">
        <f t="shared" si="164"/>
        <v>0</v>
      </c>
      <c r="CF191" s="76">
        <f t="shared" si="164"/>
        <v>0</v>
      </c>
      <c r="CG191" s="76">
        <f t="shared" si="164"/>
        <v>0</v>
      </c>
      <c r="CH191" s="76">
        <f t="shared" si="164"/>
        <v>0</v>
      </c>
      <c r="CI191" s="76">
        <f t="shared" si="164"/>
        <v>0</v>
      </c>
      <c r="CJ191" s="76">
        <f t="shared" si="164"/>
        <v>0</v>
      </c>
      <c r="CK191" s="76">
        <f t="shared" ref="CK191:DF191" si="165">SUM(CK192:CK193)</f>
        <v>0</v>
      </c>
      <c r="CL191" s="76">
        <f t="shared" si="165"/>
        <v>0</v>
      </c>
      <c r="CM191" s="76">
        <f t="shared" si="165"/>
        <v>0</v>
      </c>
      <c r="CN191" s="76">
        <f t="shared" si="165"/>
        <v>0</v>
      </c>
      <c r="CO191" s="76">
        <f t="shared" si="165"/>
        <v>0</v>
      </c>
      <c r="CP191" s="76">
        <f t="shared" si="165"/>
        <v>0</v>
      </c>
      <c r="CQ191" s="76">
        <f t="shared" si="165"/>
        <v>0</v>
      </c>
      <c r="CR191" s="76">
        <f t="shared" si="165"/>
        <v>0</v>
      </c>
      <c r="CS191" s="76">
        <f t="shared" si="165"/>
        <v>0</v>
      </c>
      <c r="CT191" s="76">
        <f t="shared" si="165"/>
        <v>0</v>
      </c>
      <c r="CU191" s="76">
        <f t="shared" si="165"/>
        <v>0</v>
      </c>
      <c r="CV191" s="76">
        <f t="shared" si="165"/>
        <v>0</v>
      </c>
      <c r="CW191" s="76">
        <f t="shared" si="165"/>
        <v>0</v>
      </c>
      <c r="CX191" s="76">
        <f t="shared" si="165"/>
        <v>0</v>
      </c>
      <c r="CY191" s="76">
        <f t="shared" si="165"/>
        <v>0</v>
      </c>
      <c r="CZ191" s="76">
        <f t="shared" si="165"/>
        <v>0</v>
      </c>
      <c r="DA191" s="76">
        <f t="shared" si="165"/>
        <v>0</v>
      </c>
      <c r="DB191" s="76">
        <f t="shared" si="165"/>
        <v>0</v>
      </c>
      <c r="DC191" s="76">
        <f t="shared" si="165"/>
        <v>0</v>
      </c>
      <c r="DD191" s="76">
        <f t="shared" si="165"/>
        <v>0</v>
      </c>
      <c r="DE191" s="76">
        <f t="shared" si="165"/>
        <v>0</v>
      </c>
      <c r="DF191" s="76">
        <f t="shared" si="165"/>
        <v>0</v>
      </c>
      <c r="DG191" s="76"/>
      <c r="DH191" s="76"/>
      <c r="DI191" s="76"/>
      <c r="DJ191" s="76"/>
      <c r="DK191" s="76"/>
      <c r="DL191" s="76"/>
      <c r="DM191" s="76"/>
      <c r="DN191" s="76"/>
      <c r="DO191" s="76"/>
      <c r="DP191" s="76"/>
      <c r="DQ191" s="76"/>
      <c r="DR191" s="76"/>
      <c r="DS191" s="76"/>
      <c r="DT191" s="76"/>
      <c r="DU191" s="76"/>
      <c r="DV191" s="76"/>
      <c r="DW191" s="76"/>
      <c r="DX191" s="76"/>
      <c r="DY191" s="76"/>
      <c r="DZ191" s="76"/>
      <c r="EA191" s="76"/>
      <c r="EB191" s="76"/>
      <c r="EC191" s="76"/>
      <c r="ED191" s="76"/>
      <c r="EE191" s="76"/>
      <c r="EF191" s="76"/>
      <c r="EG191" s="76"/>
      <c r="EH191" s="76"/>
      <c r="EI191" s="76"/>
      <c r="EJ191" s="76"/>
      <c r="EK191" s="76"/>
      <c r="EL191" s="76"/>
      <c r="EM191" s="76"/>
      <c r="EN191" s="76"/>
      <c r="EO191" s="76"/>
      <c r="EP191" s="76"/>
      <c r="EQ191" s="76"/>
      <c r="ER191" s="76"/>
      <c r="ES191" s="76"/>
      <c r="ET191" s="76"/>
      <c r="EU191" s="76"/>
      <c r="EV191" s="76"/>
    </row>
    <row r="192" spans="4:152" s="53" customFormat="1" x14ac:dyDescent="0.25">
      <c r="D192" s="139"/>
      <c r="E192" s="79"/>
      <c r="F192" s="80"/>
      <c r="G192" s="80" t="s">
        <v>17</v>
      </c>
      <c r="H192" s="80"/>
      <c r="I192" s="80"/>
      <c r="J192" s="84"/>
      <c r="K192" s="81"/>
      <c r="L192" s="82"/>
      <c r="M192" s="125"/>
      <c r="N192" s="78"/>
      <c r="O192" s="83">
        <f t="shared" ref="O192:BZ192" si="166">N192+O284+O338</f>
        <v>0</v>
      </c>
      <c r="P192" s="83">
        <f t="shared" si="166"/>
        <v>0</v>
      </c>
      <c r="Q192" s="83">
        <f t="shared" si="166"/>
        <v>0</v>
      </c>
      <c r="R192" s="83">
        <f t="shared" si="166"/>
        <v>0</v>
      </c>
      <c r="S192" s="83">
        <f t="shared" si="166"/>
        <v>0</v>
      </c>
      <c r="T192" s="83">
        <f t="shared" si="166"/>
        <v>0</v>
      </c>
      <c r="U192" s="83">
        <f t="shared" si="166"/>
        <v>0</v>
      </c>
      <c r="V192" s="83">
        <f t="shared" si="166"/>
        <v>0</v>
      </c>
      <c r="W192" s="83">
        <f t="shared" si="166"/>
        <v>0</v>
      </c>
      <c r="X192" s="76">
        <f t="shared" si="166"/>
        <v>0</v>
      </c>
      <c r="Y192" s="76">
        <f t="shared" si="166"/>
        <v>0</v>
      </c>
      <c r="Z192" s="76">
        <f t="shared" si="166"/>
        <v>0</v>
      </c>
      <c r="AA192" s="76">
        <f t="shared" si="166"/>
        <v>0</v>
      </c>
      <c r="AB192" s="76">
        <f t="shared" si="166"/>
        <v>0</v>
      </c>
      <c r="AC192" s="76">
        <f t="shared" si="166"/>
        <v>0</v>
      </c>
      <c r="AD192" s="76">
        <f t="shared" si="166"/>
        <v>0</v>
      </c>
      <c r="AE192" s="76">
        <f t="shared" si="166"/>
        <v>0</v>
      </c>
      <c r="AF192" s="76">
        <f t="shared" si="166"/>
        <v>0</v>
      </c>
      <c r="AG192" s="76">
        <f t="shared" si="166"/>
        <v>0</v>
      </c>
      <c r="AH192" s="76">
        <f t="shared" si="166"/>
        <v>0</v>
      </c>
      <c r="AI192" s="76">
        <f t="shared" si="166"/>
        <v>0</v>
      </c>
      <c r="AJ192" s="76">
        <f t="shared" si="166"/>
        <v>0</v>
      </c>
      <c r="AK192" s="76">
        <f t="shared" si="166"/>
        <v>0</v>
      </c>
      <c r="AL192" s="76">
        <f t="shared" si="166"/>
        <v>0</v>
      </c>
      <c r="AM192" s="76">
        <f t="shared" si="166"/>
        <v>0</v>
      </c>
      <c r="AN192" s="76">
        <f t="shared" si="166"/>
        <v>0</v>
      </c>
      <c r="AO192" s="76">
        <f t="shared" si="166"/>
        <v>0</v>
      </c>
      <c r="AP192" s="76">
        <f t="shared" si="166"/>
        <v>0</v>
      </c>
      <c r="AQ192" s="76">
        <f t="shared" si="166"/>
        <v>0</v>
      </c>
      <c r="AR192" s="76">
        <f t="shared" si="166"/>
        <v>0</v>
      </c>
      <c r="AS192" s="76">
        <f t="shared" si="166"/>
        <v>0</v>
      </c>
      <c r="AT192" s="76">
        <f t="shared" si="166"/>
        <v>0</v>
      </c>
      <c r="AU192" s="76">
        <f t="shared" si="166"/>
        <v>0</v>
      </c>
      <c r="AV192" s="76">
        <f t="shared" si="166"/>
        <v>0</v>
      </c>
      <c r="AW192" s="76">
        <f t="shared" si="166"/>
        <v>0</v>
      </c>
      <c r="AX192" s="76">
        <f t="shared" si="166"/>
        <v>0</v>
      </c>
      <c r="AY192" s="76">
        <f t="shared" si="166"/>
        <v>0</v>
      </c>
      <c r="AZ192" s="76">
        <f t="shared" si="166"/>
        <v>0</v>
      </c>
      <c r="BA192" s="76">
        <f t="shared" si="166"/>
        <v>0</v>
      </c>
      <c r="BB192" s="76">
        <f t="shared" si="166"/>
        <v>0</v>
      </c>
      <c r="BC192" s="76">
        <f t="shared" si="166"/>
        <v>0</v>
      </c>
      <c r="BD192" s="76">
        <f t="shared" si="166"/>
        <v>0</v>
      </c>
      <c r="BE192" s="76">
        <f t="shared" si="166"/>
        <v>0</v>
      </c>
      <c r="BF192" s="76">
        <f t="shared" si="166"/>
        <v>0</v>
      </c>
      <c r="BG192" s="76">
        <f t="shared" si="166"/>
        <v>0</v>
      </c>
      <c r="BH192" s="76">
        <f t="shared" si="166"/>
        <v>0</v>
      </c>
      <c r="BI192" s="76">
        <f t="shared" si="166"/>
        <v>0</v>
      </c>
      <c r="BJ192" s="76">
        <f t="shared" si="166"/>
        <v>0</v>
      </c>
      <c r="BK192" s="76">
        <f t="shared" si="166"/>
        <v>0</v>
      </c>
      <c r="BL192" s="76">
        <f t="shared" si="166"/>
        <v>0</v>
      </c>
      <c r="BM192" s="76">
        <f t="shared" si="166"/>
        <v>0</v>
      </c>
      <c r="BN192" s="76">
        <f t="shared" si="166"/>
        <v>0</v>
      </c>
      <c r="BO192" s="76">
        <f t="shared" si="166"/>
        <v>0</v>
      </c>
      <c r="BP192" s="76">
        <f t="shared" si="166"/>
        <v>0</v>
      </c>
      <c r="BQ192" s="76">
        <f t="shared" si="166"/>
        <v>0</v>
      </c>
      <c r="BR192" s="76">
        <f t="shared" si="166"/>
        <v>0</v>
      </c>
      <c r="BS192" s="76">
        <f t="shared" si="166"/>
        <v>0</v>
      </c>
      <c r="BT192" s="76">
        <f t="shared" si="166"/>
        <v>0</v>
      </c>
      <c r="BU192" s="76">
        <f t="shared" si="166"/>
        <v>0</v>
      </c>
      <c r="BV192" s="76">
        <f t="shared" si="166"/>
        <v>0</v>
      </c>
      <c r="BW192" s="76">
        <f t="shared" si="166"/>
        <v>0</v>
      </c>
      <c r="BX192" s="76">
        <f t="shared" si="166"/>
        <v>0</v>
      </c>
      <c r="BY192" s="76">
        <f t="shared" si="166"/>
        <v>0</v>
      </c>
      <c r="BZ192" s="76">
        <f t="shared" si="166"/>
        <v>0</v>
      </c>
      <c r="CA192" s="76">
        <f t="shared" ref="CA192:DF192" si="167">BZ192+CA284+CA338</f>
        <v>0</v>
      </c>
      <c r="CB192" s="76">
        <f t="shared" si="167"/>
        <v>0</v>
      </c>
      <c r="CC192" s="76">
        <f t="shared" si="167"/>
        <v>0</v>
      </c>
      <c r="CD192" s="76">
        <f t="shared" si="167"/>
        <v>0</v>
      </c>
      <c r="CE192" s="76">
        <f t="shared" si="167"/>
        <v>0</v>
      </c>
      <c r="CF192" s="76">
        <f t="shared" si="167"/>
        <v>0</v>
      </c>
      <c r="CG192" s="76">
        <f t="shared" si="167"/>
        <v>0</v>
      </c>
      <c r="CH192" s="76">
        <f t="shared" si="167"/>
        <v>0</v>
      </c>
      <c r="CI192" s="76">
        <f t="shared" si="167"/>
        <v>0</v>
      </c>
      <c r="CJ192" s="76">
        <f t="shared" si="167"/>
        <v>0</v>
      </c>
      <c r="CK192" s="76">
        <f t="shared" si="167"/>
        <v>0</v>
      </c>
      <c r="CL192" s="76">
        <f t="shared" si="167"/>
        <v>0</v>
      </c>
      <c r="CM192" s="76">
        <f t="shared" si="167"/>
        <v>0</v>
      </c>
      <c r="CN192" s="76">
        <f t="shared" si="167"/>
        <v>0</v>
      </c>
      <c r="CO192" s="76">
        <f t="shared" si="167"/>
        <v>0</v>
      </c>
      <c r="CP192" s="76">
        <f t="shared" si="167"/>
        <v>0</v>
      </c>
      <c r="CQ192" s="76">
        <f t="shared" si="167"/>
        <v>0</v>
      </c>
      <c r="CR192" s="76">
        <f t="shared" si="167"/>
        <v>0</v>
      </c>
      <c r="CS192" s="76">
        <f t="shared" si="167"/>
        <v>0</v>
      </c>
      <c r="CT192" s="76">
        <f t="shared" si="167"/>
        <v>0</v>
      </c>
      <c r="CU192" s="76">
        <f t="shared" si="167"/>
        <v>0</v>
      </c>
      <c r="CV192" s="76">
        <f t="shared" si="167"/>
        <v>0</v>
      </c>
      <c r="CW192" s="76">
        <f t="shared" si="167"/>
        <v>0</v>
      </c>
      <c r="CX192" s="76">
        <f t="shared" si="167"/>
        <v>0</v>
      </c>
      <c r="CY192" s="76">
        <f t="shared" si="167"/>
        <v>0</v>
      </c>
      <c r="CZ192" s="76">
        <f t="shared" si="167"/>
        <v>0</v>
      </c>
      <c r="DA192" s="76">
        <f t="shared" si="167"/>
        <v>0</v>
      </c>
      <c r="DB192" s="76">
        <f t="shared" si="167"/>
        <v>0</v>
      </c>
      <c r="DC192" s="76">
        <f t="shared" si="167"/>
        <v>0</v>
      </c>
      <c r="DD192" s="76">
        <f t="shared" si="167"/>
        <v>0</v>
      </c>
      <c r="DE192" s="76">
        <f t="shared" si="167"/>
        <v>0</v>
      </c>
      <c r="DF192" s="76">
        <f t="shared" si="167"/>
        <v>0</v>
      </c>
      <c r="DG192" s="76"/>
      <c r="DH192" s="76"/>
      <c r="DI192" s="76"/>
      <c r="DJ192" s="76"/>
      <c r="DK192" s="76"/>
      <c r="DL192" s="76"/>
      <c r="DM192" s="76"/>
      <c r="DN192" s="76"/>
      <c r="DO192" s="76"/>
      <c r="DP192" s="76"/>
      <c r="DQ192" s="76"/>
      <c r="DR192" s="76"/>
      <c r="DS192" s="76"/>
      <c r="DT192" s="76"/>
      <c r="DU192" s="76"/>
      <c r="DV192" s="76"/>
      <c r="DW192" s="76"/>
      <c r="DX192" s="76"/>
      <c r="DY192" s="76"/>
      <c r="DZ192" s="76"/>
      <c r="EA192" s="76"/>
      <c r="EB192" s="76"/>
      <c r="EC192" s="76"/>
      <c r="ED192" s="76"/>
      <c r="EE192" s="76"/>
      <c r="EF192" s="76"/>
      <c r="EG192" s="76"/>
      <c r="EH192" s="76"/>
      <c r="EI192" s="76"/>
      <c r="EJ192" s="76"/>
      <c r="EK192" s="76"/>
      <c r="EL192" s="76"/>
      <c r="EM192" s="76"/>
      <c r="EN192" s="76"/>
      <c r="EO192" s="76"/>
      <c r="EP192" s="76"/>
      <c r="EQ192" s="76"/>
      <c r="ER192" s="76"/>
      <c r="ES192" s="76"/>
      <c r="ET192" s="76"/>
      <c r="EU192" s="76"/>
      <c r="EV192" s="76"/>
    </row>
    <row r="193" spans="4:152" s="53" customFormat="1" x14ac:dyDescent="0.25">
      <c r="D193" s="139"/>
      <c r="E193" s="79"/>
      <c r="F193" s="177"/>
      <c r="G193" s="80" t="s">
        <v>58</v>
      </c>
      <c r="H193" s="80"/>
      <c r="I193" s="80"/>
      <c r="J193" s="84"/>
      <c r="K193" s="81"/>
      <c r="L193" s="82"/>
      <c r="M193" s="125"/>
      <c r="N193" s="78"/>
      <c r="O193" s="83">
        <f t="shared" ref="O193:BZ193" si="168">N193-O373</f>
        <v>0</v>
      </c>
      <c r="P193" s="83">
        <f t="shared" si="168"/>
        <v>0</v>
      </c>
      <c r="Q193" s="83">
        <f t="shared" si="168"/>
        <v>0</v>
      </c>
      <c r="R193" s="83">
        <f t="shared" si="168"/>
        <v>0</v>
      </c>
      <c r="S193" s="83">
        <f t="shared" si="168"/>
        <v>0</v>
      </c>
      <c r="T193" s="83">
        <f t="shared" si="168"/>
        <v>0</v>
      </c>
      <c r="U193" s="83">
        <f t="shared" si="168"/>
        <v>0</v>
      </c>
      <c r="V193" s="83">
        <f t="shared" si="168"/>
        <v>0</v>
      </c>
      <c r="W193" s="83">
        <f t="shared" si="168"/>
        <v>0</v>
      </c>
      <c r="X193" s="76">
        <f t="shared" si="168"/>
        <v>0</v>
      </c>
      <c r="Y193" s="76">
        <f t="shared" si="168"/>
        <v>0</v>
      </c>
      <c r="Z193" s="76">
        <f t="shared" si="168"/>
        <v>0</v>
      </c>
      <c r="AA193" s="76">
        <f t="shared" si="168"/>
        <v>0</v>
      </c>
      <c r="AB193" s="76">
        <f t="shared" si="168"/>
        <v>0</v>
      </c>
      <c r="AC193" s="76">
        <f t="shared" si="168"/>
        <v>0</v>
      </c>
      <c r="AD193" s="76">
        <f t="shared" si="168"/>
        <v>0</v>
      </c>
      <c r="AE193" s="76">
        <f t="shared" si="168"/>
        <v>0</v>
      </c>
      <c r="AF193" s="76">
        <f t="shared" si="168"/>
        <v>0</v>
      </c>
      <c r="AG193" s="76">
        <f t="shared" si="168"/>
        <v>0</v>
      </c>
      <c r="AH193" s="76">
        <f t="shared" si="168"/>
        <v>0</v>
      </c>
      <c r="AI193" s="76">
        <f t="shared" si="168"/>
        <v>0</v>
      </c>
      <c r="AJ193" s="76">
        <f t="shared" si="168"/>
        <v>0</v>
      </c>
      <c r="AK193" s="76">
        <f t="shared" si="168"/>
        <v>0</v>
      </c>
      <c r="AL193" s="76">
        <f t="shared" si="168"/>
        <v>0</v>
      </c>
      <c r="AM193" s="76">
        <f t="shared" si="168"/>
        <v>0</v>
      </c>
      <c r="AN193" s="76">
        <f t="shared" si="168"/>
        <v>0</v>
      </c>
      <c r="AO193" s="76">
        <f t="shared" si="168"/>
        <v>0</v>
      </c>
      <c r="AP193" s="76">
        <f t="shared" si="168"/>
        <v>0</v>
      </c>
      <c r="AQ193" s="76">
        <f t="shared" si="168"/>
        <v>0</v>
      </c>
      <c r="AR193" s="76">
        <f t="shared" si="168"/>
        <v>0</v>
      </c>
      <c r="AS193" s="76">
        <f t="shared" si="168"/>
        <v>0</v>
      </c>
      <c r="AT193" s="76">
        <f t="shared" si="168"/>
        <v>0</v>
      </c>
      <c r="AU193" s="76">
        <f t="shared" si="168"/>
        <v>0</v>
      </c>
      <c r="AV193" s="76">
        <f t="shared" si="168"/>
        <v>0</v>
      </c>
      <c r="AW193" s="76">
        <f t="shared" si="168"/>
        <v>0</v>
      </c>
      <c r="AX193" s="76">
        <f t="shared" si="168"/>
        <v>0</v>
      </c>
      <c r="AY193" s="76">
        <f t="shared" si="168"/>
        <v>0</v>
      </c>
      <c r="AZ193" s="76">
        <f t="shared" si="168"/>
        <v>0</v>
      </c>
      <c r="BA193" s="76">
        <f t="shared" si="168"/>
        <v>0</v>
      </c>
      <c r="BB193" s="76">
        <f t="shared" si="168"/>
        <v>0</v>
      </c>
      <c r="BC193" s="76">
        <f t="shared" si="168"/>
        <v>0</v>
      </c>
      <c r="BD193" s="76">
        <f t="shared" si="168"/>
        <v>0</v>
      </c>
      <c r="BE193" s="76">
        <f t="shared" si="168"/>
        <v>0</v>
      </c>
      <c r="BF193" s="76">
        <f t="shared" si="168"/>
        <v>0</v>
      </c>
      <c r="BG193" s="76">
        <f t="shared" si="168"/>
        <v>0</v>
      </c>
      <c r="BH193" s="76">
        <f t="shared" si="168"/>
        <v>0</v>
      </c>
      <c r="BI193" s="76">
        <f t="shared" si="168"/>
        <v>0</v>
      </c>
      <c r="BJ193" s="76">
        <f t="shared" si="168"/>
        <v>0</v>
      </c>
      <c r="BK193" s="76">
        <f t="shared" si="168"/>
        <v>0</v>
      </c>
      <c r="BL193" s="76">
        <f t="shared" si="168"/>
        <v>0</v>
      </c>
      <c r="BM193" s="76">
        <f t="shared" si="168"/>
        <v>0</v>
      </c>
      <c r="BN193" s="76">
        <f t="shared" si="168"/>
        <v>0</v>
      </c>
      <c r="BO193" s="76">
        <f t="shared" si="168"/>
        <v>0</v>
      </c>
      <c r="BP193" s="76">
        <f t="shared" si="168"/>
        <v>0</v>
      </c>
      <c r="BQ193" s="76">
        <f t="shared" si="168"/>
        <v>0</v>
      </c>
      <c r="BR193" s="76">
        <f t="shared" si="168"/>
        <v>0</v>
      </c>
      <c r="BS193" s="76">
        <f t="shared" si="168"/>
        <v>0</v>
      </c>
      <c r="BT193" s="76">
        <f t="shared" si="168"/>
        <v>0</v>
      </c>
      <c r="BU193" s="76">
        <f t="shared" si="168"/>
        <v>0</v>
      </c>
      <c r="BV193" s="76">
        <f t="shared" si="168"/>
        <v>0</v>
      </c>
      <c r="BW193" s="76">
        <f t="shared" si="168"/>
        <v>0</v>
      </c>
      <c r="BX193" s="76">
        <f t="shared" si="168"/>
        <v>0</v>
      </c>
      <c r="BY193" s="76">
        <f t="shared" si="168"/>
        <v>0</v>
      </c>
      <c r="BZ193" s="76">
        <f t="shared" si="168"/>
        <v>0</v>
      </c>
      <c r="CA193" s="76">
        <f t="shared" ref="CA193:DF193" si="169">BZ193-CA373</f>
        <v>0</v>
      </c>
      <c r="CB193" s="76">
        <f t="shared" si="169"/>
        <v>0</v>
      </c>
      <c r="CC193" s="76">
        <f t="shared" si="169"/>
        <v>0</v>
      </c>
      <c r="CD193" s="76">
        <f t="shared" si="169"/>
        <v>0</v>
      </c>
      <c r="CE193" s="76">
        <f t="shared" si="169"/>
        <v>0</v>
      </c>
      <c r="CF193" s="76">
        <f t="shared" si="169"/>
        <v>0</v>
      </c>
      <c r="CG193" s="76">
        <f t="shared" si="169"/>
        <v>0</v>
      </c>
      <c r="CH193" s="76">
        <f t="shared" si="169"/>
        <v>0</v>
      </c>
      <c r="CI193" s="76">
        <f t="shared" si="169"/>
        <v>0</v>
      </c>
      <c r="CJ193" s="76">
        <f t="shared" si="169"/>
        <v>0</v>
      </c>
      <c r="CK193" s="76">
        <f t="shared" si="169"/>
        <v>0</v>
      </c>
      <c r="CL193" s="76">
        <f t="shared" si="169"/>
        <v>0</v>
      </c>
      <c r="CM193" s="76">
        <f t="shared" si="169"/>
        <v>0</v>
      </c>
      <c r="CN193" s="76">
        <f t="shared" si="169"/>
        <v>0</v>
      </c>
      <c r="CO193" s="76">
        <f t="shared" si="169"/>
        <v>0</v>
      </c>
      <c r="CP193" s="76">
        <f t="shared" si="169"/>
        <v>0</v>
      </c>
      <c r="CQ193" s="76">
        <f t="shared" si="169"/>
        <v>0</v>
      </c>
      <c r="CR193" s="76">
        <f t="shared" si="169"/>
        <v>0</v>
      </c>
      <c r="CS193" s="76">
        <f t="shared" si="169"/>
        <v>0</v>
      </c>
      <c r="CT193" s="76">
        <f t="shared" si="169"/>
        <v>0</v>
      </c>
      <c r="CU193" s="76">
        <f t="shared" si="169"/>
        <v>0</v>
      </c>
      <c r="CV193" s="76">
        <f t="shared" si="169"/>
        <v>0</v>
      </c>
      <c r="CW193" s="76">
        <f t="shared" si="169"/>
        <v>0</v>
      </c>
      <c r="CX193" s="76">
        <f t="shared" si="169"/>
        <v>0</v>
      </c>
      <c r="CY193" s="76">
        <f t="shared" si="169"/>
        <v>0</v>
      </c>
      <c r="CZ193" s="76">
        <f t="shared" si="169"/>
        <v>0</v>
      </c>
      <c r="DA193" s="76">
        <f t="shared" si="169"/>
        <v>0</v>
      </c>
      <c r="DB193" s="76">
        <f t="shared" si="169"/>
        <v>0</v>
      </c>
      <c r="DC193" s="76">
        <f t="shared" si="169"/>
        <v>0</v>
      </c>
      <c r="DD193" s="76">
        <f t="shared" si="169"/>
        <v>0</v>
      </c>
      <c r="DE193" s="76">
        <f t="shared" si="169"/>
        <v>0</v>
      </c>
      <c r="DF193" s="76">
        <f t="shared" si="169"/>
        <v>0</v>
      </c>
      <c r="DG193" s="76"/>
      <c r="DH193" s="76"/>
      <c r="DI193" s="76"/>
      <c r="DJ193" s="76"/>
      <c r="DK193" s="76"/>
      <c r="DL193" s="76"/>
      <c r="DM193" s="76"/>
      <c r="DN193" s="76"/>
      <c r="DO193" s="76"/>
      <c r="DP193" s="76"/>
      <c r="DQ193" s="76"/>
      <c r="DR193" s="76"/>
      <c r="DS193" s="76"/>
      <c r="DT193" s="76"/>
      <c r="DU193" s="76"/>
      <c r="DV193" s="76"/>
      <c r="DW193" s="76"/>
      <c r="DX193" s="76"/>
      <c r="DY193" s="76"/>
      <c r="DZ193" s="76"/>
      <c r="EA193" s="76"/>
      <c r="EB193" s="76"/>
      <c r="EC193" s="76"/>
      <c r="ED193" s="76"/>
      <c r="EE193" s="76"/>
      <c r="EF193" s="76"/>
      <c r="EG193" s="76"/>
      <c r="EH193" s="76"/>
      <c r="EI193" s="76"/>
      <c r="EJ193" s="76"/>
      <c r="EK193" s="76"/>
      <c r="EL193" s="76"/>
      <c r="EM193" s="76"/>
      <c r="EN193" s="76"/>
      <c r="EO193" s="76"/>
      <c r="EP193" s="76"/>
      <c r="EQ193" s="76"/>
      <c r="ER193" s="76"/>
      <c r="ES193" s="76"/>
      <c r="ET193" s="76"/>
      <c r="EU193" s="76"/>
      <c r="EV193" s="76"/>
    </row>
    <row r="194" spans="4:152" s="53" customFormat="1" x14ac:dyDescent="0.25">
      <c r="D194" s="139"/>
      <c r="E194" s="79"/>
      <c r="F194" s="177" t="str">
        <f>F169</f>
        <v>구축물</v>
      </c>
      <c r="G194" s="80"/>
      <c r="H194" s="80"/>
      <c r="I194" s="80"/>
      <c r="J194" s="84"/>
      <c r="K194" s="81"/>
      <c r="L194" s="82"/>
      <c r="M194" s="125"/>
      <c r="N194" s="78"/>
      <c r="O194" s="83">
        <f t="shared" ref="O194:W194" si="170">SUM(O195:O196)</f>
        <v>0</v>
      </c>
      <c r="P194" s="83">
        <f t="shared" si="170"/>
        <v>0</v>
      </c>
      <c r="Q194" s="83">
        <f t="shared" si="170"/>
        <v>0</v>
      </c>
      <c r="R194" s="83">
        <f t="shared" si="170"/>
        <v>0</v>
      </c>
      <c r="S194" s="83">
        <f t="shared" si="170"/>
        <v>0</v>
      </c>
      <c r="T194" s="83">
        <f t="shared" si="170"/>
        <v>0</v>
      </c>
      <c r="U194" s="83">
        <f t="shared" si="170"/>
        <v>0</v>
      </c>
      <c r="V194" s="83">
        <f t="shared" si="170"/>
        <v>0</v>
      </c>
      <c r="W194" s="83">
        <f t="shared" si="170"/>
        <v>0</v>
      </c>
      <c r="X194" s="76">
        <f>SUM(X195:X196)</f>
        <v>0</v>
      </c>
      <c r="Y194" s="76">
        <f t="shared" ref="Y194:CJ194" si="171">SUM(Y195:Y196)</f>
        <v>0</v>
      </c>
      <c r="Z194" s="76">
        <f t="shared" si="171"/>
        <v>0</v>
      </c>
      <c r="AA194" s="76">
        <f t="shared" si="171"/>
        <v>0</v>
      </c>
      <c r="AB194" s="76">
        <f t="shared" si="171"/>
        <v>0</v>
      </c>
      <c r="AC194" s="76">
        <f t="shared" si="171"/>
        <v>0</v>
      </c>
      <c r="AD194" s="76">
        <f t="shared" si="171"/>
        <v>0</v>
      </c>
      <c r="AE194" s="76">
        <f t="shared" si="171"/>
        <v>0</v>
      </c>
      <c r="AF194" s="76">
        <f t="shared" si="171"/>
        <v>0</v>
      </c>
      <c r="AG194" s="76">
        <f t="shared" si="171"/>
        <v>0</v>
      </c>
      <c r="AH194" s="76">
        <f t="shared" si="171"/>
        <v>0</v>
      </c>
      <c r="AI194" s="76">
        <f t="shared" si="171"/>
        <v>0</v>
      </c>
      <c r="AJ194" s="76">
        <f t="shared" si="171"/>
        <v>0</v>
      </c>
      <c r="AK194" s="76">
        <f t="shared" si="171"/>
        <v>0</v>
      </c>
      <c r="AL194" s="76">
        <f t="shared" si="171"/>
        <v>0</v>
      </c>
      <c r="AM194" s="76">
        <f t="shared" si="171"/>
        <v>0</v>
      </c>
      <c r="AN194" s="76">
        <f t="shared" si="171"/>
        <v>0</v>
      </c>
      <c r="AO194" s="76">
        <f t="shared" si="171"/>
        <v>0</v>
      </c>
      <c r="AP194" s="76">
        <f t="shared" si="171"/>
        <v>0</v>
      </c>
      <c r="AQ194" s="76">
        <f t="shared" si="171"/>
        <v>0</v>
      </c>
      <c r="AR194" s="76">
        <f t="shared" si="171"/>
        <v>0</v>
      </c>
      <c r="AS194" s="76">
        <f t="shared" si="171"/>
        <v>0</v>
      </c>
      <c r="AT194" s="76">
        <f t="shared" si="171"/>
        <v>0</v>
      </c>
      <c r="AU194" s="76">
        <f t="shared" si="171"/>
        <v>0</v>
      </c>
      <c r="AV194" s="76">
        <f t="shared" si="171"/>
        <v>0</v>
      </c>
      <c r="AW194" s="76">
        <f t="shared" si="171"/>
        <v>0</v>
      </c>
      <c r="AX194" s="76">
        <f t="shared" si="171"/>
        <v>0</v>
      </c>
      <c r="AY194" s="76">
        <f t="shared" si="171"/>
        <v>0</v>
      </c>
      <c r="AZ194" s="76">
        <f t="shared" si="171"/>
        <v>0</v>
      </c>
      <c r="BA194" s="76">
        <f t="shared" si="171"/>
        <v>0</v>
      </c>
      <c r="BB194" s="76">
        <f t="shared" si="171"/>
        <v>0</v>
      </c>
      <c r="BC194" s="76">
        <f t="shared" si="171"/>
        <v>0</v>
      </c>
      <c r="BD194" s="76">
        <f t="shared" si="171"/>
        <v>0</v>
      </c>
      <c r="BE194" s="76">
        <f t="shared" si="171"/>
        <v>0</v>
      </c>
      <c r="BF194" s="76">
        <f t="shared" si="171"/>
        <v>0</v>
      </c>
      <c r="BG194" s="76">
        <f t="shared" si="171"/>
        <v>0</v>
      </c>
      <c r="BH194" s="76">
        <f t="shared" si="171"/>
        <v>0</v>
      </c>
      <c r="BI194" s="76">
        <f t="shared" si="171"/>
        <v>0</v>
      </c>
      <c r="BJ194" s="76">
        <f t="shared" si="171"/>
        <v>0</v>
      </c>
      <c r="BK194" s="76">
        <f t="shared" si="171"/>
        <v>0</v>
      </c>
      <c r="BL194" s="76">
        <f t="shared" si="171"/>
        <v>0</v>
      </c>
      <c r="BM194" s="76">
        <f t="shared" si="171"/>
        <v>0</v>
      </c>
      <c r="BN194" s="76">
        <f t="shared" si="171"/>
        <v>0</v>
      </c>
      <c r="BO194" s="76">
        <f t="shared" si="171"/>
        <v>0</v>
      </c>
      <c r="BP194" s="76">
        <f t="shared" si="171"/>
        <v>0</v>
      </c>
      <c r="BQ194" s="76">
        <f t="shared" si="171"/>
        <v>0</v>
      </c>
      <c r="BR194" s="76">
        <f t="shared" si="171"/>
        <v>0</v>
      </c>
      <c r="BS194" s="76">
        <f t="shared" si="171"/>
        <v>0</v>
      </c>
      <c r="BT194" s="76">
        <f t="shared" si="171"/>
        <v>0</v>
      </c>
      <c r="BU194" s="76">
        <f t="shared" si="171"/>
        <v>0</v>
      </c>
      <c r="BV194" s="76">
        <f t="shared" si="171"/>
        <v>0</v>
      </c>
      <c r="BW194" s="76">
        <f t="shared" si="171"/>
        <v>0</v>
      </c>
      <c r="BX194" s="76">
        <f t="shared" si="171"/>
        <v>0</v>
      </c>
      <c r="BY194" s="76">
        <f t="shared" si="171"/>
        <v>0</v>
      </c>
      <c r="BZ194" s="76">
        <f t="shared" si="171"/>
        <v>0</v>
      </c>
      <c r="CA194" s="76">
        <f t="shared" si="171"/>
        <v>0</v>
      </c>
      <c r="CB194" s="76">
        <f t="shared" si="171"/>
        <v>0</v>
      </c>
      <c r="CC194" s="76">
        <f t="shared" si="171"/>
        <v>0</v>
      </c>
      <c r="CD194" s="76">
        <f t="shared" si="171"/>
        <v>0</v>
      </c>
      <c r="CE194" s="76">
        <f t="shared" si="171"/>
        <v>0</v>
      </c>
      <c r="CF194" s="76">
        <f t="shared" si="171"/>
        <v>0</v>
      </c>
      <c r="CG194" s="76">
        <f t="shared" si="171"/>
        <v>0</v>
      </c>
      <c r="CH194" s="76">
        <f t="shared" si="171"/>
        <v>0</v>
      </c>
      <c r="CI194" s="76">
        <f t="shared" si="171"/>
        <v>0</v>
      </c>
      <c r="CJ194" s="76">
        <f t="shared" si="171"/>
        <v>0</v>
      </c>
      <c r="CK194" s="76">
        <f t="shared" ref="CK194:DF194" si="172">SUM(CK195:CK196)</f>
        <v>0</v>
      </c>
      <c r="CL194" s="76">
        <f t="shared" si="172"/>
        <v>0</v>
      </c>
      <c r="CM194" s="76">
        <f t="shared" si="172"/>
        <v>0</v>
      </c>
      <c r="CN194" s="76">
        <f t="shared" si="172"/>
        <v>0</v>
      </c>
      <c r="CO194" s="76">
        <f t="shared" si="172"/>
        <v>0</v>
      </c>
      <c r="CP194" s="76">
        <f t="shared" si="172"/>
        <v>0</v>
      </c>
      <c r="CQ194" s="76">
        <f t="shared" si="172"/>
        <v>0</v>
      </c>
      <c r="CR194" s="76">
        <f t="shared" si="172"/>
        <v>0</v>
      </c>
      <c r="CS194" s="76">
        <f t="shared" si="172"/>
        <v>0</v>
      </c>
      <c r="CT194" s="76">
        <f t="shared" si="172"/>
        <v>0</v>
      </c>
      <c r="CU194" s="76">
        <f t="shared" si="172"/>
        <v>0</v>
      </c>
      <c r="CV194" s="76">
        <f t="shared" si="172"/>
        <v>0</v>
      </c>
      <c r="CW194" s="76">
        <f t="shared" si="172"/>
        <v>0</v>
      </c>
      <c r="CX194" s="76">
        <f t="shared" si="172"/>
        <v>0</v>
      </c>
      <c r="CY194" s="76">
        <f t="shared" si="172"/>
        <v>0</v>
      </c>
      <c r="CZ194" s="76">
        <f t="shared" si="172"/>
        <v>0</v>
      </c>
      <c r="DA194" s="76">
        <f t="shared" si="172"/>
        <v>0</v>
      </c>
      <c r="DB194" s="76">
        <f t="shared" si="172"/>
        <v>0</v>
      </c>
      <c r="DC194" s="76">
        <f t="shared" si="172"/>
        <v>0</v>
      </c>
      <c r="DD194" s="76">
        <f t="shared" si="172"/>
        <v>0</v>
      </c>
      <c r="DE194" s="76">
        <f t="shared" si="172"/>
        <v>0</v>
      </c>
      <c r="DF194" s="76">
        <f t="shared" si="172"/>
        <v>0</v>
      </c>
      <c r="DG194" s="76"/>
      <c r="DH194" s="76"/>
      <c r="DI194" s="76"/>
      <c r="DJ194" s="76"/>
      <c r="DK194" s="76"/>
      <c r="DL194" s="76"/>
      <c r="DM194" s="76"/>
      <c r="DN194" s="76"/>
      <c r="DO194" s="76"/>
      <c r="DP194" s="76"/>
      <c r="DQ194" s="76"/>
      <c r="DR194" s="76"/>
      <c r="DS194" s="76"/>
      <c r="DT194" s="76"/>
      <c r="DU194" s="76"/>
      <c r="DV194" s="76"/>
      <c r="DW194" s="76"/>
      <c r="DX194" s="76"/>
      <c r="DY194" s="76"/>
      <c r="DZ194" s="76"/>
      <c r="EA194" s="76"/>
      <c r="EB194" s="76"/>
      <c r="EC194" s="76"/>
      <c r="ED194" s="76"/>
      <c r="EE194" s="76"/>
      <c r="EF194" s="76"/>
      <c r="EG194" s="76"/>
      <c r="EH194" s="76"/>
      <c r="EI194" s="76"/>
      <c r="EJ194" s="76"/>
      <c r="EK194" s="76"/>
      <c r="EL194" s="76"/>
      <c r="EM194" s="76"/>
      <c r="EN194" s="76"/>
      <c r="EO194" s="76"/>
      <c r="EP194" s="76"/>
      <c r="EQ194" s="76"/>
      <c r="ER194" s="76"/>
      <c r="ES194" s="76"/>
      <c r="ET194" s="76"/>
      <c r="EU194" s="76"/>
      <c r="EV194" s="76"/>
    </row>
    <row r="195" spans="4:152" s="53" customFormat="1" x14ac:dyDescent="0.25">
      <c r="D195" s="139"/>
      <c r="E195" s="79"/>
      <c r="F195" s="177"/>
      <c r="G195" s="80" t="s">
        <v>17</v>
      </c>
      <c r="H195" s="80"/>
      <c r="I195" s="80"/>
      <c r="J195" s="84"/>
      <c r="K195" s="81"/>
      <c r="L195" s="82"/>
      <c r="M195" s="125"/>
      <c r="N195" s="78"/>
      <c r="O195" s="83">
        <f t="shared" ref="O195:BZ195" si="173">N195+O285+O339</f>
        <v>0</v>
      </c>
      <c r="P195" s="83">
        <f t="shared" si="173"/>
        <v>0</v>
      </c>
      <c r="Q195" s="83">
        <f t="shared" si="173"/>
        <v>0</v>
      </c>
      <c r="R195" s="83">
        <f t="shared" si="173"/>
        <v>0</v>
      </c>
      <c r="S195" s="83">
        <f t="shared" si="173"/>
        <v>0</v>
      </c>
      <c r="T195" s="83">
        <f t="shared" si="173"/>
        <v>0</v>
      </c>
      <c r="U195" s="83">
        <f t="shared" si="173"/>
        <v>0</v>
      </c>
      <c r="V195" s="83">
        <f t="shared" si="173"/>
        <v>0</v>
      </c>
      <c r="W195" s="83">
        <f t="shared" si="173"/>
        <v>0</v>
      </c>
      <c r="X195" s="76">
        <f t="shared" si="173"/>
        <v>0</v>
      </c>
      <c r="Y195" s="76">
        <f t="shared" si="173"/>
        <v>0</v>
      </c>
      <c r="Z195" s="76">
        <f t="shared" si="173"/>
        <v>0</v>
      </c>
      <c r="AA195" s="76">
        <f t="shared" si="173"/>
        <v>0</v>
      </c>
      <c r="AB195" s="76">
        <f t="shared" si="173"/>
        <v>0</v>
      </c>
      <c r="AC195" s="76">
        <f t="shared" si="173"/>
        <v>0</v>
      </c>
      <c r="AD195" s="76">
        <f t="shared" si="173"/>
        <v>0</v>
      </c>
      <c r="AE195" s="76">
        <f t="shared" si="173"/>
        <v>0</v>
      </c>
      <c r="AF195" s="76">
        <f t="shared" si="173"/>
        <v>0</v>
      </c>
      <c r="AG195" s="76">
        <f t="shared" si="173"/>
        <v>0</v>
      </c>
      <c r="AH195" s="76">
        <f t="shared" si="173"/>
        <v>0</v>
      </c>
      <c r="AI195" s="76">
        <f t="shared" si="173"/>
        <v>0</v>
      </c>
      <c r="AJ195" s="76">
        <f t="shared" si="173"/>
        <v>0</v>
      </c>
      <c r="AK195" s="76">
        <f t="shared" si="173"/>
        <v>0</v>
      </c>
      <c r="AL195" s="76">
        <f t="shared" si="173"/>
        <v>0</v>
      </c>
      <c r="AM195" s="76">
        <f t="shared" si="173"/>
        <v>0</v>
      </c>
      <c r="AN195" s="76">
        <f t="shared" si="173"/>
        <v>0</v>
      </c>
      <c r="AO195" s="76">
        <f t="shared" si="173"/>
        <v>0</v>
      </c>
      <c r="AP195" s="76">
        <f t="shared" si="173"/>
        <v>0</v>
      </c>
      <c r="AQ195" s="76">
        <f t="shared" si="173"/>
        <v>0</v>
      </c>
      <c r="AR195" s="76">
        <f t="shared" si="173"/>
        <v>0</v>
      </c>
      <c r="AS195" s="76">
        <f t="shared" si="173"/>
        <v>0</v>
      </c>
      <c r="AT195" s="76">
        <f t="shared" si="173"/>
        <v>0</v>
      </c>
      <c r="AU195" s="76">
        <f t="shared" si="173"/>
        <v>0</v>
      </c>
      <c r="AV195" s="76">
        <f t="shared" si="173"/>
        <v>0</v>
      </c>
      <c r="AW195" s="76">
        <f t="shared" si="173"/>
        <v>0</v>
      </c>
      <c r="AX195" s="76">
        <f t="shared" si="173"/>
        <v>0</v>
      </c>
      <c r="AY195" s="76">
        <f t="shared" si="173"/>
        <v>0</v>
      </c>
      <c r="AZ195" s="76">
        <f t="shared" si="173"/>
        <v>0</v>
      </c>
      <c r="BA195" s="76">
        <f t="shared" si="173"/>
        <v>0</v>
      </c>
      <c r="BB195" s="76">
        <f t="shared" si="173"/>
        <v>0</v>
      </c>
      <c r="BC195" s="76">
        <f t="shared" si="173"/>
        <v>0</v>
      </c>
      <c r="BD195" s="76">
        <f t="shared" si="173"/>
        <v>0</v>
      </c>
      <c r="BE195" s="76">
        <f t="shared" si="173"/>
        <v>0</v>
      </c>
      <c r="BF195" s="76">
        <f t="shared" si="173"/>
        <v>0</v>
      </c>
      <c r="BG195" s="76">
        <f t="shared" si="173"/>
        <v>0</v>
      </c>
      <c r="BH195" s="76">
        <f t="shared" si="173"/>
        <v>0</v>
      </c>
      <c r="BI195" s="76">
        <f t="shared" si="173"/>
        <v>0</v>
      </c>
      <c r="BJ195" s="76">
        <f t="shared" si="173"/>
        <v>0</v>
      </c>
      <c r="BK195" s="76">
        <f t="shared" si="173"/>
        <v>0</v>
      </c>
      <c r="BL195" s="76">
        <f t="shared" si="173"/>
        <v>0</v>
      </c>
      <c r="BM195" s="76">
        <f t="shared" si="173"/>
        <v>0</v>
      </c>
      <c r="BN195" s="76">
        <f t="shared" si="173"/>
        <v>0</v>
      </c>
      <c r="BO195" s="76">
        <f t="shared" si="173"/>
        <v>0</v>
      </c>
      <c r="BP195" s="76">
        <f t="shared" si="173"/>
        <v>0</v>
      </c>
      <c r="BQ195" s="76">
        <f t="shared" si="173"/>
        <v>0</v>
      </c>
      <c r="BR195" s="76">
        <f t="shared" si="173"/>
        <v>0</v>
      </c>
      <c r="BS195" s="76">
        <f t="shared" si="173"/>
        <v>0</v>
      </c>
      <c r="BT195" s="76">
        <f t="shared" si="173"/>
        <v>0</v>
      </c>
      <c r="BU195" s="76">
        <f t="shared" si="173"/>
        <v>0</v>
      </c>
      <c r="BV195" s="76">
        <f t="shared" si="173"/>
        <v>0</v>
      </c>
      <c r="BW195" s="76">
        <f t="shared" si="173"/>
        <v>0</v>
      </c>
      <c r="BX195" s="76">
        <f t="shared" si="173"/>
        <v>0</v>
      </c>
      <c r="BY195" s="76">
        <f t="shared" si="173"/>
        <v>0</v>
      </c>
      <c r="BZ195" s="76">
        <f t="shared" si="173"/>
        <v>0</v>
      </c>
      <c r="CA195" s="76">
        <f t="shared" ref="CA195:DF195" si="174">BZ195+CA285+CA339</f>
        <v>0</v>
      </c>
      <c r="CB195" s="76">
        <f t="shared" si="174"/>
        <v>0</v>
      </c>
      <c r="CC195" s="76">
        <f t="shared" si="174"/>
        <v>0</v>
      </c>
      <c r="CD195" s="76">
        <f t="shared" si="174"/>
        <v>0</v>
      </c>
      <c r="CE195" s="76">
        <f t="shared" si="174"/>
        <v>0</v>
      </c>
      <c r="CF195" s="76">
        <f t="shared" si="174"/>
        <v>0</v>
      </c>
      <c r="CG195" s="76">
        <f t="shared" si="174"/>
        <v>0</v>
      </c>
      <c r="CH195" s="76">
        <f t="shared" si="174"/>
        <v>0</v>
      </c>
      <c r="CI195" s="76">
        <f t="shared" si="174"/>
        <v>0</v>
      </c>
      <c r="CJ195" s="76">
        <f t="shared" si="174"/>
        <v>0</v>
      </c>
      <c r="CK195" s="76">
        <f t="shared" si="174"/>
        <v>0</v>
      </c>
      <c r="CL195" s="76">
        <f t="shared" si="174"/>
        <v>0</v>
      </c>
      <c r="CM195" s="76">
        <f t="shared" si="174"/>
        <v>0</v>
      </c>
      <c r="CN195" s="76">
        <f t="shared" si="174"/>
        <v>0</v>
      </c>
      <c r="CO195" s="76">
        <f t="shared" si="174"/>
        <v>0</v>
      </c>
      <c r="CP195" s="76">
        <f t="shared" si="174"/>
        <v>0</v>
      </c>
      <c r="CQ195" s="76">
        <f t="shared" si="174"/>
        <v>0</v>
      </c>
      <c r="CR195" s="76">
        <f t="shared" si="174"/>
        <v>0</v>
      </c>
      <c r="CS195" s="76">
        <f t="shared" si="174"/>
        <v>0</v>
      </c>
      <c r="CT195" s="76">
        <f t="shared" si="174"/>
        <v>0</v>
      </c>
      <c r="CU195" s="76">
        <f t="shared" si="174"/>
        <v>0</v>
      </c>
      <c r="CV195" s="76">
        <f t="shared" si="174"/>
        <v>0</v>
      </c>
      <c r="CW195" s="76">
        <f t="shared" si="174"/>
        <v>0</v>
      </c>
      <c r="CX195" s="76">
        <f t="shared" si="174"/>
        <v>0</v>
      </c>
      <c r="CY195" s="76">
        <f t="shared" si="174"/>
        <v>0</v>
      </c>
      <c r="CZ195" s="76">
        <f t="shared" si="174"/>
        <v>0</v>
      </c>
      <c r="DA195" s="76">
        <f t="shared" si="174"/>
        <v>0</v>
      </c>
      <c r="DB195" s="76">
        <f t="shared" si="174"/>
        <v>0</v>
      </c>
      <c r="DC195" s="76">
        <f t="shared" si="174"/>
        <v>0</v>
      </c>
      <c r="DD195" s="76">
        <f t="shared" si="174"/>
        <v>0</v>
      </c>
      <c r="DE195" s="76">
        <f t="shared" si="174"/>
        <v>0</v>
      </c>
      <c r="DF195" s="76">
        <f t="shared" si="174"/>
        <v>0</v>
      </c>
      <c r="DG195" s="76"/>
      <c r="DH195" s="76"/>
      <c r="DI195" s="76"/>
      <c r="DJ195" s="76"/>
      <c r="DK195" s="76"/>
      <c r="DL195" s="76"/>
      <c r="DM195" s="76"/>
      <c r="DN195" s="76"/>
      <c r="DO195" s="76"/>
      <c r="DP195" s="76"/>
      <c r="DQ195" s="76"/>
      <c r="DR195" s="76"/>
      <c r="DS195" s="76"/>
      <c r="DT195" s="76"/>
      <c r="DU195" s="76"/>
      <c r="DV195" s="76"/>
      <c r="DW195" s="76"/>
      <c r="DX195" s="76"/>
      <c r="DY195" s="76"/>
      <c r="DZ195" s="76"/>
      <c r="EA195" s="76"/>
      <c r="EB195" s="76"/>
      <c r="EC195" s="76"/>
      <c r="ED195" s="76"/>
      <c r="EE195" s="76"/>
      <c r="EF195" s="76"/>
      <c r="EG195" s="76"/>
      <c r="EH195" s="76"/>
      <c r="EI195" s="76"/>
      <c r="EJ195" s="76"/>
      <c r="EK195" s="76"/>
      <c r="EL195" s="76"/>
      <c r="EM195" s="76"/>
      <c r="EN195" s="76"/>
      <c r="EO195" s="76"/>
      <c r="EP195" s="76"/>
      <c r="EQ195" s="76"/>
      <c r="ER195" s="76"/>
      <c r="ES195" s="76"/>
      <c r="ET195" s="76"/>
      <c r="EU195" s="76"/>
      <c r="EV195" s="76"/>
    </row>
    <row r="196" spans="4:152" s="53" customFormat="1" x14ac:dyDescent="0.25">
      <c r="D196" s="139"/>
      <c r="E196" s="79"/>
      <c r="F196" s="177"/>
      <c r="G196" s="80" t="s">
        <v>58</v>
      </c>
      <c r="H196" s="80"/>
      <c r="I196" s="80"/>
      <c r="J196" s="84"/>
      <c r="K196" s="81"/>
      <c r="L196" s="82"/>
      <c r="M196" s="125"/>
      <c r="N196" s="78"/>
      <c r="O196" s="83">
        <f t="shared" ref="O196:BZ196" si="175">N196-O374</f>
        <v>0</v>
      </c>
      <c r="P196" s="83">
        <f t="shared" si="175"/>
        <v>0</v>
      </c>
      <c r="Q196" s="83">
        <f t="shared" si="175"/>
        <v>0</v>
      </c>
      <c r="R196" s="83">
        <f t="shared" si="175"/>
        <v>0</v>
      </c>
      <c r="S196" s="83">
        <f t="shared" si="175"/>
        <v>0</v>
      </c>
      <c r="T196" s="83">
        <f t="shared" si="175"/>
        <v>0</v>
      </c>
      <c r="U196" s="83">
        <f t="shared" si="175"/>
        <v>0</v>
      </c>
      <c r="V196" s="83">
        <f t="shared" si="175"/>
        <v>0</v>
      </c>
      <c r="W196" s="83">
        <f t="shared" si="175"/>
        <v>0</v>
      </c>
      <c r="X196" s="76">
        <f t="shared" si="175"/>
        <v>0</v>
      </c>
      <c r="Y196" s="76">
        <f t="shared" si="175"/>
        <v>0</v>
      </c>
      <c r="Z196" s="76">
        <f t="shared" si="175"/>
        <v>0</v>
      </c>
      <c r="AA196" s="76">
        <f t="shared" si="175"/>
        <v>0</v>
      </c>
      <c r="AB196" s="76">
        <f t="shared" si="175"/>
        <v>0</v>
      </c>
      <c r="AC196" s="76">
        <f t="shared" si="175"/>
        <v>0</v>
      </c>
      <c r="AD196" s="76">
        <f t="shared" si="175"/>
        <v>0</v>
      </c>
      <c r="AE196" s="76">
        <f t="shared" si="175"/>
        <v>0</v>
      </c>
      <c r="AF196" s="76">
        <f t="shared" si="175"/>
        <v>0</v>
      </c>
      <c r="AG196" s="76">
        <f t="shared" si="175"/>
        <v>0</v>
      </c>
      <c r="AH196" s="76">
        <f t="shared" si="175"/>
        <v>0</v>
      </c>
      <c r="AI196" s="76">
        <f t="shared" si="175"/>
        <v>0</v>
      </c>
      <c r="AJ196" s="76">
        <f t="shared" si="175"/>
        <v>0</v>
      </c>
      <c r="AK196" s="76">
        <f t="shared" si="175"/>
        <v>0</v>
      </c>
      <c r="AL196" s="76">
        <f t="shared" si="175"/>
        <v>0</v>
      </c>
      <c r="AM196" s="76">
        <f t="shared" si="175"/>
        <v>0</v>
      </c>
      <c r="AN196" s="76">
        <f t="shared" si="175"/>
        <v>0</v>
      </c>
      <c r="AO196" s="76">
        <f t="shared" si="175"/>
        <v>0</v>
      </c>
      <c r="AP196" s="76">
        <f t="shared" si="175"/>
        <v>0</v>
      </c>
      <c r="AQ196" s="76">
        <f t="shared" si="175"/>
        <v>0</v>
      </c>
      <c r="AR196" s="76">
        <f t="shared" si="175"/>
        <v>0</v>
      </c>
      <c r="AS196" s="76">
        <f t="shared" si="175"/>
        <v>0</v>
      </c>
      <c r="AT196" s="76">
        <f t="shared" si="175"/>
        <v>0</v>
      </c>
      <c r="AU196" s="76">
        <f t="shared" si="175"/>
        <v>0</v>
      </c>
      <c r="AV196" s="76">
        <f t="shared" si="175"/>
        <v>0</v>
      </c>
      <c r="AW196" s="76">
        <f t="shared" si="175"/>
        <v>0</v>
      </c>
      <c r="AX196" s="76">
        <f t="shared" si="175"/>
        <v>0</v>
      </c>
      <c r="AY196" s="76">
        <f t="shared" si="175"/>
        <v>0</v>
      </c>
      <c r="AZ196" s="76">
        <f t="shared" si="175"/>
        <v>0</v>
      </c>
      <c r="BA196" s="76">
        <f t="shared" si="175"/>
        <v>0</v>
      </c>
      <c r="BB196" s="76">
        <f t="shared" si="175"/>
        <v>0</v>
      </c>
      <c r="BC196" s="76">
        <f t="shared" si="175"/>
        <v>0</v>
      </c>
      <c r="BD196" s="76">
        <f t="shared" si="175"/>
        <v>0</v>
      </c>
      <c r="BE196" s="76">
        <f t="shared" si="175"/>
        <v>0</v>
      </c>
      <c r="BF196" s="76">
        <f t="shared" si="175"/>
        <v>0</v>
      </c>
      <c r="BG196" s="76">
        <f t="shared" si="175"/>
        <v>0</v>
      </c>
      <c r="BH196" s="76">
        <f t="shared" si="175"/>
        <v>0</v>
      </c>
      <c r="BI196" s="76">
        <f t="shared" si="175"/>
        <v>0</v>
      </c>
      <c r="BJ196" s="76">
        <f t="shared" si="175"/>
        <v>0</v>
      </c>
      <c r="BK196" s="76">
        <f t="shared" si="175"/>
        <v>0</v>
      </c>
      <c r="BL196" s="76">
        <f t="shared" si="175"/>
        <v>0</v>
      </c>
      <c r="BM196" s="76">
        <f t="shared" si="175"/>
        <v>0</v>
      </c>
      <c r="BN196" s="76">
        <f t="shared" si="175"/>
        <v>0</v>
      </c>
      <c r="BO196" s="76">
        <f t="shared" si="175"/>
        <v>0</v>
      </c>
      <c r="BP196" s="76">
        <f t="shared" si="175"/>
        <v>0</v>
      </c>
      <c r="BQ196" s="76">
        <f t="shared" si="175"/>
        <v>0</v>
      </c>
      <c r="BR196" s="76">
        <f t="shared" si="175"/>
        <v>0</v>
      </c>
      <c r="BS196" s="76">
        <f t="shared" si="175"/>
        <v>0</v>
      </c>
      <c r="BT196" s="76">
        <f t="shared" si="175"/>
        <v>0</v>
      </c>
      <c r="BU196" s="76">
        <f t="shared" si="175"/>
        <v>0</v>
      </c>
      <c r="BV196" s="76">
        <f t="shared" si="175"/>
        <v>0</v>
      </c>
      <c r="BW196" s="76">
        <f t="shared" si="175"/>
        <v>0</v>
      </c>
      <c r="BX196" s="76">
        <f t="shared" si="175"/>
        <v>0</v>
      </c>
      <c r="BY196" s="76">
        <f t="shared" si="175"/>
        <v>0</v>
      </c>
      <c r="BZ196" s="76">
        <f t="shared" si="175"/>
        <v>0</v>
      </c>
      <c r="CA196" s="76">
        <f t="shared" ref="CA196:DF196" si="176">BZ196-CA374</f>
        <v>0</v>
      </c>
      <c r="CB196" s="76">
        <f t="shared" si="176"/>
        <v>0</v>
      </c>
      <c r="CC196" s="76">
        <f t="shared" si="176"/>
        <v>0</v>
      </c>
      <c r="CD196" s="76">
        <f t="shared" si="176"/>
        <v>0</v>
      </c>
      <c r="CE196" s="76">
        <f t="shared" si="176"/>
        <v>0</v>
      </c>
      <c r="CF196" s="76">
        <f t="shared" si="176"/>
        <v>0</v>
      </c>
      <c r="CG196" s="76">
        <f t="shared" si="176"/>
        <v>0</v>
      </c>
      <c r="CH196" s="76">
        <f t="shared" si="176"/>
        <v>0</v>
      </c>
      <c r="CI196" s="76">
        <f t="shared" si="176"/>
        <v>0</v>
      </c>
      <c r="CJ196" s="76">
        <f t="shared" si="176"/>
        <v>0</v>
      </c>
      <c r="CK196" s="76">
        <f t="shared" si="176"/>
        <v>0</v>
      </c>
      <c r="CL196" s="76">
        <f t="shared" si="176"/>
        <v>0</v>
      </c>
      <c r="CM196" s="76">
        <f t="shared" si="176"/>
        <v>0</v>
      </c>
      <c r="CN196" s="76">
        <f t="shared" si="176"/>
        <v>0</v>
      </c>
      <c r="CO196" s="76">
        <f t="shared" si="176"/>
        <v>0</v>
      </c>
      <c r="CP196" s="76">
        <f t="shared" si="176"/>
        <v>0</v>
      </c>
      <c r="CQ196" s="76">
        <f t="shared" si="176"/>
        <v>0</v>
      </c>
      <c r="CR196" s="76">
        <f t="shared" si="176"/>
        <v>0</v>
      </c>
      <c r="CS196" s="76">
        <f t="shared" si="176"/>
        <v>0</v>
      </c>
      <c r="CT196" s="76">
        <f t="shared" si="176"/>
        <v>0</v>
      </c>
      <c r="CU196" s="76">
        <f t="shared" si="176"/>
        <v>0</v>
      </c>
      <c r="CV196" s="76">
        <f t="shared" si="176"/>
        <v>0</v>
      </c>
      <c r="CW196" s="76">
        <f t="shared" si="176"/>
        <v>0</v>
      </c>
      <c r="CX196" s="76">
        <f t="shared" si="176"/>
        <v>0</v>
      </c>
      <c r="CY196" s="76">
        <f t="shared" si="176"/>
        <v>0</v>
      </c>
      <c r="CZ196" s="76">
        <f t="shared" si="176"/>
        <v>0</v>
      </c>
      <c r="DA196" s="76">
        <f t="shared" si="176"/>
        <v>0</v>
      </c>
      <c r="DB196" s="76">
        <f t="shared" si="176"/>
        <v>0</v>
      </c>
      <c r="DC196" s="76">
        <f t="shared" si="176"/>
        <v>0</v>
      </c>
      <c r="DD196" s="76">
        <f t="shared" si="176"/>
        <v>0</v>
      </c>
      <c r="DE196" s="76">
        <f t="shared" si="176"/>
        <v>0</v>
      </c>
      <c r="DF196" s="76">
        <f t="shared" si="176"/>
        <v>0</v>
      </c>
      <c r="DG196" s="76"/>
      <c r="DH196" s="76"/>
      <c r="DI196" s="76"/>
      <c r="DJ196" s="76"/>
      <c r="DK196" s="76"/>
      <c r="DL196" s="76"/>
      <c r="DM196" s="76"/>
      <c r="DN196" s="76"/>
      <c r="DO196" s="76"/>
      <c r="DP196" s="76"/>
      <c r="DQ196" s="76"/>
      <c r="DR196" s="76"/>
      <c r="DS196" s="76"/>
      <c r="DT196" s="76"/>
      <c r="DU196" s="76"/>
      <c r="DV196" s="76"/>
      <c r="DW196" s="76"/>
      <c r="DX196" s="76"/>
      <c r="DY196" s="76"/>
      <c r="DZ196" s="76"/>
      <c r="EA196" s="76"/>
      <c r="EB196" s="76"/>
      <c r="EC196" s="76"/>
      <c r="ED196" s="76"/>
      <c r="EE196" s="76"/>
      <c r="EF196" s="76"/>
      <c r="EG196" s="76"/>
      <c r="EH196" s="76"/>
      <c r="EI196" s="76"/>
      <c r="EJ196" s="76"/>
      <c r="EK196" s="76"/>
      <c r="EL196" s="76"/>
      <c r="EM196" s="76"/>
      <c r="EN196" s="76"/>
      <c r="EO196" s="76"/>
      <c r="EP196" s="76"/>
      <c r="EQ196" s="76"/>
      <c r="ER196" s="76"/>
      <c r="ES196" s="76"/>
      <c r="ET196" s="76"/>
      <c r="EU196" s="76"/>
      <c r="EV196" s="76"/>
    </row>
    <row r="197" spans="4:152" s="53" customFormat="1" x14ac:dyDescent="0.25">
      <c r="D197" s="139"/>
      <c r="E197" s="79"/>
      <c r="F197" s="177" t="str">
        <f>F172</f>
        <v>기계장치</v>
      </c>
      <c r="G197" s="80"/>
      <c r="H197" s="80"/>
      <c r="I197" s="80"/>
      <c r="J197" s="84"/>
      <c r="K197" s="81"/>
      <c r="L197" s="82"/>
      <c r="M197" s="125"/>
      <c r="N197" s="78"/>
      <c r="O197" s="83">
        <f t="shared" ref="O197:W197" si="177">SUM(O198:O199)</f>
        <v>4120.6686746851856</v>
      </c>
      <c r="P197" s="83">
        <f t="shared" si="177"/>
        <v>8241.3373493703712</v>
      </c>
      <c r="Q197" s="83">
        <f t="shared" si="177"/>
        <v>12362.006024055556</v>
      </c>
      <c r="R197" s="83">
        <f t="shared" si="177"/>
        <v>16482.674698740742</v>
      </c>
      <c r="S197" s="83">
        <f t="shared" si="177"/>
        <v>20603.343373425923</v>
      </c>
      <c r="T197" s="83">
        <f t="shared" si="177"/>
        <v>24724.012048111108</v>
      </c>
      <c r="U197" s="83">
        <f t="shared" si="177"/>
        <v>28844.680722796293</v>
      </c>
      <c r="V197" s="83">
        <f t="shared" si="177"/>
        <v>32965.349397481477</v>
      </c>
      <c r="W197" s="83">
        <f t="shared" si="177"/>
        <v>37086.018072166662</v>
      </c>
      <c r="X197" s="76">
        <f>SUM(X198:X199)</f>
        <v>39569.132879518518</v>
      </c>
      <c r="Y197" s="76">
        <f t="shared" ref="Y197:CJ197" si="178">SUM(Y198:Y199)</f>
        <v>42052.247686870367</v>
      </c>
      <c r="Z197" s="76">
        <f t="shared" si="178"/>
        <v>44535.362494222223</v>
      </c>
      <c r="AA197" s="76">
        <f t="shared" si="178"/>
        <v>48813.420997925932</v>
      </c>
      <c r="AB197" s="76">
        <f t="shared" si="178"/>
        <v>53091.479501629634</v>
      </c>
      <c r="AC197" s="76">
        <f t="shared" si="178"/>
        <v>57369.53800533335</v>
      </c>
      <c r="AD197" s="76">
        <f t="shared" si="178"/>
        <v>61647.596509037059</v>
      </c>
      <c r="AE197" s="76">
        <f t="shared" si="178"/>
        <v>65925.655012740768</v>
      </c>
      <c r="AF197" s="76">
        <f t="shared" si="178"/>
        <v>70203.713516444492</v>
      </c>
      <c r="AG197" s="76">
        <f t="shared" si="178"/>
        <v>74481.772020148201</v>
      </c>
      <c r="AH197" s="76">
        <f t="shared" si="178"/>
        <v>78759.83052385191</v>
      </c>
      <c r="AI197" s="76">
        <f t="shared" si="178"/>
        <v>83037.889027555619</v>
      </c>
      <c r="AJ197" s="76">
        <f t="shared" si="178"/>
        <v>87315.947531259342</v>
      </c>
      <c r="AK197" s="76">
        <f t="shared" si="178"/>
        <v>91594.006034963051</v>
      </c>
      <c r="AL197" s="76">
        <f t="shared" si="178"/>
        <v>95872.06453866676</v>
      </c>
      <c r="AM197" s="76">
        <f t="shared" si="178"/>
        <v>100158.6842720001</v>
      </c>
      <c r="AN197" s="76">
        <f t="shared" si="178"/>
        <v>104445.30400533343</v>
      </c>
      <c r="AO197" s="76">
        <f t="shared" si="178"/>
        <v>108731.92373866675</v>
      </c>
      <c r="AP197" s="76">
        <f t="shared" si="178"/>
        <v>113018.54347200011</v>
      </c>
      <c r="AQ197" s="76">
        <f t="shared" si="178"/>
        <v>117305.16320533343</v>
      </c>
      <c r="AR197" s="76">
        <f t="shared" si="178"/>
        <v>121591.78293866677</v>
      </c>
      <c r="AS197" s="76">
        <f t="shared" si="178"/>
        <v>125878.40267200011</v>
      </c>
      <c r="AT197" s="76">
        <f t="shared" si="178"/>
        <v>130165.02240533344</v>
      </c>
      <c r="AU197" s="76">
        <f t="shared" si="178"/>
        <v>134451.64213866676</v>
      </c>
      <c r="AV197" s="76">
        <f t="shared" si="178"/>
        <v>138738.26187200012</v>
      </c>
      <c r="AW197" s="76">
        <f t="shared" si="178"/>
        <v>143024.88160533344</v>
      </c>
      <c r="AX197" s="76">
        <f t="shared" si="178"/>
        <v>147311.50133866677</v>
      </c>
      <c r="AY197" s="76">
        <f t="shared" si="178"/>
        <v>149753.40733866679</v>
      </c>
      <c r="AZ197" s="76">
        <f t="shared" si="178"/>
        <v>152195.31333866681</v>
      </c>
      <c r="BA197" s="76">
        <f t="shared" si="178"/>
        <v>154637.21933866682</v>
      </c>
      <c r="BB197" s="76">
        <f t="shared" si="178"/>
        <v>157079.12533866684</v>
      </c>
      <c r="BC197" s="76">
        <f t="shared" si="178"/>
        <v>159521.03133866686</v>
      </c>
      <c r="BD197" s="76">
        <f t="shared" si="178"/>
        <v>161962.93733866687</v>
      </c>
      <c r="BE197" s="76">
        <f t="shared" si="178"/>
        <v>164404.84333866689</v>
      </c>
      <c r="BF197" s="76">
        <f t="shared" si="178"/>
        <v>166846.74933866691</v>
      </c>
      <c r="BG197" s="76">
        <f t="shared" si="178"/>
        <v>169288.65533866693</v>
      </c>
      <c r="BH197" s="76">
        <f t="shared" si="178"/>
        <v>171730.56133866694</v>
      </c>
      <c r="BI197" s="76">
        <f t="shared" si="178"/>
        <v>174172.46733866696</v>
      </c>
      <c r="BJ197" s="76">
        <f t="shared" si="178"/>
        <v>176614.37333866698</v>
      </c>
      <c r="BK197" s="76">
        <f t="shared" si="178"/>
        <v>179641.71967200033</v>
      </c>
      <c r="BL197" s="76">
        <f t="shared" si="178"/>
        <v>182669.06600533368</v>
      </c>
      <c r="BM197" s="76">
        <f t="shared" si="178"/>
        <v>185696.412338667</v>
      </c>
      <c r="BN197" s="76">
        <f t="shared" si="178"/>
        <v>188723.75867200035</v>
      </c>
      <c r="BO197" s="76">
        <f t="shared" si="178"/>
        <v>191751.10500533369</v>
      </c>
      <c r="BP197" s="76">
        <f t="shared" si="178"/>
        <v>194778.45133866702</v>
      </c>
      <c r="BQ197" s="76">
        <f t="shared" si="178"/>
        <v>197805.79767200034</v>
      </c>
      <c r="BR197" s="76">
        <f t="shared" si="178"/>
        <v>200833.14400533366</v>
      </c>
      <c r="BS197" s="76">
        <f t="shared" si="178"/>
        <v>203860.49033866698</v>
      </c>
      <c r="BT197" s="76">
        <f t="shared" si="178"/>
        <v>206887.8366720003</v>
      </c>
      <c r="BU197" s="76">
        <f t="shared" si="178"/>
        <v>209915.18300533362</v>
      </c>
      <c r="BV197" s="76">
        <f t="shared" si="178"/>
        <v>212942.52933866694</v>
      </c>
      <c r="BW197" s="76">
        <f t="shared" si="178"/>
        <v>216194.48669422252</v>
      </c>
      <c r="BX197" s="76">
        <f t="shared" si="178"/>
        <v>219446.4440497781</v>
      </c>
      <c r="BY197" s="76">
        <f t="shared" si="178"/>
        <v>222698.40140533369</v>
      </c>
      <c r="BZ197" s="76">
        <f t="shared" si="178"/>
        <v>225950.35876088927</v>
      </c>
      <c r="CA197" s="76">
        <f t="shared" si="178"/>
        <v>229202.31611644485</v>
      </c>
      <c r="CB197" s="76">
        <f t="shared" si="178"/>
        <v>232454.27347200044</v>
      </c>
      <c r="CC197" s="76">
        <f t="shared" si="178"/>
        <v>235706.23082755602</v>
      </c>
      <c r="CD197" s="76">
        <f t="shared" si="178"/>
        <v>238958.1881831116</v>
      </c>
      <c r="CE197" s="76">
        <f t="shared" si="178"/>
        <v>242210.14553866719</v>
      </c>
      <c r="CF197" s="76">
        <f t="shared" si="178"/>
        <v>245462.10289422277</v>
      </c>
      <c r="CG197" s="76">
        <f t="shared" si="178"/>
        <v>248714.06024977835</v>
      </c>
      <c r="CH197" s="76">
        <f t="shared" si="178"/>
        <v>251966.01760533394</v>
      </c>
      <c r="CI197" s="76">
        <f t="shared" si="178"/>
        <v>255217.97496088949</v>
      </c>
      <c r="CJ197" s="76">
        <f t="shared" si="178"/>
        <v>258469.93231644502</v>
      </c>
      <c r="CK197" s="76">
        <f t="shared" ref="CK197:DF197" si="179">SUM(CK198:CK199)</f>
        <v>261721.88967200054</v>
      </c>
      <c r="CL197" s="76">
        <f t="shared" si="179"/>
        <v>264973.8470275561</v>
      </c>
      <c r="CM197" s="76">
        <f t="shared" si="179"/>
        <v>268225.80438311165</v>
      </c>
      <c r="CN197" s="76">
        <f t="shared" si="179"/>
        <v>271477.76173866715</v>
      </c>
      <c r="CO197" s="76">
        <f t="shared" si="179"/>
        <v>274729.71909422264</v>
      </c>
      <c r="CP197" s="76">
        <f t="shared" si="179"/>
        <v>277981.6764497782</v>
      </c>
      <c r="CQ197" s="76">
        <f t="shared" si="179"/>
        <v>281233.63380533375</v>
      </c>
      <c r="CR197" s="76">
        <f t="shared" si="179"/>
        <v>284485.59116088925</v>
      </c>
      <c r="CS197" s="76">
        <f t="shared" si="179"/>
        <v>287737.54851644475</v>
      </c>
      <c r="CT197" s="76">
        <f t="shared" si="179"/>
        <v>290989.5058720003</v>
      </c>
      <c r="CU197" s="76">
        <f t="shared" si="179"/>
        <v>294241.46322755585</v>
      </c>
      <c r="CV197" s="76">
        <f t="shared" si="179"/>
        <v>297493.42058311141</v>
      </c>
      <c r="CW197" s="76">
        <f t="shared" si="179"/>
        <v>300745.37793866696</v>
      </c>
      <c r="CX197" s="76">
        <f t="shared" si="179"/>
        <v>303997.33529422252</v>
      </c>
      <c r="CY197" s="76">
        <f t="shared" si="179"/>
        <v>307249.29264977807</v>
      </c>
      <c r="CZ197" s="76">
        <f t="shared" si="179"/>
        <v>310501.25000533363</v>
      </c>
      <c r="DA197" s="76">
        <f t="shared" si="179"/>
        <v>313753.20736088918</v>
      </c>
      <c r="DB197" s="76">
        <f t="shared" si="179"/>
        <v>317005.16471644473</v>
      </c>
      <c r="DC197" s="76">
        <f t="shared" si="179"/>
        <v>320257.12207200029</v>
      </c>
      <c r="DD197" s="76">
        <f t="shared" si="179"/>
        <v>323509.07942755584</v>
      </c>
      <c r="DE197" s="76">
        <f t="shared" si="179"/>
        <v>326761.0367831114</v>
      </c>
      <c r="DF197" s="76">
        <f t="shared" si="179"/>
        <v>330012.99413866695</v>
      </c>
      <c r="DG197" s="76"/>
      <c r="DH197" s="76"/>
      <c r="DI197" s="76"/>
      <c r="DJ197" s="76"/>
      <c r="DK197" s="76"/>
      <c r="DL197" s="76"/>
      <c r="DM197" s="76"/>
      <c r="DN197" s="76"/>
      <c r="DO197" s="76"/>
      <c r="DP197" s="76"/>
      <c r="DQ197" s="76"/>
      <c r="DR197" s="76"/>
      <c r="DS197" s="76"/>
      <c r="DT197" s="76"/>
      <c r="DU197" s="76"/>
      <c r="DV197" s="76"/>
      <c r="DW197" s="76"/>
      <c r="DX197" s="76"/>
      <c r="DY197" s="76"/>
      <c r="DZ197" s="76"/>
      <c r="EA197" s="76"/>
      <c r="EB197" s="76"/>
      <c r="EC197" s="76"/>
      <c r="ED197" s="76"/>
      <c r="EE197" s="76"/>
      <c r="EF197" s="76"/>
      <c r="EG197" s="76"/>
      <c r="EH197" s="76"/>
      <c r="EI197" s="76"/>
      <c r="EJ197" s="76"/>
      <c r="EK197" s="76"/>
      <c r="EL197" s="76"/>
      <c r="EM197" s="76"/>
      <c r="EN197" s="76"/>
      <c r="EO197" s="76"/>
      <c r="EP197" s="76"/>
      <c r="EQ197" s="76"/>
      <c r="ER197" s="76"/>
      <c r="ES197" s="76"/>
      <c r="ET197" s="76"/>
      <c r="EU197" s="76"/>
      <c r="EV197" s="76"/>
    </row>
    <row r="198" spans="4:152" s="53" customFormat="1" x14ac:dyDescent="0.25">
      <c r="D198" s="139"/>
      <c r="E198" s="79"/>
      <c r="F198" s="177"/>
      <c r="G198" s="80" t="s">
        <v>17</v>
      </c>
      <c r="H198" s="80"/>
      <c r="I198" s="80"/>
      <c r="J198" s="84"/>
      <c r="K198" s="81"/>
      <c r="L198" s="82"/>
      <c r="M198" s="125"/>
      <c r="N198" s="78"/>
      <c r="O198" s="83">
        <f t="shared" ref="O198:BZ198" si="180">N198+O286+O340</f>
        <v>4584.5787006666669</v>
      </c>
      <c r="P198" s="83">
        <f t="shared" si="180"/>
        <v>9169.1574013333338</v>
      </c>
      <c r="Q198" s="83">
        <f t="shared" si="180"/>
        <v>13753.736102000001</v>
      </c>
      <c r="R198" s="83">
        <f t="shared" si="180"/>
        <v>18338.314802666668</v>
      </c>
      <c r="S198" s="83">
        <f t="shared" si="180"/>
        <v>22922.893503333333</v>
      </c>
      <c r="T198" s="83">
        <f t="shared" si="180"/>
        <v>27507.472203999998</v>
      </c>
      <c r="U198" s="83">
        <f t="shared" si="180"/>
        <v>32092.050904666663</v>
      </c>
      <c r="V198" s="83">
        <f t="shared" si="180"/>
        <v>36676.629605333328</v>
      </c>
      <c r="W198" s="83">
        <f t="shared" si="180"/>
        <v>41261.208305999993</v>
      </c>
      <c r="X198" s="76">
        <f t="shared" si="180"/>
        <v>44208.23313933333</v>
      </c>
      <c r="Y198" s="76">
        <f t="shared" si="180"/>
        <v>47155.257972666666</v>
      </c>
      <c r="Z198" s="76">
        <f t="shared" si="180"/>
        <v>50102.282806000003</v>
      </c>
      <c r="AA198" s="76">
        <f t="shared" si="180"/>
        <v>55379.008648648152</v>
      </c>
      <c r="AB198" s="76">
        <f t="shared" si="180"/>
        <v>60655.734491296302</v>
      </c>
      <c r="AC198" s="76">
        <f t="shared" si="180"/>
        <v>65932.460333944458</v>
      </c>
      <c r="AD198" s="76">
        <f t="shared" si="180"/>
        <v>71209.186176592615</v>
      </c>
      <c r="AE198" s="76">
        <f t="shared" si="180"/>
        <v>76485.912019240772</v>
      </c>
      <c r="AF198" s="76">
        <f t="shared" si="180"/>
        <v>81762.637861888928</v>
      </c>
      <c r="AG198" s="76">
        <f t="shared" si="180"/>
        <v>87039.363704537085</v>
      </c>
      <c r="AH198" s="76">
        <f t="shared" si="180"/>
        <v>92316.089547185242</v>
      </c>
      <c r="AI198" s="76">
        <f t="shared" si="180"/>
        <v>97592.815389833399</v>
      </c>
      <c r="AJ198" s="76">
        <f t="shared" si="180"/>
        <v>102869.54123248156</v>
      </c>
      <c r="AK198" s="76">
        <f t="shared" si="180"/>
        <v>108146.26707512971</v>
      </c>
      <c r="AL198" s="76">
        <f t="shared" si="180"/>
        <v>113422.99291777787</v>
      </c>
      <c r="AM198" s="76">
        <f t="shared" si="180"/>
        <v>119244.10745672231</v>
      </c>
      <c r="AN198" s="76">
        <f t="shared" si="180"/>
        <v>125065.22199566675</v>
      </c>
      <c r="AO198" s="76">
        <f t="shared" si="180"/>
        <v>130886.3365346112</v>
      </c>
      <c r="AP198" s="76">
        <f t="shared" si="180"/>
        <v>136707.45107355565</v>
      </c>
      <c r="AQ198" s="76">
        <f t="shared" si="180"/>
        <v>142528.5656125001</v>
      </c>
      <c r="AR198" s="76">
        <f t="shared" si="180"/>
        <v>148349.68015144454</v>
      </c>
      <c r="AS198" s="76">
        <f t="shared" si="180"/>
        <v>154170.79469038898</v>
      </c>
      <c r="AT198" s="76">
        <f t="shared" si="180"/>
        <v>159991.90922933343</v>
      </c>
      <c r="AU198" s="76">
        <f t="shared" si="180"/>
        <v>165813.02376827787</v>
      </c>
      <c r="AV198" s="76">
        <f t="shared" si="180"/>
        <v>171634.13830722231</v>
      </c>
      <c r="AW198" s="76">
        <f t="shared" si="180"/>
        <v>177455.25284616675</v>
      </c>
      <c r="AX198" s="76">
        <f t="shared" si="180"/>
        <v>183276.3673851112</v>
      </c>
      <c r="AY198" s="76">
        <f t="shared" si="180"/>
        <v>187558.00644072233</v>
      </c>
      <c r="AZ198" s="76">
        <f t="shared" si="180"/>
        <v>191839.64549633345</v>
      </c>
      <c r="BA198" s="76">
        <f t="shared" si="180"/>
        <v>196121.28455194458</v>
      </c>
      <c r="BB198" s="76">
        <f t="shared" si="180"/>
        <v>200402.92360755571</v>
      </c>
      <c r="BC198" s="76">
        <f t="shared" si="180"/>
        <v>204684.56266316684</v>
      </c>
      <c r="BD198" s="76">
        <f t="shared" si="180"/>
        <v>208966.20171877797</v>
      </c>
      <c r="BE198" s="76">
        <f t="shared" si="180"/>
        <v>213247.8407743891</v>
      </c>
      <c r="BF198" s="76">
        <f t="shared" si="180"/>
        <v>217529.47983000023</v>
      </c>
      <c r="BG198" s="76">
        <f t="shared" si="180"/>
        <v>221811.11888561136</v>
      </c>
      <c r="BH198" s="76">
        <f t="shared" si="180"/>
        <v>226092.75794122249</v>
      </c>
      <c r="BI198" s="76">
        <f t="shared" si="180"/>
        <v>230374.39699683362</v>
      </c>
      <c r="BJ198" s="76">
        <f t="shared" si="180"/>
        <v>234656.03605244475</v>
      </c>
      <c r="BK198" s="76">
        <f t="shared" si="180"/>
        <v>239901.53373305587</v>
      </c>
      <c r="BL198" s="76">
        <f t="shared" si="180"/>
        <v>245147.03141366699</v>
      </c>
      <c r="BM198" s="76">
        <f t="shared" si="180"/>
        <v>250392.52909427811</v>
      </c>
      <c r="BN198" s="76">
        <f t="shared" si="180"/>
        <v>255638.02677488924</v>
      </c>
      <c r="BO198" s="76">
        <f t="shared" si="180"/>
        <v>260883.52445550036</v>
      </c>
      <c r="BP198" s="76">
        <f t="shared" si="180"/>
        <v>266129.02213611145</v>
      </c>
      <c r="BQ198" s="76">
        <f t="shared" si="180"/>
        <v>271374.51981672255</v>
      </c>
      <c r="BR198" s="76">
        <f t="shared" si="180"/>
        <v>276620.01749733364</v>
      </c>
      <c r="BS198" s="76">
        <f t="shared" si="180"/>
        <v>281865.51517794473</v>
      </c>
      <c r="BT198" s="76">
        <f t="shared" si="180"/>
        <v>287111.01285855583</v>
      </c>
      <c r="BU198" s="76">
        <f t="shared" si="180"/>
        <v>292356.51053916692</v>
      </c>
      <c r="BV198" s="76">
        <f t="shared" si="180"/>
        <v>297602.00821977801</v>
      </c>
      <c r="BW198" s="76">
        <f t="shared" si="180"/>
        <v>303478.61159205582</v>
      </c>
      <c r="BX198" s="76">
        <f t="shared" si="180"/>
        <v>309355.21496433363</v>
      </c>
      <c r="BY198" s="76">
        <f t="shared" si="180"/>
        <v>315231.81833661144</v>
      </c>
      <c r="BZ198" s="76">
        <f t="shared" si="180"/>
        <v>321108.42170888925</v>
      </c>
      <c r="CA198" s="76">
        <f t="shared" ref="CA198:DF198" si="181">BZ198+CA286+CA340</f>
        <v>326985.02508116706</v>
      </c>
      <c r="CB198" s="76">
        <f t="shared" si="181"/>
        <v>332861.62845344486</v>
      </c>
      <c r="CC198" s="76">
        <f t="shared" si="181"/>
        <v>338738.23182572267</v>
      </c>
      <c r="CD198" s="76">
        <f t="shared" si="181"/>
        <v>344614.83519800048</v>
      </c>
      <c r="CE198" s="76">
        <f t="shared" si="181"/>
        <v>350491.43857027829</v>
      </c>
      <c r="CF198" s="76">
        <f t="shared" si="181"/>
        <v>356368.0419425561</v>
      </c>
      <c r="CG198" s="76">
        <f t="shared" si="181"/>
        <v>362244.64531483391</v>
      </c>
      <c r="CH198" s="76">
        <f t="shared" si="181"/>
        <v>368121.24868711171</v>
      </c>
      <c r="CI198" s="76">
        <f t="shared" si="181"/>
        <v>374404.34672883392</v>
      </c>
      <c r="CJ198" s="76">
        <f t="shared" si="181"/>
        <v>380687.44477055612</v>
      </c>
      <c r="CK198" s="76">
        <f t="shared" si="181"/>
        <v>386970.54281227832</v>
      </c>
      <c r="CL198" s="76">
        <f t="shared" si="181"/>
        <v>393253.64085400052</v>
      </c>
      <c r="CM198" s="76">
        <f t="shared" si="181"/>
        <v>399536.73889572272</v>
      </c>
      <c r="CN198" s="76">
        <f t="shared" si="181"/>
        <v>405819.83693744492</v>
      </c>
      <c r="CO198" s="76">
        <f t="shared" si="181"/>
        <v>412102.93497916713</v>
      </c>
      <c r="CP198" s="76">
        <f t="shared" si="181"/>
        <v>418386.03302088933</v>
      </c>
      <c r="CQ198" s="76">
        <f t="shared" si="181"/>
        <v>424669.13106261153</v>
      </c>
      <c r="CR198" s="76">
        <f t="shared" si="181"/>
        <v>430952.22910433373</v>
      </c>
      <c r="CS198" s="76">
        <f t="shared" si="181"/>
        <v>437235.32714605593</v>
      </c>
      <c r="CT198" s="76">
        <f t="shared" si="181"/>
        <v>443518.42518777814</v>
      </c>
      <c r="CU198" s="76">
        <f t="shared" si="181"/>
        <v>450208.01789894479</v>
      </c>
      <c r="CV198" s="76">
        <f t="shared" si="181"/>
        <v>456897.61061011144</v>
      </c>
      <c r="CW198" s="76">
        <f t="shared" si="181"/>
        <v>463587.2033212781</v>
      </c>
      <c r="CX198" s="76">
        <f t="shared" si="181"/>
        <v>470276.79603244475</v>
      </c>
      <c r="CY198" s="76">
        <f t="shared" si="181"/>
        <v>476966.3887436114</v>
      </c>
      <c r="CZ198" s="76">
        <f t="shared" si="181"/>
        <v>483655.98145477806</v>
      </c>
      <c r="DA198" s="76">
        <f t="shared" si="181"/>
        <v>490345.57416594471</v>
      </c>
      <c r="DB198" s="76">
        <f t="shared" si="181"/>
        <v>497035.16687711136</v>
      </c>
      <c r="DC198" s="76">
        <f t="shared" si="181"/>
        <v>503724.75958827802</v>
      </c>
      <c r="DD198" s="76">
        <f t="shared" si="181"/>
        <v>510414.35229944467</v>
      </c>
      <c r="DE198" s="76">
        <f t="shared" si="181"/>
        <v>517103.94501061132</v>
      </c>
      <c r="DF198" s="76">
        <f t="shared" si="181"/>
        <v>523793.53772177798</v>
      </c>
      <c r="DG198" s="76"/>
      <c r="DH198" s="76"/>
      <c r="DI198" s="76"/>
      <c r="DJ198" s="76"/>
      <c r="DK198" s="76"/>
      <c r="DL198" s="76"/>
      <c r="DM198" s="76"/>
      <c r="DN198" s="76"/>
      <c r="DO198" s="76"/>
      <c r="DP198" s="76"/>
      <c r="DQ198" s="76"/>
      <c r="DR198" s="76"/>
      <c r="DS198" s="76"/>
      <c r="DT198" s="76"/>
      <c r="DU198" s="76"/>
      <c r="DV198" s="76"/>
      <c r="DW198" s="76"/>
      <c r="DX198" s="76"/>
      <c r="DY198" s="76"/>
      <c r="DZ198" s="76"/>
      <c r="EA198" s="76"/>
      <c r="EB198" s="76"/>
      <c r="EC198" s="76"/>
      <c r="ED198" s="76"/>
      <c r="EE198" s="76"/>
      <c r="EF198" s="76"/>
      <c r="EG198" s="76"/>
      <c r="EH198" s="76"/>
      <c r="EI198" s="76"/>
      <c r="EJ198" s="76"/>
      <c r="EK198" s="76"/>
      <c r="EL198" s="76"/>
      <c r="EM198" s="76"/>
      <c r="EN198" s="76"/>
      <c r="EO198" s="76"/>
      <c r="EP198" s="76"/>
      <c r="EQ198" s="76"/>
      <c r="ER198" s="76"/>
      <c r="ES198" s="76"/>
      <c r="ET198" s="76"/>
      <c r="EU198" s="76"/>
      <c r="EV198" s="76"/>
    </row>
    <row r="199" spans="4:152" s="53" customFormat="1" x14ac:dyDescent="0.25">
      <c r="D199" s="139"/>
      <c r="E199" s="79"/>
      <c r="F199" s="177"/>
      <c r="G199" s="80" t="s">
        <v>58</v>
      </c>
      <c r="H199" s="80"/>
      <c r="I199" s="80"/>
      <c r="J199" s="84"/>
      <c r="K199" s="81"/>
      <c r="L199" s="82"/>
      <c r="M199" s="125"/>
      <c r="N199" s="78"/>
      <c r="O199" s="83">
        <f t="shared" ref="O199:BZ199" si="182">N199-O375</f>
        <v>-463.91002598148151</v>
      </c>
      <c r="P199" s="83">
        <f t="shared" si="182"/>
        <v>-927.82005196296302</v>
      </c>
      <c r="Q199" s="83">
        <f t="shared" si="182"/>
        <v>-1391.7300779444445</v>
      </c>
      <c r="R199" s="83">
        <f t="shared" si="182"/>
        <v>-1855.640103925926</v>
      </c>
      <c r="S199" s="83">
        <f t="shared" si="182"/>
        <v>-2319.5501299074076</v>
      </c>
      <c r="T199" s="83">
        <f t="shared" si="182"/>
        <v>-2783.4601558888889</v>
      </c>
      <c r="U199" s="83">
        <f t="shared" si="182"/>
        <v>-3247.3701818703703</v>
      </c>
      <c r="V199" s="83">
        <f t="shared" si="182"/>
        <v>-3711.2802078518516</v>
      </c>
      <c r="W199" s="83">
        <f t="shared" si="182"/>
        <v>-4175.190233833333</v>
      </c>
      <c r="X199" s="76">
        <f t="shared" si="182"/>
        <v>-4639.1002598148143</v>
      </c>
      <c r="Y199" s="76">
        <f t="shared" si="182"/>
        <v>-5103.0102857962956</v>
      </c>
      <c r="Z199" s="76">
        <f t="shared" si="182"/>
        <v>-5566.920311777777</v>
      </c>
      <c r="AA199" s="76">
        <f t="shared" si="182"/>
        <v>-6565.587650722222</v>
      </c>
      <c r="AB199" s="76">
        <f t="shared" si="182"/>
        <v>-7564.254989666666</v>
      </c>
      <c r="AC199" s="76">
        <f t="shared" si="182"/>
        <v>-8562.9223286111101</v>
      </c>
      <c r="AD199" s="76">
        <f t="shared" si="182"/>
        <v>-9561.5896675555541</v>
      </c>
      <c r="AE199" s="76">
        <f t="shared" si="182"/>
        <v>-10560.257006499998</v>
      </c>
      <c r="AF199" s="76">
        <f t="shared" si="182"/>
        <v>-11558.924345444442</v>
      </c>
      <c r="AG199" s="76">
        <f t="shared" si="182"/>
        <v>-12557.591684388886</v>
      </c>
      <c r="AH199" s="76">
        <f t="shared" si="182"/>
        <v>-13556.25902333333</v>
      </c>
      <c r="AI199" s="76">
        <f t="shared" si="182"/>
        <v>-14554.926362277774</v>
      </c>
      <c r="AJ199" s="76">
        <f t="shared" si="182"/>
        <v>-15553.593701222218</v>
      </c>
      <c r="AK199" s="76">
        <f t="shared" si="182"/>
        <v>-16552.261040166664</v>
      </c>
      <c r="AL199" s="76">
        <f t="shared" si="182"/>
        <v>-17550.928379111108</v>
      </c>
      <c r="AM199" s="76">
        <f t="shared" si="182"/>
        <v>-19085.423184722218</v>
      </c>
      <c r="AN199" s="76">
        <f t="shared" si="182"/>
        <v>-20619.917990333328</v>
      </c>
      <c r="AO199" s="76">
        <f t="shared" si="182"/>
        <v>-22154.412795944438</v>
      </c>
      <c r="AP199" s="76">
        <f t="shared" si="182"/>
        <v>-23688.907601555547</v>
      </c>
      <c r="AQ199" s="76">
        <f t="shared" si="182"/>
        <v>-25223.402407166657</v>
      </c>
      <c r="AR199" s="76">
        <f t="shared" si="182"/>
        <v>-26757.897212777767</v>
      </c>
      <c r="AS199" s="76">
        <f t="shared" si="182"/>
        <v>-28292.392018388877</v>
      </c>
      <c r="AT199" s="76">
        <f t="shared" si="182"/>
        <v>-29826.886823999987</v>
      </c>
      <c r="AU199" s="76">
        <f t="shared" si="182"/>
        <v>-31361.381629611096</v>
      </c>
      <c r="AV199" s="76">
        <f t="shared" si="182"/>
        <v>-32895.876435222206</v>
      </c>
      <c r="AW199" s="76">
        <f t="shared" si="182"/>
        <v>-34430.371240833316</v>
      </c>
      <c r="AX199" s="76">
        <f t="shared" si="182"/>
        <v>-35964.866046444426</v>
      </c>
      <c r="AY199" s="76">
        <f t="shared" si="182"/>
        <v>-37804.599102055538</v>
      </c>
      <c r="AZ199" s="76">
        <f t="shared" si="182"/>
        <v>-39644.332157666649</v>
      </c>
      <c r="BA199" s="76">
        <f t="shared" si="182"/>
        <v>-41484.065213277761</v>
      </c>
      <c r="BB199" s="76">
        <f t="shared" si="182"/>
        <v>-43323.798268888873</v>
      </c>
      <c r="BC199" s="76">
        <f t="shared" si="182"/>
        <v>-45163.531324499985</v>
      </c>
      <c r="BD199" s="76">
        <f t="shared" si="182"/>
        <v>-47003.264380111097</v>
      </c>
      <c r="BE199" s="76">
        <f t="shared" si="182"/>
        <v>-48842.997435722209</v>
      </c>
      <c r="BF199" s="76">
        <f t="shared" si="182"/>
        <v>-50682.730491333321</v>
      </c>
      <c r="BG199" s="76">
        <f t="shared" si="182"/>
        <v>-52522.463546944433</v>
      </c>
      <c r="BH199" s="76">
        <f t="shared" si="182"/>
        <v>-54362.196602555545</v>
      </c>
      <c r="BI199" s="76">
        <f t="shared" si="182"/>
        <v>-56201.929658166657</v>
      </c>
      <c r="BJ199" s="76">
        <f t="shared" si="182"/>
        <v>-58041.662713777769</v>
      </c>
      <c r="BK199" s="76">
        <f t="shared" si="182"/>
        <v>-60259.814061055549</v>
      </c>
      <c r="BL199" s="76">
        <f t="shared" si="182"/>
        <v>-62477.96540833333</v>
      </c>
      <c r="BM199" s="76">
        <f t="shared" si="182"/>
        <v>-64696.11675561111</v>
      </c>
      <c r="BN199" s="76">
        <f t="shared" si="182"/>
        <v>-66914.268102888891</v>
      </c>
      <c r="BO199" s="76">
        <f t="shared" si="182"/>
        <v>-69132.419450166664</v>
      </c>
      <c r="BP199" s="76">
        <f t="shared" si="182"/>
        <v>-71350.570797444438</v>
      </c>
      <c r="BQ199" s="76">
        <f t="shared" si="182"/>
        <v>-73568.722144722211</v>
      </c>
      <c r="BR199" s="76">
        <f t="shared" si="182"/>
        <v>-75786.873491999984</v>
      </c>
      <c r="BS199" s="76">
        <f t="shared" si="182"/>
        <v>-78005.024839277758</v>
      </c>
      <c r="BT199" s="76">
        <f t="shared" si="182"/>
        <v>-80223.176186555531</v>
      </c>
      <c r="BU199" s="76">
        <f t="shared" si="182"/>
        <v>-82441.327533833304</v>
      </c>
      <c r="BV199" s="76">
        <f t="shared" si="182"/>
        <v>-84659.478881111077</v>
      </c>
      <c r="BW199" s="76">
        <f t="shared" si="182"/>
        <v>-87284.124897833302</v>
      </c>
      <c r="BX199" s="76">
        <f t="shared" si="182"/>
        <v>-89908.770914555527</v>
      </c>
      <c r="BY199" s="76">
        <f t="shared" si="182"/>
        <v>-92533.416931277752</v>
      </c>
      <c r="BZ199" s="76">
        <f t="shared" si="182"/>
        <v>-95158.062947999977</v>
      </c>
      <c r="CA199" s="76">
        <f t="shared" ref="CA199:DF199" si="183">BZ199-CA375</f>
        <v>-97782.708964722202</v>
      </c>
      <c r="CB199" s="76">
        <f t="shared" si="183"/>
        <v>-100407.35498144443</v>
      </c>
      <c r="CC199" s="76">
        <f t="shared" si="183"/>
        <v>-103032.00099816665</v>
      </c>
      <c r="CD199" s="76">
        <f t="shared" si="183"/>
        <v>-105656.64701488888</v>
      </c>
      <c r="CE199" s="76">
        <f t="shared" si="183"/>
        <v>-108281.2930316111</v>
      </c>
      <c r="CF199" s="76">
        <f t="shared" si="183"/>
        <v>-110905.93904833333</v>
      </c>
      <c r="CG199" s="76">
        <f t="shared" si="183"/>
        <v>-113530.58506505555</v>
      </c>
      <c r="CH199" s="76">
        <f t="shared" si="183"/>
        <v>-116155.23108177778</v>
      </c>
      <c r="CI199" s="76">
        <f t="shared" si="183"/>
        <v>-119186.37176794444</v>
      </c>
      <c r="CJ199" s="76">
        <f t="shared" si="183"/>
        <v>-122217.5124541111</v>
      </c>
      <c r="CK199" s="76">
        <f t="shared" si="183"/>
        <v>-125248.65314027776</v>
      </c>
      <c r="CL199" s="76">
        <f t="shared" si="183"/>
        <v>-128279.79382644442</v>
      </c>
      <c r="CM199" s="76">
        <f t="shared" si="183"/>
        <v>-131310.9345126111</v>
      </c>
      <c r="CN199" s="76">
        <f t="shared" si="183"/>
        <v>-134342.07519877778</v>
      </c>
      <c r="CO199" s="76">
        <f t="shared" si="183"/>
        <v>-137373.21588494445</v>
      </c>
      <c r="CP199" s="76">
        <f t="shared" si="183"/>
        <v>-140404.35657111113</v>
      </c>
      <c r="CQ199" s="76">
        <f t="shared" si="183"/>
        <v>-143435.49725727781</v>
      </c>
      <c r="CR199" s="76">
        <f t="shared" si="183"/>
        <v>-146466.63794344448</v>
      </c>
      <c r="CS199" s="76">
        <f t="shared" si="183"/>
        <v>-149497.77862961116</v>
      </c>
      <c r="CT199" s="76">
        <f t="shared" si="183"/>
        <v>-152528.91931577784</v>
      </c>
      <c r="CU199" s="76">
        <f t="shared" si="183"/>
        <v>-155966.55467138893</v>
      </c>
      <c r="CV199" s="76">
        <f t="shared" si="183"/>
        <v>-159404.19002700003</v>
      </c>
      <c r="CW199" s="76">
        <f t="shared" si="183"/>
        <v>-162841.82538261113</v>
      </c>
      <c r="CX199" s="76">
        <f t="shared" si="183"/>
        <v>-166279.46073822223</v>
      </c>
      <c r="CY199" s="76">
        <f t="shared" si="183"/>
        <v>-169717.09609383333</v>
      </c>
      <c r="CZ199" s="76">
        <f t="shared" si="183"/>
        <v>-173154.73144944443</v>
      </c>
      <c r="DA199" s="76">
        <f t="shared" si="183"/>
        <v>-176592.36680505553</v>
      </c>
      <c r="DB199" s="76">
        <f t="shared" si="183"/>
        <v>-180030.00216066663</v>
      </c>
      <c r="DC199" s="76">
        <f t="shared" si="183"/>
        <v>-183467.63751627773</v>
      </c>
      <c r="DD199" s="76">
        <f t="shared" si="183"/>
        <v>-186905.27287188882</v>
      </c>
      <c r="DE199" s="76">
        <f t="shared" si="183"/>
        <v>-190342.90822749992</v>
      </c>
      <c r="DF199" s="76">
        <f t="shared" si="183"/>
        <v>-193780.54358311102</v>
      </c>
      <c r="DG199" s="76"/>
      <c r="DH199" s="76"/>
      <c r="DI199" s="76"/>
      <c r="DJ199" s="76"/>
      <c r="DK199" s="76"/>
      <c r="DL199" s="76"/>
      <c r="DM199" s="76"/>
      <c r="DN199" s="76"/>
      <c r="DO199" s="76"/>
      <c r="DP199" s="76"/>
      <c r="DQ199" s="76"/>
      <c r="DR199" s="76"/>
      <c r="DS199" s="76"/>
      <c r="DT199" s="76"/>
      <c r="DU199" s="76"/>
      <c r="DV199" s="76"/>
      <c r="DW199" s="76"/>
      <c r="DX199" s="76"/>
      <c r="DY199" s="76"/>
      <c r="DZ199" s="76"/>
      <c r="EA199" s="76"/>
      <c r="EB199" s="76"/>
      <c r="EC199" s="76"/>
      <c r="ED199" s="76"/>
      <c r="EE199" s="76"/>
      <c r="EF199" s="76"/>
      <c r="EG199" s="76"/>
      <c r="EH199" s="76"/>
      <c r="EI199" s="76"/>
      <c r="EJ199" s="76"/>
      <c r="EK199" s="76"/>
      <c r="EL199" s="76"/>
      <c r="EM199" s="76"/>
      <c r="EN199" s="76"/>
      <c r="EO199" s="76"/>
      <c r="EP199" s="76"/>
      <c r="EQ199" s="76"/>
      <c r="ER199" s="76"/>
      <c r="ES199" s="76"/>
      <c r="ET199" s="76"/>
      <c r="EU199" s="76"/>
      <c r="EV199" s="76"/>
    </row>
    <row r="200" spans="4:152" s="53" customFormat="1" x14ac:dyDescent="0.25">
      <c r="D200" s="139"/>
      <c r="E200" s="79"/>
      <c r="F200" s="177" t="str">
        <f>F175</f>
        <v>금형</v>
      </c>
      <c r="G200" s="80"/>
      <c r="H200" s="80"/>
      <c r="I200" s="80"/>
      <c r="J200" s="84"/>
      <c r="K200" s="81"/>
      <c r="L200" s="82"/>
      <c r="M200" s="125"/>
      <c r="N200" s="78"/>
      <c r="O200" s="83">
        <f t="shared" ref="O200:W200" si="184">SUM(O201:O202)</f>
        <v>0</v>
      </c>
      <c r="P200" s="83">
        <f t="shared" si="184"/>
        <v>0</v>
      </c>
      <c r="Q200" s="83">
        <f t="shared" si="184"/>
        <v>0</v>
      </c>
      <c r="R200" s="83">
        <f t="shared" si="184"/>
        <v>0</v>
      </c>
      <c r="S200" s="83">
        <f t="shared" si="184"/>
        <v>0</v>
      </c>
      <c r="T200" s="83">
        <f t="shared" si="184"/>
        <v>0</v>
      </c>
      <c r="U200" s="83">
        <f t="shared" si="184"/>
        <v>0</v>
      </c>
      <c r="V200" s="83">
        <f t="shared" si="184"/>
        <v>0</v>
      </c>
      <c r="W200" s="83">
        <f t="shared" si="184"/>
        <v>0</v>
      </c>
      <c r="X200" s="76">
        <f>SUM(X201:X202)</f>
        <v>0</v>
      </c>
      <c r="Y200" s="76">
        <f t="shared" ref="Y200:CJ200" si="185">SUM(Y201:Y202)</f>
        <v>0</v>
      </c>
      <c r="Z200" s="76">
        <f t="shared" si="185"/>
        <v>0</v>
      </c>
      <c r="AA200" s="76">
        <f t="shared" si="185"/>
        <v>0</v>
      </c>
      <c r="AB200" s="76">
        <f t="shared" si="185"/>
        <v>0</v>
      </c>
      <c r="AC200" s="76">
        <f t="shared" si="185"/>
        <v>0</v>
      </c>
      <c r="AD200" s="76">
        <f t="shared" si="185"/>
        <v>0</v>
      </c>
      <c r="AE200" s="76">
        <f t="shared" si="185"/>
        <v>0</v>
      </c>
      <c r="AF200" s="76">
        <f t="shared" si="185"/>
        <v>0</v>
      </c>
      <c r="AG200" s="76">
        <f t="shared" si="185"/>
        <v>0</v>
      </c>
      <c r="AH200" s="76">
        <f t="shared" si="185"/>
        <v>0</v>
      </c>
      <c r="AI200" s="76">
        <f t="shared" si="185"/>
        <v>0</v>
      </c>
      <c r="AJ200" s="76">
        <f t="shared" si="185"/>
        <v>0</v>
      </c>
      <c r="AK200" s="76">
        <f t="shared" si="185"/>
        <v>0</v>
      </c>
      <c r="AL200" s="76">
        <f t="shared" si="185"/>
        <v>0</v>
      </c>
      <c r="AM200" s="76">
        <f t="shared" si="185"/>
        <v>0</v>
      </c>
      <c r="AN200" s="76">
        <f t="shared" si="185"/>
        <v>0</v>
      </c>
      <c r="AO200" s="76">
        <f t="shared" si="185"/>
        <v>0</v>
      </c>
      <c r="AP200" s="76">
        <f t="shared" si="185"/>
        <v>0</v>
      </c>
      <c r="AQ200" s="76">
        <f t="shared" si="185"/>
        <v>0</v>
      </c>
      <c r="AR200" s="76">
        <f t="shared" si="185"/>
        <v>0</v>
      </c>
      <c r="AS200" s="76">
        <f t="shared" si="185"/>
        <v>0</v>
      </c>
      <c r="AT200" s="76">
        <f t="shared" si="185"/>
        <v>0</v>
      </c>
      <c r="AU200" s="76">
        <f t="shared" si="185"/>
        <v>0</v>
      </c>
      <c r="AV200" s="76">
        <f t="shared" si="185"/>
        <v>0</v>
      </c>
      <c r="AW200" s="76">
        <f t="shared" si="185"/>
        <v>0</v>
      </c>
      <c r="AX200" s="76">
        <f t="shared" si="185"/>
        <v>0</v>
      </c>
      <c r="AY200" s="76">
        <f t="shared" si="185"/>
        <v>0</v>
      </c>
      <c r="AZ200" s="76">
        <f t="shared" si="185"/>
        <v>0</v>
      </c>
      <c r="BA200" s="76">
        <f t="shared" si="185"/>
        <v>0</v>
      </c>
      <c r="BB200" s="76">
        <f t="shared" si="185"/>
        <v>0</v>
      </c>
      <c r="BC200" s="76">
        <f t="shared" si="185"/>
        <v>0</v>
      </c>
      <c r="BD200" s="76">
        <f t="shared" si="185"/>
        <v>0</v>
      </c>
      <c r="BE200" s="76">
        <f t="shared" si="185"/>
        <v>0</v>
      </c>
      <c r="BF200" s="76">
        <f t="shared" si="185"/>
        <v>0</v>
      </c>
      <c r="BG200" s="76">
        <f t="shared" si="185"/>
        <v>0</v>
      </c>
      <c r="BH200" s="76">
        <f t="shared" si="185"/>
        <v>0</v>
      </c>
      <c r="BI200" s="76">
        <f t="shared" si="185"/>
        <v>0</v>
      </c>
      <c r="BJ200" s="76">
        <f t="shared" si="185"/>
        <v>0</v>
      </c>
      <c r="BK200" s="76">
        <f t="shared" si="185"/>
        <v>0</v>
      </c>
      <c r="BL200" s="76">
        <f t="shared" si="185"/>
        <v>0</v>
      </c>
      <c r="BM200" s="76">
        <f t="shared" si="185"/>
        <v>0</v>
      </c>
      <c r="BN200" s="76">
        <f t="shared" si="185"/>
        <v>0</v>
      </c>
      <c r="BO200" s="76">
        <f t="shared" si="185"/>
        <v>0</v>
      </c>
      <c r="BP200" s="76">
        <f t="shared" si="185"/>
        <v>0</v>
      </c>
      <c r="BQ200" s="76">
        <f t="shared" si="185"/>
        <v>0</v>
      </c>
      <c r="BR200" s="76">
        <f t="shared" si="185"/>
        <v>0</v>
      </c>
      <c r="BS200" s="76">
        <f t="shared" si="185"/>
        <v>0</v>
      </c>
      <c r="BT200" s="76">
        <f t="shared" si="185"/>
        <v>0</v>
      </c>
      <c r="BU200" s="76">
        <f t="shared" si="185"/>
        <v>0</v>
      </c>
      <c r="BV200" s="76">
        <f t="shared" si="185"/>
        <v>0</v>
      </c>
      <c r="BW200" s="76">
        <f t="shared" si="185"/>
        <v>0</v>
      </c>
      <c r="BX200" s="76">
        <f t="shared" si="185"/>
        <v>0</v>
      </c>
      <c r="BY200" s="76">
        <f t="shared" si="185"/>
        <v>0</v>
      </c>
      <c r="BZ200" s="76">
        <f t="shared" si="185"/>
        <v>0</v>
      </c>
      <c r="CA200" s="76">
        <f t="shared" si="185"/>
        <v>0</v>
      </c>
      <c r="CB200" s="76">
        <f t="shared" si="185"/>
        <v>0</v>
      </c>
      <c r="CC200" s="76">
        <f t="shared" si="185"/>
        <v>0</v>
      </c>
      <c r="CD200" s="76">
        <f t="shared" si="185"/>
        <v>0</v>
      </c>
      <c r="CE200" s="76">
        <f t="shared" si="185"/>
        <v>0</v>
      </c>
      <c r="CF200" s="76">
        <f t="shared" si="185"/>
        <v>0</v>
      </c>
      <c r="CG200" s="76">
        <f t="shared" si="185"/>
        <v>0</v>
      </c>
      <c r="CH200" s="76">
        <f t="shared" si="185"/>
        <v>0</v>
      </c>
      <c r="CI200" s="76">
        <f t="shared" si="185"/>
        <v>0</v>
      </c>
      <c r="CJ200" s="76">
        <f t="shared" si="185"/>
        <v>0</v>
      </c>
      <c r="CK200" s="76">
        <f t="shared" ref="CK200:DF200" si="186">SUM(CK201:CK202)</f>
        <v>0</v>
      </c>
      <c r="CL200" s="76">
        <f t="shared" si="186"/>
        <v>0</v>
      </c>
      <c r="CM200" s="76">
        <f t="shared" si="186"/>
        <v>0</v>
      </c>
      <c r="CN200" s="76">
        <f t="shared" si="186"/>
        <v>0</v>
      </c>
      <c r="CO200" s="76">
        <f t="shared" si="186"/>
        <v>0</v>
      </c>
      <c r="CP200" s="76">
        <f t="shared" si="186"/>
        <v>0</v>
      </c>
      <c r="CQ200" s="76">
        <f t="shared" si="186"/>
        <v>0</v>
      </c>
      <c r="CR200" s="76">
        <f t="shared" si="186"/>
        <v>0</v>
      </c>
      <c r="CS200" s="76">
        <f t="shared" si="186"/>
        <v>0</v>
      </c>
      <c r="CT200" s="76">
        <f t="shared" si="186"/>
        <v>0</v>
      </c>
      <c r="CU200" s="76">
        <f t="shared" si="186"/>
        <v>0</v>
      </c>
      <c r="CV200" s="76">
        <f t="shared" si="186"/>
        <v>0</v>
      </c>
      <c r="CW200" s="76">
        <f t="shared" si="186"/>
        <v>0</v>
      </c>
      <c r="CX200" s="76">
        <f t="shared" si="186"/>
        <v>0</v>
      </c>
      <c r="CY200" s="76">
        <f t="shared" si="186"/>
        <v>0</v>
      </c>
      <c r="CZ200" s="76">
        <f t="shared" si="186"/>
        <v>0</v>
      </c>
      <c r="DA200" s="76">
        <f t="shared" si="186"/>
        <v>0</v>
      </c>
      <c r="DB200" s="76">
        <f t="shared" si="186"/>
        <v>0</v>
      </c>
      <c r="DC200" s="76">
        <f t="shared" si="186"/>
        <v>0</v>
      </c>
      <c r="DD200" s="76">
        <f t="shared" si="186"/>
        <v>0</v>
      </c>
      <c r="DE200" s="76">
        <f t="shared" si="186"/>
        <v>0</v>
      </c>
      <c r="DF200" s="76">
        <f t="shared" si="186"/>
        <v>0</v>
      </c>
      <c r="DG200" s="76"/>
      <c r="DH200" s="76"/>
      <c r="DI200" s="76"/>
      <c r="DJ200" s="76"/>
      <c r="DK200" s="76"/>
      <c r="DL200" s="76"/>
      <c r="DM200" s="76"/>
      <c r="DN200" s="76"/>
      <c r="DO200" s="76"/>
      <c r="DP200" s="76"/>
      <c r="DQ200" s="76"/>
      <c r="DR200" s="76"/>
      <c r="DS200" s="76"/>
      <c r="DT200" s="76"/>
      <c r="DU200" s="76"/>
      <c r="DV200" s="76"/>
      <c r="DW200" s="76"/>
      <c r="DX200" s="76"/>
      <c r="DY200" s="76"/>
      <c r="DZ200" s="76"/>
      <c r="EA200" s="76"/>
      <c r="EB200" s="76"/>
      <c r="EC200" s="76"/>
      <c r="ED200" s="76"/>
      <c r="EE200" s="76"/>
      <c r="EF200" s="76"/>
      <c r="EG200" s="76"/>
      <c r="EH200" s="76"/>
      <c r="EI200" s="76"/>
      <c r="EJ200" s="76"/>
      <c r="EK200" s="76"/>
      <c r="EL200" s="76"/>
      <c r="EM200" s="76"/>
      <c r="EN200" s="76"/>
      <c r="EO200" s="76"/>
      <c r="EP200" s="76"/>
      <c r="EQ200" s="76"/>
      <c r="ER200" s="76"/>
      <c r="ES200" s="76"/>
      <c r="ET200" s="76"/>
      <c r="EU200" s="76"/>
      <c r="EV200" s="76"/>
    </row>
    <row r="201" spans="4:152" s="53" customFormat="1" x14ac:dyDescent="0.25">
      <c r="D201" s="139"/>
      <c r="E201" s="79"/>
      <c r="F201" s="177"/>
      <c r="G201" s="80" t="s">
        <v>17</v>
      </c>
      <c r="H201" s="80"/>
      <c r="I201" s="80"/>
      <c r="J201" s="84"/>
      <c r="K201" s="81"/>
      <c r="L201" s="82"/>
      <c r="M201" s="125"/>
      <c r="N201" s="78"/>
      <c r="O201" s="83">
        <f t="shared" ref="O201:BZ201" si="187">N201+O287+O341</f>
        <v>0</v>
      </c>
      <c r="P201" s="83">
        <f t="shared" si="187"/>
        <v>0</v>
      </c>
      <c r="Q201" s="83">
        <f t="shared" si="187"/>
        <v>0</v>
      </c>
      <c r="R201" s="83">
        <f t="shared" si="187"/>
        <v>0</v>
      </c>
      <c r="S201" s="83">
        <f t="shared" si="187"/>
        <v>0</v>
      </c>
      <c r="T201" s="83">
        <f t="shared" si="187"/>
        <v>0</v>
      </c>
      <c r="U201" s="83">
        <f t="shared" si="187"/>
        <v>0</v>
      </c>
      <c r="V201" s="83">
        <f t="shared" si="187"/>
        <v>0</v>
      </c>
      <c r="W201" s="83">
        <f t="shared" si="187"/>
        <v>0</v>
      </c>
      <c r="X201" s="76">
        <f t="shared" si="187"/>
        <v>0</v>
      </c>
      <c r="Y201" s="76">
        <f t="shared" si="187"/>
        <v>0</v>
      </c>
      <c r="Z201" s="76">
        <f t="shared" si="187"/>
        <v>0</v>
      </c>
      <c r="AA201" s="76">
        <f t="shared" si="187"/>
        <v>0</v>
      </c>
      <c r="AB201" s="76">
        <f t="shared" si="187"/>
        <v>0</v>
      </c>
      <c r="AC201" s="76">
        <f t="shared" si="187"/>
        <v>0</v>
      </c>
      <c r="AD201" s="76">
        <f t="shared" si="187"/>
        <v>0</v>
      </c>
      <c r="AE201" s="76">
        <f t="shared" si="187"/>
        <v>0</v>
      </c>
      <c r="AF201" s="76">
        <f t="shared" si="187"/>
        <v>0</v>
      </c>
      <c r="AG201" s="76">
        <f t="shared" si="187"/>
        <v>0</v>
      </c>
      <c r="AH201" s="76">
        <f t="shared" si="187"/>
        <v>0</v>
      </c>
      <c r="AI201" s="76">
        <f t="shared" si="187"/>
        <v>0</v>
      </c>
      <c r="AJ201" s="76">
        <f t="shared" si="187"/>
        <v>0</v>
      </c>
      <c r="AK201" s="76">
        <f t="shared" si="187"/>
        <v>0</v>
      </c>
      <c r="AL201" s="76">
        <f t="shared" si="187"/>
        <v>0</v>
      </c>
      <c r="AM201" s="76">
        <f t="shared" si="187"/>
        <v>0</v>
      </c>
      <c r="AN201" s="76">
        <f t="shared" si="187"/>
        <v>0</v>
      </c>
      <c r="AO201" s="76">
        <f t="shared" si="187"/>
        <v>0</v>
      </c>
      <c r="AP201" s="76">
        <f t="shared" si="187"/>
        <v>0</v>
      </c>
      <c r="AQ201" s="76">
        <f t="shared" si="187"/>
        <v>0</v>
      </c>
      <c r="AR201" s="76">
        <f t="shared" si="187"/>
        <v>0</v>
      </c>
      <c r="AS201" s="76">
        <f t="shared" si="187"/>
        <v>0</v>
      </c>
      <c r="AT201" s="76">
        <f t="shared" si="187"/>
        <v>0</v>
      </c>
      <c r="AU201" s="76">
        <f t="shared" si="187"/>
        <v>0</v>
      </c>
      <c r="AV201" s="76">
        <f t="shared" si="187"/>
        <v>0</v>
      </c>
      <c r="AW201" s="76">
        <f t="shared" si="187"/>
        <v>0</v>
      </c>
      <c r="AX201" s="76">
        <f t="shared" si="187"/>
        <v>0</v>
      </c>
      <c r="AY201" s="76">
        <f t="shared" si="187"/>
        <v>0</v>
      </c>
      <c r="AZ201" s="76">
        <f t="shared" si="187"/>
        <v>0</v>
      </c>
      <c r="BA201" s="76">
        <f t="shared" si="187"/>
        <v>0</v>
      </c>
      <c r="BB201" s="76">
        <f t="shared" si="187"/>
        <v>0</v>
      </c>
      <c r="BC201" s="76">
        <f t="shared" si="187"/>
        <v>0</v>
      </c>
      <c r="BD201" s="76">
        <f t="shared" si="187"/>
        <v>0</v>
      </c>
      <c r="BE201" s="76">
        <f t="shared" si="187"/>
        <v>0</v>
      </c>
      <c r="BF201" s="76">
        <f t="shared" si="187"/>
        <v>0</v>
      </c>
      <c r="BG201" s="76">
        <f t="shared" si="187"/>
        <v>0</v>
      </c>
      <c r="BH201" s="76">
        <f t="shared" si="187"/>
        <v>0</v>
      </c>
      <c r="BI201" s="76">
        <f t="shared" si="187"/>
        <v>0</v>
      </c>
      <c r="BJ201" s="76">
        <f t="shared" si="187"/>
        <v>0</v>
      </c>
      <c r="BK201" s="76">
        <f t="shared" si="187"/>
        <v>0</v>
      </c>
      <c r="BL201" s="76">
        <f t="shared" si="187"/>
        <v>0</v>
      </c>
      <c r="BM201" s="76">
        <f t="shared" si="187"/>
        <v>0</v>
      </c>
      <c r="BN201" s="76">
        <f t="shared" si="187"/>
        <v>0</v>
      </c>
      <c r="BO201" s="76">
        <f t="shared" si="187"/>
        <v>0</v>
      </c>
      <c r="BP201" s="76">
        <f t="shared" si="187"/>
        <v>0</v>
      </c>
      <c r="BQ201" s="76">
        <f t="shared" si="187"/>
        <v>0</v>
      </c>
      <c r="BR201" s="76">
        <f t="shared" si="187"/>
        <v>0</v>
      </c>
      <c r="BS201" s="76">
        <f t="shared" si="187"/>
        <v>0</v>
      </c>
      <c r="BT201" s="76">
        <f t="shared" si="187"/>
        <v>0</v>
      </c>
      <c r="BU201" s="76">
        <f t="shared" si="187"/>
        <v>0</v>
      </c>
      <c r="BV201" s="76">
        <f t="shared" si="187"/>
        <v>0</v>
      </c>
      <c r="BW201" s="76">
        <f t="shared" si="187"/>
        <v>0</v>
      </c>
      <c r="BX201" s="76">
        <f t="shared" si="187"/>
        <v>0</v>
      </c>
      <c r="BY201" s="76">
        <f t="shared" si="187"/>
        <v>0</v>
      </c>
      <c r="BZ201" s="76">
        <f t="shared" si="187"/>
        <v>0</v>
      </c>
      <c r="CA201" s="76">
        <f t="shared" ref="CA201:DF201" si="188">BZ201+CA287+CA341</f>
        <v>0</v>
      </c>
      <c r="CB201" s="76">
        <f t="shared" si="188"/>
        <v>0</v>
      </c>
      <c r="CC201" s="76">
        <f t="shared" si="188"/>
        <v>0</v>
      </c>
      <c r="CD201" s="76">
        <f t="shared" si="188"/>
        <v>0</v>
      </c>
      <c r="CE201" s="76">
        <f t="shared" si="188"/>
        <v>0</v>
      </c>
      <c r="CF201" s="76">
        <f t="shared" si="188"/>
        <v>0</v>
      </c>
      <c r="CG201" s="76">
        <f t="shared" si="188"/>
        <v>0</v>
      </c>
      <c r="CH201" s="76">
        <f t="shared" si="188"/>
        <v>0</v>
      </c>
      <c r="CI201" s="76">
        <f t="shared" si="188"/>
        <v>0</v>
      </c>
      <c r="CJ201" s="76">
        <f t="shared" si="188"/>
        <v>0</v>
      </c>
      <c r="CK201" s="76">
        <f t="shared" si="188"/>
        <v>0</v>
      </c>
      <c r="CL201" s="76">
        <f t="shared" si="188"/>
        <v>0</v>
      </c>
      <c r="CM201" s="76">
        <f t="shared" si="188"/>
        <v>0</v>
      </c>
      <c r="CN201" s="76">
        <f t="shared" si="188"/>
        <v>0</v>
      </c>
      <c r="CO201" s="76">
        <f t="shared" si="188"/>
        <v>0</v>
      </c>
      <c r="CP201" s="76">
        <f t="shared" si="188"/>
        <v>0</v>
      </c>
      <c r="CQ201" s="76">
        <f t="shared" si="188"/>
        <v>0</v>
      </c>
      <c r="CR201" s="76">
        <f t="shared" si="188"/>
        <v>0</v>
      </c>
      <c r="CS201" s="76">
        <f t="shared" si="188"/>
        <v>0</v>
      </c>
      <c r="CT201" s="76">
        <f t="shared" si="188"/>
        <v>0</v>
      </c>
      <c r="CU201" s="76">
        <f t="shared" si="188"/>
        <v>0</v>
      </c>
      <c r="CV201" s="76">
        <f t="shared" si="188"/>
        <v>0</v>
      </c>
      <c r="CW201" s="76">
        <f t="shared" si="188"/>
        <v>0</v>
      </c>
      <c r="CX201" s="76">
        <f t="shared" si="188"/>
        <v>0</v>
      </c>
      <c r="CY201" s="76">
        <f t="shared" si="188"/>
        <v>0</v>
      </c>
      <c r="CZ201" s="76">
        <f t="shared" si="188"/>
        <v>0</v>
      </c>
      <c r="DA201" s="76">
        <f t="shared" si="188"/>
        <v>0</v>
      </c>
      <c r="DB201" s="76">
        <f t="shared" si="188"/>
        <v>0</v>
      </c>
      <c r="DC201" s="76">
        <f t="shared" si="188"/>
        <v>0</v>
      </c>
      <c r="DD201" s="76">
        <f t="shared" si="188"/>
        <v>0</v>
      </c>
      <c r="DE201" s="76">
        <f t="shared" si="188"/>
        <v>0</v>
      </c>
      <c r="DF201" s="76">
        <f t="shared" si="188"/>
        <v>0</v>
      </c>
      <c r="DG201" s="76"/>
      <c r="DH201" s="76"/>
      <c r="DI201" s="76"/>
      <c r="DJ201" s="76"/>
      <c r="DK201" s="76"/>
      <c r="DL201" s="76"/>
      <c r="DM201" s="76"/>
      <c r="DN201" s="76"/>
      <c r="DO201" s="76"/>
      <c r="DP201" s="76"/>
      <c r="DQ201" s="76"/>
      <c r="DR201" s="76"/>
      <c r="DS201" s="76"/>
      <c r="DT201" s="76"/>
      <c r="DU201" s="76"/>
      <c r="DV201" s="76"/>
      <c r="DW201" s="76"/>
      <c r="DX201" s="76"/>
      <c r="DY201" s="76"/>
      <c r="DZ201" s="76"/>
      <c r="EA201" s="76"/>
      <c r="EB201" s="76"/>
      <c r="EC201" s="76"/>
      <c r="ED201" s="76"/>
      <c r="EE201" s="76"/>
      <c r="EF201" s="76"/>
      <c r="EG201" s="76"/>
      <c r="EH201" s="76"/>
      <c r="EI201" s="76"/>
      <c r="EJ201" s="76"/>
      <c r="EK201" s="76"/>
      <c r="EL201" s="76"/>
      <c r="EM201" s="76"/>
      <c r="EN201" s="76"/>
      <c r="EO201" s="76"/>
      <c r="EP201" s="76"/>
      <c r="EQ201" s="76"/>
      <c r="ER201" s="76"/>
      <c r="ES201" s="76"/>
      <c r="ET201" s="76"/>
      <c r="EU201" s="76"/>
      <c r="EV201" s="76"/>
    </row>
    <row r="202" spans="4:152" s="53" customFormat="1" x14ac:dyDescent="0.25">
      <c r="D202" s="139"/>
      <c r="E202" s="79"/>
      <c r="F202" s="177"/>
      <c r="G202" s="80" t="s">
        <v>58</v>
      </c>
      <c r="H202" s="80"/>
      <c r="I202" s="80"/>
      <c r="J202" s="84"/>
      <c r="K202" s="81"/>
      <c r="L202" s="82"/>
      <c r="M202" s="125"/>
      <c r="N202" s="78"/>
      <c r="O202" s="83">
        <f t="shared" ref="O202:BZ202" si="189">N202-O376</f>
        <v>0</v>
      </c>
      <c r="P202" s="83">
        <f t="shared" si="189"/>
        <v>0</v>
      </c>
      <c r="Q202" s="83">
        <f t="shared" si="189"/>
        <v>0</v>
      </c>
      <c r="R202" s="83">
        <f t="shared" si="189"/>
        <v>0</v>
      </c>
      <c r="S202" s="83">
        <f t="shared" si="189"/>
        <v>0</v>
      </c>
      <c r="T202" s="83">
        <f t="shared" si="189"/>
        <v>0</v>
      </c>
      <c r="U202" s="83">
        <f t="shared" si="189"/>
        <v>0</v>
      </c>
      <c r="V202" s="83">
        <f t="shared" si="189"/>
        <v>0</v>
      </c>
      <c r="W202" s="83">
        <f t="shared" si="189"/>
        <v>0</v>
      </c>
      <c r="X202" s="76">
        <f t="shared" si="189"/>
        <v>0</v>
      </c>
      <c r="Y202" s="76">
        <f t="shared" si="189"/>
        <v>0</v>
      </c>
      <c r="Z202" s="76">
        <f t="shared" si="189"/>
        <v>0</v>
      </c>
      <c r="AA202" s="76">
        <f t="shared" si="189"/>
        <v>0</v>
      </c>
      <c r="AB202" s="76">
        <f t="shared" si="189"/>
        <v>0</v>
      </c>
      <c r="AC202" s="76">
        <f t="shared" si="189"/>
        <v>0</v>
      </c>
      <c r="AD202" s="76">
        <f t="shared" si="189"/>
        <v>0</v>
      </c>
      <c r="AE202" s="76">
        <f t="shared" si="189"/>
        <v>0</v>
      </c>
      <c r="AF202" s="76">
        <f t="shared" si="189"/>
        <v>0</v>
      </c>
      <c r="AG202" s="76">
        <f t="shared" si="189"/>
        <v>0</v>
      </c>
      <c r="AH202" s="76">
        <f t="shared" si="189"/>
        <v>0</v>
      </c>
      <c r="AI202" s="76">
        <f t="shared" si="189"/>
        <v>0</v>
      </c>
      <c r="AJ202" s="76">
        <f t="shared" si="189"/>
        <v>0</v>
      </c>
      <c r="AK202" s="76">
        <f t="shared" si="189"/>
        <v>0</v>
      </c>
      <c r="AL202" s="76">
        <f t="shared" si="189"/>
        <v>0</v>
      </c>
      <c r="AM202" s="76">
        <f t="shared" si="189"/>
        <v>0</v>
      </c>
      <c r="AN202" s="76">
        <f t="shared" si="189"/>
        <v>0</v>
      </c>
      <c r="AO202" s="76">
        <f t="shared" si="189"/>
        <v>0</v>
      </c>
      <c r="AP202" s="76">
        <f t="shared" si="189"/>
        <v>0</v>
      </c>
      <c r="AQ202" s="76">
        <f t="shared" si="189"/>
        <v>0</v>
      </c>
      <c r="AR202" s="76">
        <f t="shared" si="189"/>
        <v>0</v>
      </c>
      <c r="AS202" s="76">
        <f t="shared" si="189"/>
        <v>0</v>
      </c>
      <c r="AT202" s="76">
        <f t="shared" si="189"/>
        <v>0</v>
      </c>
      <c r="AU202" s="76">
        <f t="shared" si="189"/>
        <v>0</v>
      </c>
      <c r="AV202" s="76">
        <f t="shared" si="189"/>
        <v>0</v>
      </c>
      <c r="AW202" s="76">
        <f t="shared" si="189"/>
        <v>0</v>
      </c>
      <c r="AX202" s="76">
        <f t="shared" si="189"/>
        <v>0</v>
      </c>
      <c r="AY202" s="76">
        <f t="shared" si="189"/>
        <v>0</v>
      </c>
      <c r="AZ202" s="76">
        <f t="shared" si="189"/>
        <v>0</v>
      </c>
      <c r="BA202" s="76">
        <f t="shared" si="189"/>
        <v>0</v>
      </c>
      <c r="BB202" s="76">
        <f t="shared" si="189"/>
        <v>0</v>
      </c>
      <c r="BC202" s="76">
        <f t="shared" si="189"/>
        <v>0</v>
      </c>
      <c r="BD202" s="76">
        <f t="shared" si="189"/>
        <v>0</v>
      </c>
      <c r="BE202" s="76">
        <f t="shared" si="189"/>
        <v>0</v>
      </c>
      <c r="BF202" s="76">
        <f t="shared" si="189"/>
        <v>0</v>
      </c>
      <c r="BG202" s="76">
        <f t="shared" si="189"/>
        <v>0</v>
      </c>
      <c r="BH202" s="76">
        <f t="shared" si="189"/>
        <v>0</v>
      </c>
      <c r="BI202" s="76">
        <f t="shared" si="189"/>
        <v>0</v>
      </c>
      <c r="BJ202" s="76">
        <f t="shared" si="189"/>
        <v>0</v>
      </c>
      <c r="BK202" s="76">
        <f t="shared" si="189"/>
        <v>0</v>
      </c>
      <c r="BL202" s="76">
        <f t="shared" si="189"/>
        <v>0</v>
      </c>
      <c r="BM202" s="76">
        <f t="shared" si="189"/>
        <v>0</v>
      </c>
      <c r="BN202" s="76">
        <f t="shared" si="189"/>
        <v>0</v>
      </c>
      <c r="BO202" s="76">
        <f t="shared" si="189"/>
        <v>0</v>
      </c>
      <c r="BP202" s="76">
        <f t="shared" si="189"/>
        <v>0</v>
      </c>
      <c r="BQ202" s="76">
        <f t="shared" si="189"/>
        <v>0</v>
      </c>
      <c r="BR202" s="76">
        <f t="shared" si="189"/>
        <v>0</v>
      </c>
      <c r="BS202" s="76">
        <f t="shared" si="189"/>
        <v>0</v>
      </c>
      <c r="BT202" s="76">
        <f t="shared" si="189"/>
        <v>0</v>
      </c>
      <c r="BU202" s="76">
        <f t="shared" si="189"/>
        <v>0</v>
      </c>
      <c r="BV202" s="76">
        <f t="shared" si="189"/>
        <v>0</v>
      </c>
      <c r="BW202" s="76">
        <f t="shared" si="189"/>
        <v>0</v>
      </c>
      <c r="BX202" s="76">
        <f t="shared" si="189"/>
        <v>0</v>
      </c>
      <c r="BY202" s="76">
        <f t="shared" si="189"/>
        <v>0</v>
      </c>
      <c r="BZ202" s="76">
        <f t="shared" si="189"/>
        <v>0</v>
      </c>
      <c r="CA202" s="76">
        <f t="shared" ref="CA202:DF202" si="190">BZ202-CA376</f>
        <v>0</v>
      </c>
      <c r="CB202" s="76">
        <f t="shared" si="190"/>
        <v>0</v>
      </c>
      <c r="CC202" s="76">
        <f t="shared" si="190"/>
        <v>0</v>
      </c>
      <c r="CD202" s="76">
        <f t="shared" si="190"/>
        <v>0</v>
      </c>
      <c r="CE202" s="76">
        <f t="shared" si="190"/>
        <v>0</v>
      </c>
      <c r="CF202" s="76">
        <f t="shared" si="190"/>
        <v>0</v>
      </c>
      <c r="CG202" s="76">
        <f t="shared" si="190"/>
        <v>0</v>
      </c>
      <c r="CH202" s="76">
        <f t="shared" si="190"/>
        <v>0</v>
      </c>
      <c r="CI202" s="76">
        <f t="shared" si="190"/>
        <v>0</v>
      </c>
      <c r="CJ202" s="76">
        <f t="shared" si="190"/>
        <v>0</v>
      </c>
      <c r="CK202" s="76">
        <f t="shared" si="190"/>
        <v>0</v>
      </c>
      <c r="CL202" s="76">
        <f t="shared" si="190"/>
        <v>0</v>
      </c>
      <c r="CM202" s="76">
        <f t="shared" si="190"/>
        <v>0</v>
      </c>
      <c r="CN202" s="76">
        <f t="shared" si="190"/>
        <v>0</v>
      </c>
      <c r="CO202" s="76">
        <f t="shared" si="190"/>
        <v>0</v>
      </c>
      <c r="CP202" s="76">
        <f t="shared" si="190"/>
        <v>0</v>
      </c>
      <c r="CQ202" s="76">
        <f t="shared" si="190"/>
        <v>0</v>
      </c>
      <c r="CR202" s="76">
        <f t="shared" si="190"/>
        <v>0</v>
      </c>
      <c r="CS202" s="76">
        <f t="shared" si="190"/>
        <v>0</v>
      </c>
      <c r="CT202" s="76">
        <f t="shared" si="190"/>
        <v>0</v>
      </c>
      <c r="CU202" s="76">
        <f t="shared" si="190"/>
        <v>0</v>
      </c>
      <c r="CV202" s="76">
        <f t="shared" si="190"/>
        <v>0</v>
      </c>
      <c r="CW202" s="76">
        <f t="shared" si="190"/>
        <v>0</v>
      </c>
      <c r="CX202" s="76">
        <f t="shared" si="190"/>
        <v>0</v>
      </c>
      <c r="CY202" s="76">
        <f t="shared" si="190"/>
        <v>0</v>
      </c>
      <c r="CZ202" s="76">
        <f t="shared" si="190"/>
        <v>0</v>
      </c>
      <c r="DA202" s="76">
        <f t="shared" si="190"/>
        <v>0</v>
      </c>
      <c r="DB202" s="76">
        <f t="shared" si="190"/>
        <v>0</v>
      </c>
      <c r="DC202" s="76">
        <f t="shared" si="190"/>
        <v>0</v>
      </c>
      <c r="DD202" s="76">
        <f t="shared" si="190"/>
        <v>0</v>
      </c>
      <c r="DE202" s="76">
        <f t="shared" si="190"/>
        <v>0</v>
      </c>
      <c r="DF202" s="76">
        <f t="shared" si="190"/>
        <v>0</v>
      </c>
      <c r="DG202" s="76"/>
      <c r="DH202" s="76"/>
      <c r="DI202" s="76"/>
      <c r="DJ202" s="76"/>
      <c r="DK202" s="76"/>
      <c r="DL202" s="76"/>
      <c r="DM202" s="76"/>
      <c r="DN202" s="76"/>
      <c r="DO202" s="76"/>
      <c r="DP202" s="76"/>
      <c r="DQ202" s="76"/>
      <c r="DR202" s="76"/>
      <c r="DS202" s="76"/>
      <c r="DT202" s="76"/>
      <c r="DU202" s="76"/>
      <c r="DV202" s="76"/>
      <c r="DW202" s="76"/>
      <c r="DX202" s="76"/>
      <c r="DY202" s="76"/>
      <c r="DZ202" s="76"/>
      <c r="EA202" s="76"/>
      <c r="EB202" s="76"/>
      <c r="EC202" s="76"/>
      <c r="ED202" s="76"/>
      <c r="EE202" s="76"/>
      <c r="EF202" s="76"/>
      <c r="EG202" s="76"/>
      <c r="EH202" s="76"/>
      <c r="EI202" s="76"/>
      <c r="EJ202" s="76"/>
      <c r="EK202" s="76"/>
      <c r="EL202" s="76"/>
      <c r="EM202" s="76"/>
      <c r="EN202" s="76"/>
      <c r="EO202" s="76"/>
      <c r="EP202" s="76"/>
      <c r="EQ202" s="76"/>
      <c r="ER202" s="76"/>
      <c r="ES202" s="76"/>
      <c r="ET202" s="76"/>
      <c r="EU202" s="76"/>
      <c r="EV202" s="76"/>
    </row>
    <row r="203" spans="4:152" s="53" customFormat="1" x14ac:dyDescent="0.25">
      <c r="D203" s="139"/>
      <c r="E203" s="79"/>
      <c r="F203" s="177" t="str">
        <f>F178</f>
        <v>차량운반구</v>
      </c>
      <c r="G203" s="80"/>
      <c r="H203" s="80"/>
      <c r="I203" s="80"/>
      <c r="J203" s="84"/>
      <c r="K203" s="81"/>
      <c r="L203" s="82"/>
      <c r="M203" s="125"/>
      <c r="N203" s="78"/>
      <c r="O203" s="83">
        <f t="shared" ref="O203:W203" si="191">SUM(O204:O205)</f>
        <v>0</v>
      </c>
      <c r="P203" s="83">
        <f t="shared" si="191"/>
        <v>0</v>
      </c>
      <c r="Q203" s="83">
        <f t="shared" si="191"/>
        <v>0</v>
      </c>
      <c r="R203" s="83">
        <f t="shared" si="191"/>
        <v>0</v>
      </c>
      <c r="S203" s="83">
        <f t="shared" si="191"/>
        <v>0</v>
      </c>
      <c r="T203" s="83">
        <f t="shared" si="191"/>
        <v>0</v>
      </c>
      <c r="U203" s="83">
        <f t="shared" si="191"/>
        <v>0</v>
      </c>
      <c r="V203" s="83">
        <f t="shared" si="191"/>
        <v>0</v>
      </c>
      <c r="W203" s="83">
        <f t="shared" si="191"/>
        <v>0</v>
      </c>
      <c r="X203" s="76">
        <f>SUM(X204:X205)</f>
        <v>0</v>
      </c>
      <c r="Y203" s="76">
        <f t="shared" ref="Y203:CJ203" si="192">SUM(Y204:Y205)</f>
        <v>0</v>
      </c>
      <c r="Z203" s="76">
        <f t="shared" si="192"/>
        <v>0</v>
      </c>
      <c r="AA203" s="76">
        <f t="shared" si="192"/>
        <v>0</v>
      </c>
      <c r="AB203" s="76">
        <f t="shared" si="192"/>
        <v>0</v>
      </c>
      <c r="AC203" s="76">
        <f t="shared" si="192"/>
        <v>0</v>
      </c>
      <c r="AD203" s="76">
        <f t="shared" si="192"/>
        <v>0</v>
      </c>
      <c r="AE203" s="76">
        <f t="shared" si="192"/>
        <v>0</v>
      </c>
      <c r="AF203" s="76">
        <f t="shared" si="192"/>
        <v>0</v>
      </c>
      <c r="AG203" s="76">
        <f t="shared" si="192"/>
        <v>0</v>
      </c>
      <c r="AH203" s="76">
        <f t="shared" si="192"/>
        <v>0</v>
      </c>
      <c r="AI203" s="76">
        <f t="shared" si="192"/>
        <v>0</v>
      </c>
      <c r="AJ203" s="76">
        <f t="shared" si="192"/>
        <v>0</v>
      </c>
      <c r="AK203" s="76">
        <f t="shared" si="192"/>
        <v>0</v>
      </c>
      <c r="AL203" s="76">
        <f t="shared" si="192"/>
        <v>0</v>
      </c>
      <c r="AM203" s="76">
        <f t="shared" si="192"/>
        <v>0</v>
      </c>
      <c r="AN203" s="76">
        <f t="shared" si="192"/>
        <v>0</v>
      </c>
      <c r="AO203" s="76">
        <f t="shared" si="192"/>
        <v>0</v>
      </c>
      <c r="AP203" s="76">
        <f t="shared" si="192"/>
        <v>0</v>
      </c>
      <c r="AQ203" s="76">
        <f t="shared" si="192"/>
        <v>0</v>
      </c>
      <c r="AR203" s="76">
        <f t="shared" si="192"/>
        <v>0</v>
      </c>
      <c r="AS203" s="76">
        <f t="shared" si="192"/>
        <v>0</v>
      </c>
      <c r="AT203" s="76">
        <f t="shared" si="192"/>
        <v>0</v>
      </c>
      <c r="AU203" s="76">
        <f t="shared" si="192"/>
        <v>0</v>
      </c>
      <c r="AV203" s="76">
        <f t="shared" si="192"/>
        <v>0</v>
      </c>
      <c r="AW203" s="76">
        <f t="shared" si="192"/>
        <v>0</v>
      </c>
      <c r="AX203" s="76">
        <f t="shared" si="192"/>
        <v>0</v>
      </c>
      <c r="AY203" s="76">
        <f t="shared" si="192"/>
        <v>0</v>
      </c>
      <c r="AZ203" s="76">
        <f t="shared" si="192"/>
        <v>0</v>
      </c>
      <c r="BA203" s="76">
        <f t="shared" si="192"/>
        <v>0</v>
      </c>
      <c r="BB203" s="76">
        <f t="shared" si="192"/>
        <v>0</v>
      </c>
      <c r="BC203" s="76">
        <f t="shared" si="192"/>
        <v>0</v>
      </c>
      <c r="BD203" s="76">
        <f t="shared" si="192"/>
        <v>0</v>
      </c>
      <c r="BE203" s="76">
        <f t="shared" si="192"/>
        <v>0</v>
      </c>
      <c r="BF203" s="76">
        <f t="shared" si="192"/>
        <v>0</v>
      </c>
      <c r="BG203" s="76">
        <f t="shared" si="192"/>
        <v>0</v>
      </c>
      <c r="BH203" s="76">
        <f t="shared" si="192"/>
        <v>0</v>
      </c>
      <c r="BI203" s="76">
        <f t="shared" si="192"/>
        <v>0</v>
      </c>
      <c r="BJ203" s="76">
        <f t="shared" si="192"/>
        <v>0</v>
      </c>
      <c r="BK203" s="76">
        <f t="shared" si="192"/>
        <v>0</v>
      </c>
      <c r="BL203" s="76">
        <f t="shared" si="192"/>
        <v>0</v>
      </c>
      <c r="BM203" s="76">
        <f t="shared" si="192"/>
        <v>0</v>
      </c>
      <c r="BN203" s="76">
        <f t="shared" si="192"/>
        <v>0</v>
      </c>
      <c r="BO203" s="76">
        <f t="shared" si="192"/>
        <v>0</v>
      </c>
      <c r="BP203" s="76">
        <f t="shared" si="192"/>
        <v>0</v>
      </c>
      <c r="BQ203" s="76">
        <f t="shared" si="192"/>
        <v>0</v>
      </c>
      <c r="BR203" s="76">
        <f t="shared" si="192"/>
        <v>0</v>
      </c>
      <c r="BS203" s="76">
        <f t="shared" si="192"/>
        <v>0</v>
      </c>
      <c r="BT203" s="76">
        <f t="shared" si="192"/>
        <v>0</v>
      </c>
      <c r="BU203" s="76">
        <f t="shared" si="192"/>
        <v>0</v>
      </c>
      <c r="BV203" s="76">
        <f t="shared" si="192"/>
        <v>0</v>
      </c>
      <c r="BW203" s="76">
        <f t="shared" si="192"/>
        <v>0</v>
      </c>
      <c r="BX203" s="76">
        <f t="shared" si="192"/>
        <v>0</v>
      </c>
      <c r="BY203" s="76">
        <f t="shared" si="192"/>
        <v>0</v>
      </c>
      <c r="BZ203" s="76">
        <f t="shared" si="192"/>
        <v>0</v>
      </c>
      <c r="CA203" s="76">
        <f t="shared" si="192"/>
        <v>0</v>
      </c>
      <c r="CB203" s="76">
        <f t="shared" si="192"/>
        <v>0</v>
      </c>
      <c r="CC203" s="76">
        <f t="shared" si="192"/>
        <v>0</v>
      </c>
      <c r="CD203" s="76">
        <f t="shared" si="192"/>
        <v>0</v>
      </c>
      <c r="CE203" s="76">
        <f t="shared" si="192"/>
        <v>0</v>
      </c>
      <c r="CF203" s="76">
        <f t="shared" si="192"/>
        <v>0</v>
      </c>
      <c r="CG203" s="76">
        <f t="shared" si="192"/>
        <v>0</v>
      </c>
      <c r="CH203" s="76">
        <f t="shared" si="192"/>
        <v>0</v>
      </c>
      <c r="CI203" s="76">
        <f t="shared" si="192"/>
        <v>0</v>
      </c>
      <c r="CJ203" s="76">
        <f t="shared" si="192"/>
        <v>0</v>
      </c>
      <c r="CK203" s="76">
        <f t="shared" ref="CK203:DF203" si="193">SUM(CK204:CK205)</f>
        <v>0</v>
      </c>
      <c r="CL203" s="76">
        <f t="shared" si="193"/>
        <v>0</v>
      </c>
      <c r="CM203" s="76">
        <f t="shared" si="193"/>
        <v>0</v>
      </c>
      <c r="CN203" s="76">
        <f t="shared" si="193"/>
        <v>0</v>
      </c>
      <c r="CO203" s="76">
        <f t="shared" si="193"/>
        <v>0</v>
      </c>
      <c r="CP203" s="76">
        <f t="shared" si="193"/>
        <v>0</v>
      </c>
      <c r="CQ203" s="76">
        <f t="shared" si="193"/>
        <v>0</v>
      </c>
      <c r="CR203" s="76">
        <f t="shared" si="193"/>
        <v>0</v>
      </c>
      <c r="CS203" s="76">
        <f t="shared" si="193"/>
        <v>0</v>
      </c>
      <c r="CT203" s="76">
        <f t="shared" si="193"/>
        <v>0</v>
      </c>
      <c r="CU203" s="76">
        <f t="shared" si="193"/>
        <v>0</v>
      </c>
      <c r="CV203" s="76">
        <f t="shared" si="193"/>
        <v>0</v>
      </c>
      <c r="CW203" s="76">
        <f t="shared" si="193"/>
        <v>0</v>
      </c>
      <c r="CX203" s="76">
        <f t="shared" si="193"/>
        <v>0</v>
      </c>
      <c r="CY203" s="76">
        <f t="shared" si="193"/>
        <v>0</v>
      </c>
      <c r="CZ203" s="76">
        <f t="shared" si="193"/>
        <v>0</v>
      </c>
      <c r="DA203" s="76">
        <f t="shared" si="193"/>
        <v>0</v>
      </c>
      <c r="DB203" s="76">
        <f t="shared" si="193"/>
        <v>0</v>
      </c>
      <c r="DC203" s="76">
        <f t="shared" si="193"/>
        <v>0</v>
      </c>
      <c r="DD203" s="76">
        <f t="shared" si="193"/>
        <v>0</v>
      </c>
      <c r="DE203" s="76">
        <f t="shared" si="193"/>
        <v>0</v>
      </c>
      <c r="DF203" s="76">
        <f t="shared" si="193"/>
        <v>0</v>
      </c>
      <c r="DG203" s="76"/>
      <c r="DH203" s="76"/>
      <c r="DI203" s="76"/>
      <c r="DJ203" s="76"/>
      <c r="DK203" s="76"/>
      <c r="DL203" s="76"/>
      <c r="DM203" s="76"/>
      <c r="DN203" s="76"/>
      <c r="DO203" s="76"/>
      <c r="DP203" s="76"/>
      <c r="DQ203" s="76"/>
      <c r="DR203" s="76"/>
      <c r="DS203" s="76"/>
      <c r="DT203" s="76"/>
      <c r="DU203" s="76"/>
      <c r="DV203" s="76"/>
      <c r="DW203" s="76"/>
      <c r="DX203" s="76"/>
      <c r="DY203" s="76"/>
      <c r="DZ203" s="76"/>
      <c r="EA203" s="76"/>
      <c r="EB203" s="76"/>
      <c r="EC203" s="76"/>
      <c r="ED203" s="76"/>
      <c r="EE203" s="76"/>
      <c r="EF203" s="76"/>
      <c r="EG203" s="76"/>
      <c r="EH203" s="76"/>
      <c r="EI203" s="76"/>
      <c r="EJ203" s="76"/>
      <c r="EK203" s="76"/>
      <c r="EL203" s="76"/>
      <c r="EM203" s="76"/>
      <c r="EN203" s="76"/>
      <c r="EO203" s="76"/>
      <c r="EP203" s="76"/>
      <c r="EQ203" s="76"/>
      <c r="ER203" s="76"/>
      <c r="ES203" s="76"/>
      <c r="ET203" s="76"/>
      <c r="EU203" s="76"/>
      <c r="EV203" s="76"/>
    </row>
    <row r="204" spans="4:152" s="53" customFormat="1" x14ac:dyDescent="0.25">
      <c r="D204" s="139"/>
      <c r="E204" s="79"/>
      <c r="F204" s="177"/>
      <c r="G204" s="80" t="s">
        <v>17</v>
      </c>
      <c r="H204" s="80"/>
      <c r="I204" s="80"/>
      <c r="J204" s="84"/>
      <c r="K204" s="81"/>
      <c r="L204" s="82"/>
      <c r="M204" s="125"/>
      <c r="N204" s="78"/>
      <c r="O204" s="83">
        <f t="shared" ref="O204:BZ204" si="194">N204+O288+O342</f>
        <v>0</v>
      </c>
      <c r="P204" s="83">
        <f t="shared" si="194"/>
        <v>0</v>
      </c>
      <c r="Q204" s="83">
        <f t="shared" si="194"/>
        <v>0</v>
      </c>
      <c r="R204" s="83">
        <f t="shared" si="194"/>
        <v>0</v>
      </c>
      <c r="S204" s="83">
        <f t="shared" si="194"/>
        <v>0</v>
      </c>
      <c r="T204" s="83">
        <f t="shared" si="194"/>
        <v>0</v>
      </c>
      <c r="U204" s="83">
        <f t="shared" si="194"/>
        <v>0</v>
      </c>
      <c r="V204" s="83">
        <f t="shared" si="194"/>
        <v>0</v>
      </c>
      <c r="W204" s="83">
        <f t="shared" si="194"/>
        <v>0</v>
      </c>
      <c r="X204" s="76">
        <f t="shared" si="194"/>
        <v>0</v>
      </c>
      <c r="Y204" s="76">
        <f t="shared" si="194"/>
        <v>0</v>
      </c>
      <c r="Z204" s="76">
        <f t="shared" si="194"/>
        <v>0</v>
      </c>
      <c r="AA204" s="76">
        <f t="shared" si="194"/>
        <v>0</v>
      </c>
      <c r="AB204" s="76">
        <f t="shared" si="194"/>
        <v>0</v>
      </c>
      <c r="AC204" s="76">
        <f t="shared" si="194"/>
        <v>0</v>
      </c>
      <c r="AD204" s="76">
        <f t="shared" si="194"/>
        <v>0</v>
      </c>
      <c r="AE204" s="76">
        <f t="shared" si="194"/>
        <v>0</v>
      </c>
      <c r="AF204" s="76">
        <f t="shared" si="194"/>
        <v>0</v>
      </c>
      <c r="AG204" s="76">
        <f t="shared" si="194"/>
        <v>0</v>
      </c>
      <c r="AH204" s="76">
        <f t="shared" si="194"/>
        <v>0</v>
      </c>
      <c r="AI204" s="76">
        <f t="shared" si="194"/>
        <v>0</v>
      </c>
      <c r="AJ204" s="76">
        <f t="shared" si="194"/>
        <v>0</v>
      </c>
      <c r="AK204" s="76">
        <f t="shared" si="194"/>
        <v>0</v>
      </c>
      <c r="AL204" s="76">
        <f t="shared" si="194"/>
        <v>0</v>
      </c>
      <c r="AM204" s="76">
        <f t="shared" si="194"/>
        <v>0</v>
      </c>
      <c r="AN204" s="76">
        <f t="shared" si="194"/>
        <v>0</v>
      </c>
      <c r="AO204" s="76">
        <f t="shared" si="194"/>
        <v>0</v>
      </c>
      <c r="AP204" s="76">
        <f t="shared" si="194"/>
        <v>0</v>
      </c>
      <c r="AQ204" s="76">
        <f t="shared" si="194"/>
        <v>0</v>
      </c>
      <c r="AR204" s="76">
        <f t="shared" si="194"/>
        <v>0</v>
      </c>
      <c r="AS204" s="76">
        <f t="shared" si="194"/>
        <v>0</v>
      </c>
      <c r="AT204" s="76">
        <f t="shared" si="194"/>
        <v>0</v>
      </c>
      <c r="AU204" s="76">
        <f t="shared" si="194"/>
        <v>0</v>
      </c>
      <c r="AV204" s="76">
        <f t="shared" si="194"/>
        <v>0</v>
      </c>
      <c r="AW204" s="76">
        <f t="shared" si="194"/>
        <v>0</v>
      </c>
      <c r="AX204" s="76">
        <f t="shared" si="194"/>
        <v>0</v>
      </c>
      <c r="AY204" s="76">
        <f t="shared" si="194"/>
        <v>0</v>
      </c>
      <c r="AZ204" s="76">
        <f t="shared" si="194"/>
        <v>0</v>
      </c>
      <c r="BA204" s="76">
        <f t="shared" si="194"/>
        <v>0</v>
      </c>
      <c r="BB204" s="76">
        <f t="shared" si="194"/>
        <v>0</v>
      </c>
      <c r="BC204" s="76">
        <f t="shared" si="194"/>
        <v>0</v>
      </c>
      <c r="BD204" s="76">
        <f t="shared" si="194"/>
        <v>0</v>
      </c>
      <c r="BE204" s="76">
        <f t="shared" si="194"/>
        <v>0</v>
      </c>
      <c r="BF204" s="76">
        <f t="shared" si="194"/>
        <v>0</v>
      </c>
      <c r="BG204" s="76">
        <f t="shared" si="194"/>
        <v>0</v>
      </c>
      <c r="BH204" s="76">
        <f t="shared" si="194"/>
        <v>0</v>
      </c>
      <c r="BI204" s="76">
        <f t="shared" si="194"/>
        <v>0</v>
      </c>
      <c r="BJ204" s="76">
        <f t="shared" si="194"/>
        <v>0</v>
      </c>
      <c r="BK204" s="76">
        <f t="shared" si="194"/>
        <v>0</v>
      </c>
      <c r="BL204" s="76">
        <f t="shared" si="194"/>
        <v>0</v>
      </c>
      <c r="BM204" s="76">
        <f t="shared" si="194"/>
        <v>0</v>
      </c>
      <c r="BN204" s="76">
        <f t="shared" si="194"/>
        <v>0</v>
      </c>
      <c r="BO204" s="76">
        <f t="shared" si="194"/>
        <v>0</v>
      </c>
      <c r="BP204" s="76">
        <f t="shared" si="194"/>
        <v>0</v>
      </c>
      <c r="BQ204" s="76">
        <f t="shared" si="194"/>
        <v>0</v>
      </c>
      <c r="BR204" s="76">
        <f t="shared" si="194"/>
        <v>0</v>
      </c>
      <c r="BS204" s="76">
        <f t="shared" si="194"/>
        <v>0</v>
      </c>
      <c r="BT204" s="76">
        <f t="shared" si="194"/>
        <v>0</v>
      </c>
      <c r="BU204" s="76">
        <f t="shared" si="194"/>
        <v>0</v>
      </c>
      <c r="BV204" s="76">
        <f t="shared" si="194"/>
        <v>0</v>
      </c>
      <c r="BW204" s="76">
        <f t="shared" si="194"/>
        <v>0</v>
      </c>
      <c r="BX204" s="76">
        <f t="shared" si="194"/>
        <v>0</v>
      </c>
      <c r="BY204" s="76">
        <f t="shared" si="194"/>
        <v>0</v>
      </c>
      <c r="BZ204" s="76">
        <f t="shared" si="194"/>
        <v>0</v>
      </c>
      <c r="CA204" s="76">
        <f t="shared" ref="CA204:DF204" si="195">BZ204+CA288+CA342</f>
        <v>0</v>
      </c>
      <c r="CB204" s="76">
        <f t="shared" si="195"/>
        <v>0</v>
      </c>
      <c r="CC204" s="76">
        <f t="shared" si="195"/>
        <v>0</v>
      </c>
      <c r="CD204" s="76">
        <f t="shared" si="195"/>
        <v>0</v>
      </c>
      <c r="CE204" s="76">
        <f t="shared" si="195"/>
        <v>0</v>
      </c>
      <c r="CF204" s="76">
        <f t="shared" si="195"/>
        <v>0</v>
      </c>
      <c r="CG204" s="76">
        <f t="shared" si="195"/>
        <v>0</v>
      </c>
      <c r="CH204" s="76">
        <f t="shared" si="195"/>
        <v>0</v>
      </c>
      <c r="CI204" s="76">
        <f t="shared" si="195"/>
        <v>0</v>
      </c>
      <c r="CJ204" s="76">
        <f t="shared" si="195"/>
        <v>0</v>
      </c>
      <c r="CK204" s="76">
        <f t="shared" si="195"/>
        <v>0</v>
      </c>
      <c r="CL204" s="76">
        <f t="shared" si="195"/>
        <v>0</v>
      </c>
      <c r="CM204" s="76">
        <f t="shared" si="195"/>
        <v>0</v>
      </c>
      <c r="CN204" s="76">
        <f t="shared" si="195"/>
        <v>0</v>
      </c>
      <c r="CO204" s="76">
        <f t="shared" si="195"/>
        <v>0</v>
      </c>
      <c r="CP204" s="76">
        <f t="shared" si="195"/>
        <v>0</v>
      </c>
      <c r="CQ204" s="76">
        <f t="shared" si="195"/>
        <v>0</v>
      </c>
      <c r="CR204" s="76">
        <f t="shared" si="195"/>
        <v>0</v>
      </c>
      <c r="CS204" s="76">
        <f t="shared" si="195"/>
        <v>0</v>
      </c>
      <c r="CT204" s="76">
        <f t="shared" si="195"/>
        <v>0</v>
      </c>
      <c r="CU204" s="76">
        <f t="shared" si="195"/>
        <v>0</v>
      </c>
      <c r="CV204" s="76">
        <f t="shared" si="195"/>
        <v>0</v>
      </c>
      <c r="CW204" s="76">
        <f t="shared" si="195"/>
        <v>0</v>
      </c>
      <c r="CX204" s="76">
        <f t="shared" si="195"/>
        <v>0</v>
      </c>
      <c r="CY204" s="76">
        <f t="shared" si="195"/>
        <v>0</v>
      </c>
      <c r="CZ204" s="76">
        <f t="shared" si="195"/>
        <v>0</v>
      </c>
      <c r="DA204" s="76">
        <f t="shared" si="195"/>
        <v>0</v>
      </c>
      <c r="DB204" s="76">
        <f t="shared" si="195"/>
        <v>0</v>
      </c>
      <c r="DC204" s="76">
        <f t="shared" si="195"/>
        <v>0</v>
      </c>
      <c r="DD204" s="76">
        <f t="shared" si="195"/>
        <v>0</v>
      </c>
      <c r="DE204" s="76">
        <f t="shared" si="195"/>
        <v>0</v>
      </c>
      <c r="DF204" s="76">
        <f t="shared" si="195"/>
        <v>0</v>
      </c>
      <c r="DG204" s="76"/>
      <c r="DH204" s="76"/>
      <c r="DI204" s="76"/>
      <c r="DJ204" s="76"/>
      <c r="DK204" s="76"/>
      <c r="DL204" s="76"/>
      <c r="DM204" s="76"/>
      <c r="DN204" s="76"/>
      <c r="DO204" s="76"/>
      <c r="DP204" s="76"/>
      <c r="DQ204" s="76"/>
      <c r="DR204" s="76"/>
      <c r="DS204" s="76"/>
      <c r="DT204" s="76"/>
      <c r="DU204" s="76"/>
      <c r="DV204" s="76"/>
      <c r="DW204" s="76"/>
      <c r="DX204" s="76"/>
      <c r="DY204" s="76"/>
      <c r="DZ204" s="76"/>
      <c r="EA204" s="76"/>
      <c r="EB204" s="76"/>
      <c r="EC204" s="76"/>
      <c r="ED204" s="76"/>
      <c r="EE204" s="76"/>
      <c r="EF204" s="76"/>
      <c r="EG204" s="76"/>
      <c r="EH204" s="76"/>
      <c r="EI204" s="76"/>
      <c r="EJ204" s="76"/>
      <c r="EK204" s="76"/>
      <c r="EL204" s="76"/>
      <c r="EM204" s="76"/>
      <c r="EN204" s="76"/>
      <c r="EO204" s="76"/>
      <c r="EP204" s="76"/>
      <c r="EQ204" s="76"/>
      <c r="ER204" s="76"/>
      <c r="ES204" s="76"/>
      <c r="ET204" s="76"/>
      <c r="EU204" s="76"/>
      <c r="EV204" s="76"/>
    </row>
    <row r="205" spans="4:152" s="53" customFormat="1" x14ac:dyDescent="0.25">
      <c r="D205" s="139"/>
      <c r="E205" s="79"/>
      <c r="F205" s="177"/>
      <c r="G205" s="80" t="s">
        <v>58</v>
      </c>
      <c r="H205" s="80"/>
      <c r="I205" s="80"/>
      <c r="J205" s="84"/>
      <c r="K205" s="81"/>
      <c r="L205" s="82"/>
      <c r="M205" s="125"/>
      <c r="N205" s="78"/>
      <c r="O205" s="83">
        <f t="shared" ref="O205:BZ205" si="196">N205-O377</f>
        <v>0</v>
      </c>
      <c r="P205" s="83">
        <f t="shared" si="196"/>
        <v>0</v>
      </c>
      <c r="Q205" s="83">
        <f t="shared" si="196"/>
        <v>0</v>
      </c>
      <c r="R205" s="83">
        <f t="shared" si="196"/>
        <v>0</v>
      </c>
      <c r="S205" s="83">
        <f t="shared" si="196"/>
        <v>0</v>
      </c>
      <c r="T205" s="83">
        <f t="shared" si="196"/>
        <v>0</v>
      </c>
      <c r="U205" s="83">
        <f t="shared" si="196"/>
        <v>0</v>
      </c>
      <c r="V205" s="83">
        <f t="shared" si="196"/>
        <v>0</v>
      </c>
      <c r="W205" s="83">
        <f t="shared" si="196"/>
        <v>0</v>
      </c>
      <c r="X205" s="76">
        <f t="shared" si="196"/>
        <v>0</v>
      </c>
      <c r="Y205" s="76">
        <f t="shared" si="196"/>
        <v>0</v>
      </c>
      <c r="Z205" s="76">
        <f t="shared" si="196"/>
        <v>0</v>
      </c>
      <c r="AA205" s="76">
        <f t="shared" si="196"/>
        <v>0</v>
      </c>
      <c r="AB205" s="76">
        <f t="shared" si="196"/>
        <v>0</v>
      </c>
      <c r="AC205" s="76">
        <f t="shared" si="196"/>
        <v>0</v>
      </c>
      <c r="AD205" s="76">
        <f t="shared" si="196"/>
        <v>0</v>
      </c>
      <c r="AE205" s="76">
        <f t="shared" si="196"/>
        <v>0</v>
      </c>
      <c r="AF205" s="76">
        <f t="shared" si="196"/>
        <v>0</v>
      </c>
      <c r="AG205" s="76">
        <f t="shared" si="196"/>
        <v>0</v>
      </c>
      <c r="AH205" s="76">
        <f t="shared" si="196"/>
        <v>0</v>
      </c>
      <c r="AI205" s="76">
        <f t="shared" si="196"/>
        <v>0</v>
      </c>
      <c r="AJ205" s="76">
        <f t="shared" si="196"/>
        <v>0</v>
      </c>
      <c r="AK205" s="76">
        <f t="shared" si="196"/>
        <v>0</v>
      </c>
      <c r="AL205" s="76">
        <f t="shared" si="196"/>
        <v>0</v>
      </c>
      <c r="AM205" s="76">
        <f t="shared" si="196"/>
        <v>0</v>
      </c>
      <c r="AN205" s="76">
        <f t="shared" si="196"/>
        <v>0</v>
      </c>
      <c r="AO205" s="76">
        <f t="shared" si="196"/>
        <v>0</v>
      </c>
      <c r="AP205" s="76">
        <f t="shared" si="196"/>
        <v>0</v>
      </c>
      <c r="AQ205" s="76">
        <f t="shared" si="196"/>
        <v>0</v>
      </c>
      <c r="AR205" s="76">
        <f t="shared" si="196"/>
        <v>0</v>
      </c>
      <c r="AS205" s="76">
        <f t="shared" si="196"/>
        <v>0</v>
      </c>
      <c r="AT205" s="76">
        <f t="shared" si="196"/>
        <v>0</v>
      </c>
      <c r="AU205" s="76">
        <f t="shared" si="196"/>
        <v>0</v>
      </c>
      <c r="AV205" s="76">
        <f t="shared" si="196"/>
        <v>0</v>
      </c>
      <c r="AW205" s="76">
        <f t="shared" si="196"/>
        <v>0</v>
      </c>
      <c r="AX205" s="76">
        <f t="shared" si="196"/>
        <v>0</v>
      </c>
      <c r="AY205" s="76">
        <f t="shared" si="196"/>
        <v>0</v>
      </c>
      <c r="AZ205" s="76">
        <f t="shared" si="196"/>
        <v>0</v>
      </c>
      <c r="BA205" s="76">
        <f t="shared" si="196"/>
        <v>0</v>
      </c>
      <c r="BB205" s="76">
        <f t="shared" si="196"/>
        <v>0</v>
      </c>
      <c r="BC205" s="76">
        <f t="shared" si="196"/>
        <v>0</v>
      </c>
      <c r="BD205" s="76">
        <f t="shared" si="196"/>
        <v>0</v>
      </c>
      <c r="BE205" s="76">
        <f t="shared" si="196"/>
        <v>0</v>
      </c>
      <c r="BF205" s="76">
        <f t="shared" si="196"/>
        <v>0</v>
      </c>
      <c r="BG205" s="76">
        <f t="shared" si="196"/>
        <v>0</v>
      </c>
      <c r="BH205" s="76">
        <f t="shared" si="196"/>
        <v>0</v>
      </c>
      <c r="BI205" s="76">
        <f t="shared" si="196"/>
        <v>0</v>
      </c>
      <c r="BJ205" s="76">
        <f t="shared" si="196"/>
        <v>0</v>
      </c>
      <c r="BK205" s="76">
        <f t="shared" si="196"/>
        <v>0</v>
      </c>
      <c r="BL205" s="76">
        <f t="shared" si="196"/>
        <v>0</v>
      </c>
      <c r="BM205" s="76">
        <f t="shared" si="196"/>
        <v>0</v>
      </c>
      <c r="BN205" s="76">
        <f t="shared" si="196"/>
        <v>0</v>
      </c>
      <c r="BO205" s="76">
        <f t="shared" si="196"/>
        <v>0</v>
      </c>
      <c r="BP205" s="76">
        <f t="shared" si="196"/>
        <v>0</v>
      </c>
      <c r="BQ205" s="76">
        <f t="shared" si="196"/>
        <v>0</v>
      </c>
      <c r="BR205" s="76">
        <f t="shared" si="196"/>
        <v>0</v>
      </c>
      <c r="BS205" s="76">
        <f t="shared" si="196"/>
        <v>0</v>
      </c>
      <c r="BT205" s="76">
        <f t="shared" si="196"/>
        <v>0</v>
      </c>
      <c r="BU205" s="76">
        <f t="shared" si="196"/>
        <v>0</v>
      </c>
      <c r="BV205" s="76">
        <f t="shared" si="196"/>
        <v>0</v>
      </c>
      <c r="BW205" s="76">
        <f t="shared" si="196"/>
        <v>0</v>
      </c>
      <c r="BX205" s="76">
        <f t="shared" si="196"/>
        <v>0</v>
      </c>
      <c r="BY205" s="76">
        <f t="shared" si="196"/>
        <v>0</v>
      </c>
      <c r="BZ205" s="76">
        <f t="shared" si="196"/>
        <v>0</v>
      </c>
      <c r="CA205" s="76">
        <f t="shared" ref="CA205:DF205" si="197">BZ205-CA377</f>
        <v>0</v>
      </c>
      <c r="CB205" s="76">
        <f t="shared" si="197"/>
        <v>0</v>
      </c>
      <c r="CC205" s="76">
        <f t="shared" si="197"/>
        <v>0</v>
      </c>
      <c r="CD205" s="76">
        <f t="shared" si="197"/>
        <v>0</v>
      </c>
      <c r="CE205" s="76">
        <f t="shared" si="197"/>
        <v>0</v>
      </c>
      <c r="CF205" s="76">
        <f t="shared" si="197"/>
        <v>0</v>
      </c>
      <c r="CG205" s="76">
        <f t="shared" si="197"/>
        <v>0</v>
      </c>
      <c r="CH205" s="76">
        <f t="shared" si="197"/>
        <v>0</v>
      </c>
      <c r="CI205" s="76">
        <f t="shared" si="197"/>
        <v>0</v>
      </c>
      <c r="CJ205" s="76">
        <f t="shared" si="197"/>
        <v>0</v>
      </c>
      <c r="CK205" s="76">
        <f t="shared" si="197"/>
        <v>0</v>
      </c>
      <c r="CL205" s="76">
        <f t="shared" si="197"/>
        <v>0</v>
      </c>
      <c r="CM205" s="76">
        <f t="shared" si="197"/>
        <v>0</v>
      </c>
      <c r="CN205" s="76">
        <f t="shared" si="197"/>
        <v>0</v>
      </c>
      <c r="CO205" s="76">
        <f t="shared" si="197"/>
        <v>0</v>
      </c>
      <c r="CP205" s="76">
        <f t="shared" si="197"/>
        <v>0</v>
      </c>
      <c r="CQ205" s="76">
        <f t="shared" si="197"/>
        <v>0</v>
      </c>
      <c r="CR205" s="76">
        <f t="shared" si="197"/>
        <v>0</v>
      </c>
      <c r="CS205" s="76">
        <f t="shared" si="197"/>
        <v>0</v>
      </c>
      <c r="CT205" s="76">
        <f t="shared" si="197"/>
        <v>0</v>
      </c>
      <c r="CU205" s="76">
        <f t="shared" si="197"/>
        <v>0</v>
      </c>
      <c r="CV205" s="76">
        <f t="shared" si="197"/>
        <v>0</v>
      </c>
      <c r="CW205" s="76">
        <f t="shared" si="197"/>
        <v>0</v>
      </c>
      <c r="CX205" s="76">
        <f t="shared" si="197"/>
        <v>0</v>
      </c>
      <c r="CY205" s="76">
        <f t="shared" si="197"/>
        <v>0</v>
      </c>
      <c r="CZ205" s="76">
        <f t="shared" si="197"/>
        <v>0</v>
      </c>
      <c r="DA205" s="76">
        <f t="shared" si="197"/>
        <v>0</v>
      </c>
      <c r="DB205" s="76">
        <f t="shared" si="197"/>
        <v>0</v>
      </c>
      <c r="DC205" s="76">
        <f t="shared" si="197"/>
        <v>0</v>
      </c>
      <c r="DD205" s="76">
        <f t="shared" si="197"/>
        <v>0</v>
      </c>
      <c r="DE205" s="76">
        <f t="shared" si="197"/>
        <v>0</v>
      </c>
      <c r="DF205" s="76">
        <f t="shared" si="197"/>
        <v>0</v>
      </c>
      <c r="DG205" s="76"/>
      <c r="DH205" s="76"/>
      <c r="DI205" s="76"/>
      <c r="DJ205" s="76"/>
      <c r="DK205" s="76"/>
      <c r="DL205" s="76"/>
      <c r="DM205" s="76"/>
      <c r="DN205" s="76"/>
      <c r="DO205" s="76"/>
      <c r="DP205" s="76"/>
      <c r="DQ205" s="76"/>
      <c r="DR205" s="76"/>
      <c r="DS205" s="76"/>
      <c r="DT205" s="76"/>
      <c r="DU205" s="76"/>
      <c r="DV205" s="76"/>
      <c r="DW205" s="76"/>
      <c r="DX205" s="76"/>
      <c r="DY205" s="76"/>
      <c r="DZ205" s="76"/>
      <c r="EA205" s="76"/>
      <c r="EB205" s="76"/>
      <c r="EC205" s="76"/>
      <c r="ED205" s="76"/>
      <c r="EE205" s="76"/>
      <c r="EF205" s="76"/>
      <c r="EG205" s="76"/>
      <c r="EH205" s="76"/>
      <c r="EI205" s="76"/>
      <c r="EJ205" s="76"/>
      <c r="EK205" s="76"/>
      <c r="EL205" s="76"/>
      <c r="EM205" s="76"/>
      <c r="EN205" s="76"/>
      <c r="EO205" s="76"/>
      <c r="EP205" s="76"/>
      <c r="EQ205" s="76"/>
      <c r="ER205" s="76"/>
      <c r="ES205" s="76"/>
      <c r="ET205" s="76"/>
      <c r="EU205" s="76"/>
      <c r="EV205" s="76"/>
    </row>
    <row r="206" spans="4:152" s="53" customFormat="1" x14ac:dyDescent="0.25">
      <c r="D206" s="139"/>
      <c r="E206" s="79"/>
      <c r="F206" s="177" t="str">
        <f>F181</f>
        <v>기타 유형자산</v>
      </c>
      <c r="G206" s="80"/>
      <c r="H206" s="80"/>
      <c r="I206" s="80"/>
      <c r="J206" s="84"/>
      <c r="K206" s="81"/>
      <c r="L206" s="82"/>
      <c r="M206" s="125"/>
      <c r="N206" s="78"/>
      <c r="O206" s="83">
        <f t="shared" ref="O206:W206" si="198">SUM(O207:O208)</f>
        <v>0</v>
      </c>
      <c r="P206" s="83">
        <f t="shared" si="198"/>
        <v>0</v>
      </c>
      <c r="Q206" s="83">
        <f t="shared" si="198"/>
        <v>0</v>
      </c>
      <c r="R206" s="83">
        <f t="shared" si="198"/>
        <v>0</v>
      </c>
      <c r="S206" s="83">
        <f t="shared" si="198"/>
        <v>0</v>
      </c>
      <c r="T206" s="83">
        <f t="shared" si="198"/>
        <v>0</v>
      </c>
      <c r="U206" s="83">
        <f t="shared" si="198"/>
        <v>0</v>
      </c>
      <c r="V206" s="83">
        <f t="shared" si="198"/>
        <v>0</v>
      </c>
      <c r="W206" s="83">
        <f t="shared" si="198"/>
        <v>0</v>
      </c>
      <c r="X206" s="76">
        <f>SUM(X207:X208)</f>
        <v>0</v>
      </c>
      <c r="Y206" s="76">
        <f t="shared" ref="Y206:CJ206" si="199">SUM(Y207:Y208)</f>
        <v>0</v>
      </c>
      <c r="Z206" s="76">
        <f t="shared" si="199"/>
        <v>0</v>
      </c>
      <c r="AA206" s="76">
        <f t="shared" si="199"/>
        <v>0</v>
      </c>
      <c r="AB206" s="76">
        <f t="shared" si="199"/>
        <v>0</v>
      </c>
      <c r="AC206" s="76">
        <f t="shared" si="199"/>
        <v>0</v>
      </c>
      <c r="AD206" s="76">
        <f t="shared" si="199"/>
        <v>0</v>
      </c>
      <c r="AE206" s="76">
        <f t="shared" si="199"/>
        <v>0</v>
      </c>
      <c r="AF206" s="76">
        <f t="shared" si="199"/>
        <v>0</v>
      </c>
      <c r="AG206" s="76">
        <f t="shared" si="199"/>
        <v>0</v>
      </c>
      <c r="AH206" s="76">
        <f t="shared" si="199"/>
        <v>0</v>
      </c>
      <c r="AI206" s="76">
        <f t="shared" si="199"/>
        <v>0</v>
      </c>
      <c r="AJ206" s="76">
        <f t="shared" si="199"/>
        <v>0</v>
      </c>
      <c r="AK206" s="76">
        <f t="shared" si="199"/>
        <v>0</v>
      </c>
      <c r="AL206" s="76">
        <f t="shared" si="199"/>
        <v>0</v>
      </c>
      <c r="AM206" s="76">
        <f t="shared" si="199"/>
        <v>0</v>
      </c>
      <c r="AN206" s="76">
        <f t="shared" si="199"/>
        <v>0</v>
      </c>
      <c r="AO206" s="76">
        <f t="shared" si="199"/>
        <v>0</v>
      </c>
      <c r="AP206" s="76">
        <f t="shared" si="199"/>
        <v>0</v>
      </c>
      <c r="AQ206" s="76">
        <f t="shared" si="199"/>
        <v>0</v>
      </c>
      <c r="AR206" s="76">
        <f t="shared" si="199"/>
        <v>0</v>
      </c>
      <c r="AS206" s="76">
        <f t="shared" si="199"/>
        <v>0</v>
      </c>
      <c r="AT206" s="76">
        <f t="shared" si="199"/>
        <v>0</v>
      </c>
      <c r="AU206" s="76">
        <f t="shared" si="199"/>
        <v>0</v>
      </c>
      <c r="AV206" s="76">
        <f t="shared" si="199"/>
        <v>0</v>
      </c>
      <c r="AW206" s="76">
        <f t="shared" si="199"/>
        <v>0</v>
      </c>
      <c r="AX206" s="76">
        <f t="shared" si="199"/>
        <v>0</v>
      </c>
      <c r="AY206" s="76">
        <f t="shared" si="199"/>
        <v>0</v>
      </c>
      <c r="AZ206" s="76">
        <f t="shared" si="199"/>
        <v>0</v>
      </c>
      <c r="BA206" s="76">
        <f t="shared" si="199"/>
        <v>0</v>
      </c>
      <c r="BB206" s="76">
        <f t="shared" si="199"/>
        <v>0</v>
      </c>
      <c r="BC206" s="76">
        <f t="shared" si="199"/>
        <v>0</v>
      </c>
      <c r="BD206" s="76">
        <f t="shared" si="199"/>
        <v>0</v>
      </c>
      <c r="BE206" s="76">
        <f t="shared" si="199"/>
        <v>0</v>
      </c>
      <c r="BF206" s="76">
        <f t="shared" si="199"/>
        <v>0</v>
      </c>
      <c r="BG206" s="76">
        <f t="shared" si="199"/>
        <v>0</v>
      </c>
      <c r="BH206" s="76">
        <f t="shared" si="199"/>
        <v>0</v>
      </c>
      <c r="BI206" s="76">
        <f t="shared" si="199"/>
        <v>0</v>
      </c>
      <c r="BJ206" s="76">
        <f t="shared" si="199"/>
        <v>0</v>
      </c>
      <c r="BK206" s="76">
        <f t="shared" si="199"/>
        <v>0</v>
      </c>
      <c r="BL206" s="76">
        <f t="shared" si="199"/>
        <v>0</v>
      </c>
      <c r="BM206" s="76">
        <f t="shared" si="199"/>
        <v>0</v>
      </c>
      <c r="BN206" s="76">
        <f t="shared" si="199"/>
        <v>0</v>
      </c>
      <c r="BO206" s="76">
        <f t="shared" si="199"/>
        <v>0</v>
      </c>
      <c r="BP206" s="76">
        <f t="shared" si="199"/>
        <v>0</v>
      </c>
      <c r="BQ206" s="76">
        <f t="shared" si="199"/>
        <v>0</v>
      </c>
      <c r="BR206" s="76">
        <f t="shared" si="199"/>
        <v>0</v>
      </c>
      <c r="BS206" s="76">
        <f t="shared" si="199"/>
        <v>0</v>
      </c>
      <c r="BT206" s="76">
        <f t="shared" si="199"/>
        <v>0</v>
      </c>
      <c r="BU206" s="76">
        <f t="shared" si="199"/>
        <v>0</v>
      </c>
      <c r="BV206" s="76">
        <f t="shared" si="199"/>
        <v>0</v>
      </c>
      <c r="BW206" s="76">
        <f t="shared" si="199"/>
        <v>0</v>
      </c>
      <c r="BX206" s="76">
        <f t="shared" si="199"/>
        <v>0</v>
      </c>
      <c r="BY206" s="76">
        <f t="shared" si="199"/>
        <v>0</v>
      </c>
      <c r="BZ206" s="76">
        <f t="shared" si="199"/>
        <v>0</v>
      </c>
      <c r="CA206" s="76">
        <f t="shared" si="199"/>
        <v>0</v>
      </c>
      <c r="CB206" s="76">
        <f t="shared" si="199"/>
        <v>0</v>
      </c>
      <c r="CC206" s="76">
        <f t="shared" si="199"/>
        <v>0</v>
      </c>
      <c r="CD206" s="76">
        <f t="shared" si="199"/>
        <v>0</v>
      </c>
      <c r="CE206" s="76">
        <f t="shared" si="199"/>
        <v>0</v>
      </c>
      <c r="CF206" s="76">
        <f t="shared" si="199"/>
        <v>0</v>
      </c>
      <c r="CG206" s="76">
        <f t="shared" si="199"/>
        <v>0</v>
      </c>
      <c r="CH206" s="76">
        <f t="shared" si="199"/>
        <v>0</v>
      </c>
      <c r="CI206" s="76">
        <f t="shared" si="199"/>
        <v>0</v>
      </c>
      <c r="CJ206" s="76">
        <f t="shared" si="199"/>
        <v>0</v>
      </c>
      <c r="CK206" s="76">
        <f t="shared" ref="CK206:DF206" si="200">SUM(CK207:CK208)</f>
        <v>0</v>
      </c>
      <c r="CL206" s="76">
        <f t="shared" si="200"/>
        <v>0</v>
      </c>
      <c r="CM206" s="76">
        <f t="shared" si="200"/>
        <v>0</v>
      </c>
      <c r="CN206" s="76">
        <f t="shared" si="200"/>
        <v>0</v>
      </c>
      <c r="CO206" s="76">
        <f t="shared" si="200"/>
        <v>0</v>
      </c>
      <c r="CP206" s="76">
        <f t="shared" si="200"/>
        <v>0</v>
      </c>
      <c r="CQ206" s="76">
        <f t="shared" si="200"/>
        <v>0</v>
      </c>
      <c r="CR206" s="76">
        <f t="shared" si="200"/>
        <v>0</v>
      </c>
      <c r="CS206" s="76">
        <f t="shared" si="200"/>
        <v>0</v>
      </c>
      <c r="CT206" s="76">
        <f t="shared" si="200"/>
        <v>0</v>
      </c>
      <c r="CU206" s="76">
        <f t="shared" si="200"/>
        <v>0</v>
      </c>
      <c r="CV206" s="76">
        <f t="shared" si="200"/>
        <v>0</v>
      </c>
      <c r="CW206" s="76">
        <f t="shared" si="200"/>
        <v>0</v>
      </c>
      <c r="CX206" s="76">
        <f t="shared" si="200"/>
        <v>0</v>
      </c>
      <c r="CY206" s="76">
        <f t="shared" si="200"/>
        <v>0</v>
      </c>
      <c r="CZ206" s="76">
        <f t="shared" si="200"/>
        <v>0</v>
      </c>
      <c r="DA206" s="76">
        <f t="shared" si="200"/>
        <v>0</v>
      </c>
      <c r="DB206" s="76">
        <f t="shared" si="200"/>
        <v>0</v>
      </c>
      <c r="DC206" s="76">
        <f t="shared" si="200"/>
        <v>0</v>
      </c>
      <c r="DD206" s="76">
        <f t="shared" si="200"/>
        <v>0</v>
      </c>
      <c r="DE206" s="76">
        <f t="shared" si="200"/>
        <v>0</v>
      </c>
      <c r="DF206" s="76">
        <f t="shared" si="200"/>
        <v>0</v>
      </c>
      <c r="DG206" s="76"/>
      <c r="DH206" s="76"/>
      <c r="DI206" s="76"/>
      <c r="DJ206" s="76"/>
      <c r="DK206" s="76"/>
      <c r="DL206" s="76"/>
      <c r="DM206" s="76"/>
      <c r="DN206" s="76"/>
      <c r="DO206" s="76"/>
      <c r="DP206" s="76"/>
      <c r="DQ206" s="76"/>
      <c r="DR206" s="76"/>
      <c r="DS206" s="76"/>
      <c r="DT206" s="76"/>
      <c r="DU206" s="76"/>
      <c r="DV206" s="76"/>
      <c r="DW206" s="76"/>
      <c r="DX206" s="76"/>
      <c r="DY206" s="76"/>
      <c r="DZ206" s="76"/>
      <c r="EA206" s="76"/>
      <c r="EB206" s="76"/>
      <c r="EC206" s="76"/>
      <c r="ED206" s="76"/>
      <c r="EE206" s="76"/>
      <c r="EF206" s="76"/>
      <c r="EG206" s="76"/>
      <c r="EH206" s="76"/>
      <c r="EI206" s="76"/>
      <c r="EJ206" s="76"/>
      <c r="EK206" s="76"/>
      <c r="EL206" s="76"/>
      <c r="EM206" s="76"/>
      <c r="EN206" s="76"/>
      <c r="EO206" s="76"/>
      <c r="EP206" s="76"/>
      <c r="EQ206" s="76"/>
      <c r="ER206" s="76"/>
      <c r="ES206" s="76"/>
      <c r="ET206" s="76"/>
      <c r="EU206" s="76"/>
      <c r="EV206" s="76"/>
    </row>
    <row r="207" spans="4:152" s="53" customFormat="1" x14ac:dyDescent="0.25">
      <c r="D207" s="139"/>
      <c r="E207" s="79"/>
      <c r="F207" s="177"/>
      <c r="G207" s="80" t="s">
        <v>17</v>
      </c>
      <c r="H207" s="80"/>
      <c r="I207" s="80"/>
      <c r="J207" s="84"/>
      <c r="K207" s="81"/>
      <c r="L207" s="82"/>
      <c r="M207" s="125"/>
      <c r="N207" s="78"/>
      <c r="O207" s="83">
        <f t="shared" ref="O207:BZ207" si="201">N207+O289+O343</f>
        <v>0</v>
      </c>
      <c r="P207" s="83">
        <f t="shared" si="201"/>
        <v>0</v>
      </c>
      <c r="Q207" s="83">
        <f t="shared" si="201"/>
        <v>0</v>
      </c>
      <c r="R207" s="83">
        <f t="shared" si="201"/>
        <v>0</v>
      </c>
      <c r="S207" s="83">
        <f t="shared" si="201"/>
        <v>0</v>
      </c>
      <c r="T207" s="83">
        <f t="shared" si="201"/>
        <v>0</v>
      </c>
      <c r="U207" s="83">
        <f t="shared" si="201"/>
        <v>0</v>
      </c>
      <c r="V207" s="83">
        <f t="shared" si="201"/>
        <v>0</v>
      </c>
      <c r="W207" s="83">
        <f t="shared" si="201"/>
        <v>0</v>
      </c>
      <c r="X207" s="76">
        <f t="shared" si="201"/>
        <v>0</v>
      </c>
      <c r="Y207" s="76">
        <f t="shared" si="201"/>
        <v>0</v>
      </c>
      <c r="Z207" s="76">
        <f t="shared" si="201"/>
        <v>0</v>
      </c>
      <c r="AA207" s="76">
        <f t="shared" si="201"/>
        <v>0</v>
      </c>
      <c r="AB207" s="76">
        <f t="shared" si="201"/>
        <v>0</v>
      </c>
      <c r="AC207" s="76">
        <f t="shared" si="201"/>
        <v>0</v>
      </c>
      <c r="AD207" s="76">
        <f t="shared" si="201"/>
        <v>0</v>
      </c>
      <c r="AE207" s="76">
        <f t="shared" si="201"/>
        <v>0</v>
      </c>
      <c r="AF207" s="76">
        <f t="shared" si="201"/>
        <v>0</v>
      </c>
      <c r="AG207" s="76">
        <f t="shared" si="201"/>
        <v>0</v>
      </c>
      <c r="AH207" s="76">
        <f t="shared" si="201"/>
        <v>0</v>
      </c>
      <c r="AI207" s="76">
        <f t="shared" si="201"/>
        <v>0</v>
      </c>
      <c r="AJ207" s="76">
        <f t="shared" si="201"/>
        <v>0</v>
      </c>
      <c r="AK207" s="76">
        <f t="shared" si="201"/>
        <v>0</v>
      </c>
      <c r="AL207" s="76">
        <f t="shared" si="201"/>
        <v>0</v>
      </c>
      <c r="AM207" s="76">
        <f t="shared" si="201"/>
        <v>0</v>
      </c>
      <c r="AN207" s="76">
        <f t="shared" si="201"/>
        <v>0</v>
      </c>
      <c r="AO207" s="76">
        <f t="shared" si="201"/>
        <v>0</v>
      </c>
      <c r="AP207" s="76">
        <f t="shared" si="201"/>
        <v>0</v>
      </c>
      <c r="AQ207" s="76">
        <f t="shared" si="201"/>
        <v>0</v>
      </c>
      <c r="AR207" s="76">
        <f t="shared" si="201"/>
        <v>0</v>
      </c>
      <c r="AS207" s="76">
        <f t="shared" si="201"/>
        <v>0</v>
      </c>
      <c r="AT207" s="76">
        <f t="shared" si="201"/>
        <v>0</v>
      </c>
      <c r="AU207" s="76">
        <f t="shared" si="201"/>
        <v>0</v>
      </c>
      <c r="AV207" s="76">
        <f t="shared" si="201"/>
        <v>0</v>
      </c>
      <c r="AW207" s="76">
        <f t="shared" si="201"/>
        <v>0</v>
      </c>
      <c r="AX207" s="76">
        <f t="shared" si="201"/>
        <v>0</v>
      </c>
      <c r="AY207" s="76">
        <f t="shared" si="201"/>
        <v>0</v>
      </c>
      <c r="AZ207" s="76">
        <f t="shared" si="201"/>
        <v>0</v>
      </c>
      <c r="BA207" s="76">
        <f t="shared" si="201"/>
        <v>0</v>
      </c>
      <c r="BB207" s="76">
        <f t="shared" si="201"/>
        <v>0</v>
      </c>
      <c r="BC207" s="76">
        <f t="shared" si="201"/>
        <v>0</v>
      </c>
      <c r="BD207" s="76">
        <f t="shared" si="201"/>
        <v>0</v>
      </c>
      <c r="BE207" s="76">
        <f t="shared" si="201"/>
        <v>0</v>
      </c>
      <c r="BF207" s="76">
        <f t="shared" si="201"/>
        <v>0</v>
      </c>
      <c r="BG207" s="76">
        <f t="shared" si="201"/>
        <v>0</v>
      </c>
      <c r="BH207" s="76">
        <f t="shared" si="201"/>
        <v>0</v>
      </c>
      <c r="BI207" s="76">
        <f t="shared" si="201"/>
        <v>0</v>
      </c>
      <c r="BJ207" s="76">
        <f t="shared" si="201"/>
        <v>0</v>
      </c>
      <c r="BK207" s="76">
        <f t="shared" si="201"/>
        <v>0</v>
      </c>
      <c r="BL207" s="76">
        <f t="shared" si="201"/>
        <v>0</v>
      </c>
      <c r="BM207" s="76">
        <f t="shared" si="201"/>
        <v>0</v>
      </c>
      <c r="BN207" s="76">
        <f t="shared" si="201"/>
        <v>0</v>
      </c>
      <c r="BO207" s="76">
        <f t="shared" si="201"/>
        <v>0</v>
      </c>
      <c r="BP207" s="76">
        <f t="shared" si="201"/>
        <v>0</v>
      </c>
      <c r="BQ207" s="76">
        <f t="shared" si="201"/>
        <v>0</v>
      </c>
      <c r="BR207" s="76">
        <f t="shared" si="201"/>
        <v>0</v>
      </c>
      <c r="BS207" s="76">
        <f t="shared" si="201"/>
        <v>0</v>
      </c>
      <c r="BT207" s="76">
        <f t="shared" si="201"/>
        <v>0</v>
      </c>
      <c r="BU207" s="76">
        <f t="shared" si="201"/>
        <v>0</v>
      </c>
      <c r="BV207" s="76">
        <f t="shared" si="201"/>
        <v>0</v>
      </c>
      <c r="BW207" s="76">
        <f t="shared" si="201"/>
        <v>0</v>
      </c>
      <c r="BX207" s="76">
        <f t="shared" si="201"/>
        <v>0</v>
      </c>
      <c r="BY207" s="76">
        <f t="shared" si="201"/>
        <v>0</v>
      </c>
      <c r="BZ207" s="76">
        <f t="shared" si="201"/>
        <v>0</v>
      </c>
      <c r="CA207" s="76">
        <f t="shared" ref="CA207:DF207" si="202">BZ207+CA289+CA343</f>
        <v>0</v>
      </c>
      <c r="CB207" s="76">
        <f t="shared" si="202"/>
        <v>0</v>
      </c>
      <c r="CC207" s="76">
        <f t="shared" si="202"/>
        <v>0</v>
      </c>
      <c r="CD207" s="76">
        <f t="shared" si="202"/>
        <v>0</v>
      </c>
      <c r="CE207" s="76">
        <f t="shared" si="202"/>
        <v>0</v>
      </c>
      <c r="CF207" s="76">
        <f t="shared" si="202"/>
        <v>0</v>
      </c>
      <c r="CG207" s="76">
        <f t="shared" si="202"/>
        <v>0</v>
      </c>
      <c r="CH207" s="76">
        <f t="shared" si="202"/>
        <v>0</v>
      </c>
      <c r="CI207" s="76">
        <f t="shared" si="202"/>
        <v>0</v>
      </c>
      <c r="CJ207" s="76">
        <f t="shared" si="202"/>
        <v>0</v>
      </c>
      <c r="CK207" s="76">
        <f t="shared" si="202"/>
        <v>0</v>
      </c>
      <c r="CL207" s="76">
        <f t="shared" si="202"/>
        <v>0</v>
      </c>
      <c r="CM207" s="76">
        <f t="shared" si="202"/>
        <v>0</v>
      </c>
      <c r="CN207" s="76">
        <f t="shared" si="202"/>
        <v>0</v>
      </c>
      <c r="CO207" s="76">
        <f t="shared" si="202"/>
        <v>0</v>
      </c>
      <c r="CP207" s="76">
        <f t="shared" si="202"/>
        <v>0</v>
      </c>
      <c r="CQ207" s="76">
        <f t="shared" si="202"/>
        <v>0</v>
      </c>
      <c r="CR207" s="76">
        <f t="shared" si="202"/>
        <v>0</v>
      </c>
      <c r="CS207" s="76">
        <f t="shared" si="202"/>
        <v>0</v>
      </c>
      <c r="CT207" s="76">
        <f t="shared" si="202"/>
        <v>0</v>
      </c>
      <c r="CU207" s="76">
        <f t="shared" si="202"/>
        <v>0</v>
      </c>
      <c r="CV207" s="76">
        <f t="shared" si="202"/>
        <v>0</v>
      </c>
      <c r="CW207" s="76">
        <f t="shared" si="202"/>
        <v>0</v>
      </c>
      <c r="CX207" s="76">
        <f t="shared" si="202"/>
        <v>0</v>
      </c>
      <c r="CY207" s="76">
        <f t="shared" si="202"/>
        <v>0</v>
      </c>
      <c r="CZ207" s="76">
        <f t="shared" si="202"/>
        <v>0</v>
      </c>
      <c r="DA207" s="76">
        <f t="shared" si="202"/>
        <v>0</v>
      </c>
      <c r="DB207" s="76">
        <f t="shared" si="202"/>
        <v>0</v>
      </c>
      <c r="DC207" s="76">
        <f t="shared" si="202"/>
        <v>0</v>
      </c>
      <c r="DD207" s="76">
        <f t="shared" si="202"/>
        <v>0</v>
      </c>
      <c r="DE207" s="76">
        <f t="shared" si="202"/>
        <v>0</v>
      </c>
      <c r="DF207" s="76">
        <f t="shared" si="202"/>
        <v>0</v>
      </c>
      <c r="DG207" s="76"/>
      <c r="DH207" s="76"/>
      <c r="DI207" s="76"/>
      <c r="DJ207" s="76"/>
      <c r="DK207" s="76"/>
      <c r="DL207" s="76"/>
      <c r="DM207" s="76"/>
      <c r="DN207" s="76"/>
      <c r="DO207" s="76"/>
      <c r="DP207" s="76"/>
      <c r="DQ207" s="76"/>
      <c r="DR207" s="76"/>
      <c r="DS207" s="76"/>
      <c r="DT207" s="76"/>
      <c r="DU207" s="76"/>
      <c r="DV207" s="76"/>
      <c r="DW207" s="76"/>
      <c r="DX207" s="76"/>
      <c r="DY207" s="76"/>
      <c r="DZ207" s="76"/>
      <c r="EA207" s="76"/>
      <c r="EB207" s="76"/>
      <c r="EC207" s="76"/>
      <c r="ED207" s="76"/>
      <c r="EE207" s="76"/>
      <c r="EF207" s="76"/>
      <c r="EG207" s="76"/>
      <c r="EH207" s="76"/>
      <c r="EI207" s="76"/>
      <c r="EJ207" s="76"/>
      <c r="EK207" s="76"/>
      <c r="EL207" s="76"/>
      <c r="EM207" s="76"/>
      <c r="EN207" s="76"/>
      <c r="EO207" s="76"/>
      <c r="EP207" s="76"/>
      <c r="EQ207" s="76"/>
      <c r="ER207" s="76"/>
      <c r="ES207" s="76"/>
      <c r="ET207" s="76"/>
      <c r="EU207" s="76"/>
      <c r="EV207" s="76"/>
    </row>
    <row r="208" spans="4:152" s="53" customFormat="1" x14ac:dyDescent="0.25">
      <c r="D208" s="139"/>
      <c r="E208" s="79"/>
      <c r="F208" s="177"/>
      <c r="G208" s="80" t="s">
        <v>58</v>
      </c>
      <c r="H208" s="80"/>
      <c r="I208" s="80"/>
      <c r="J208" s="84"/>
      <c r="K208" s="81"/>
      <c r="L208" s="82"/>
      <c r="M208" s="125"/>
      <c r="N208" s="78"/>
      <c r="O208" s="83">
        <f t="shared" ref="O208:BZ208" si="203">N208-O378</f>
        <v>0</v>
      </c>
      <c r="P208" s="83">
        <f t="shared" si="203"/>
        <v>0</v>
      </c>
      <c r="Q208" s="83">
        <f t="shared" si="203"/>
        <v>0</v>
      </c>
      <c r="R208" s="83">
        <f t="shared" si="203"/>
        <v>0</v>
      </c>
      <c r="S208" s="83">
        <f t="shared" si="203"/>
        <v>0</v>
      </c>
      <c r="T208" s="83">
        <f t="shared" si="203"/>
        <v>0</v>
      </c>
      <c r="U208" s="83">
        <f t="shared" si="203"/>
        <v>0</v>
      </c>
      <c r="V208" s="83">
        <f t="shared" si="203"/>
        <v>0</v>
      </c>
      <c r="W208" s="83">
        <f t="shared" si="203"/>
        <v>0</v>
      </c>
      <c r="X208" s="76">
        <f t="shared" si="203"/>
        <v>0</v>
      </c>
      <c r="Y208" s="76">
        <f t="shared" si="203"/>
        <v>0</v>
      </c>
      <c r="Z208" s="76">
        <f t="shared" si="203"/>
        <v>0</v>
      </c>
      <c r="AA208" s="76">
        <f t="shared" si="203"/>
        <v>0</v>
      </c>
      <c r="AB208" s="76">
        <f t="shared" si="203"/>
        <v>0</v>
      </c>
      <c r="AC208" s="76">
        <f t="shared" si="203"/>
        <v>0</v>
      </c>
      <c r="AD208" s="76">
        <f t="shared" si="203"/>
        <v>0</v>
      </c>
      <c r="AE208" s="76">
        <f t="shared" si="203"/>
        <v>0</v>
      </c>
      <c r="AF208" s="76">
        <f t="shared" si="203"/>
        <v>0</v>
      </c>
      <c r="AG208" s="76">
        <f t="shared" si="203"/>
        <v>0</v>
      </c>
      <c r="AH208" s="76">
        <f t="shared" si="203"/>
        <v>0</v>
      </c>
      <c r="AI208" s="76">
        <f t="shared" si="203"/>
        <v>0</v>
      </c>
      <c r="AJ208" s="76">
        <f t="shared" si="203"/>
        <v>0</v>
      </c>
      <c r="AK208" s="76">
        <f t="shared" si="203"/>
        <v>0</v>
      </c>
      <c r="AL208" s="76">
        <f t="shared" si="203"/>
        <v>0</v>
      </c>
      <c r="AM208" s="76">
        <f t="shared" si="203"/>
        <v>0</v>
      </c>
      <c r="AN208" s="76">
        <f t="shared" si="203"/>
        <v>0</v>
      </c>
      <c r="AO208" s="76">
        <f t="shared" si="203"/>
        <v>0</v>
      </c>
      <c r="AP208" s="76">
        <f t="shared" si="203"/>
        <v>0</v>
      </c>
      <c r="AQ208" s="76">
        <f t="shared" si="203"/>
        <v>0</v>
      </c>
      <c r="AR208" s="76">
        <f t="shared" si="203"/>
        <v>0</v>
      </c>
      <c r="AS208" s="76">
        <f t="shared" si="203"/>
        <v>0</v>
      </c>
      <c r="AT208" s="76">
        <f t="shared" si="203"/>
        <v>0</v>
      </c>
      <c r="AU208" s="76">
        <f t="shared" si="203"/>
        <v>0</v>
      </c>
      <c r="AV208" s="76">
        <f t="shared" si="203"/>
        <v>0</v>
      </c>
      <c r="AW208" s="76">
        <f t="shared" si="203"/>
        <v>0</v>
      </c>
      <c r="AX208" s="76">
        <f t="shared" si="203"/>
        <v>0</v>
      </c>
      <c r="AY208" s="76">
        <f t="shared" si="203"/>
        <v>0</v>
      </c>
      <c r="AZ208" s="76">
        <f t="shared" si="203"/>
        <v>0</v>
      </c>
      <c r="BA208" s="76">
        <f t="shared" si="203"/>
        <v>0</v>
      </c>
      <c r="BB208" s="76">
        <f t="shared" si="203"/>
        <v>0</v>
      </c>
      <c r="BC208" s="76">
        <f t="shared" si="203"/>
        <v>0</v>
      </c>
      <c r="BD208" s="76">
        <f t="shared" si="203"/>
        <v>0</v>
      </c>
      <c r="BE208" s="76">
        <f t="shared" si="203"/>
        <v>0</v>
      </c>
      <c r="BF208" s="76">
        <f t="shared" si="203"/>
        <v>0</v>
      </c>
      <c r="BG208" s="76">
        <f t="shared" si="203"/>
        <v>0</v>
      </c>
      <c r="BH208" s="76">
        <f t="shared" si="203"/>
        <v>0</v>
      </c>
      <c r="BI208" s="76">
        <f t="shared" si="203"/>
        <v>0</v>
      </c>
      <c r="BJ208" s="76">
        <f t="shared" si="203"/>
        <v>0</v>
      </c>
      <c r="BK208" s="76">
        <f t="shared" si="203"/>
        <v>0</v>
      </c>
      <c r="BL208" s="76">
        <f t="shared" si="203"/>
        <v>0</v>
      </c>
      <c r="BM208" s="76">
        <f t="shared" si="203"/>
        <v>0</v>
      </c>
      <c r="BN208" s="76">
        <f t="shared" si="203"/>
        <v>0</v>
      </c>
      <c r="BO208" s="76">
        <f t="shared" si="203"/>
        <v>0</v>
      </c>
      <c r="BP208" s="76">
        <f t="shared" si="203"/>
        <v>0</v>
      </c>
      <c r="BQ208" s="76">
        <f t="shared" si="203"/>
        <v>0</v>
      </c>
      <c r="BR208" s="76">
        <f t="shared" si="203"/>
        <v>0</v>
      </c>
      <c r="BS208" s="76">
        <f t="shared" si="203"/>
        <v>0</v>
      </c>
      <c r="BT208" s="76">
        <f t="shared" si="203"/>
        <v>0</v>
      </c>
      <c r="BU208" s="76">
        <f t="shared" si="203"/>
        <v>0</v>
      </c>
      <c r="BV208" s="76">
        <f t="shared" si="203"/>
        <v>0</v>
      </c>
      <c r="BW208" s="76">
        <f t="shared" si="203"/>
        <v>0</v>
      </c>
      <c r="BX208" s="76">
        <f t="shared" si="203"/>
        <v>0</v>
      </c>
      <c r="BY208" s="76">
        <f t="shared" si="203"/>
        <v>0</v>
      </c>
      <c r="BZ208" s="76">
        <f t="shared" si="203"/>
        <v>0</v>
      </c>
      <c r="CA208" s="76">
        <f t="shared" ref="CA208:DF208" si="204">BZ208-CA378</f>
        <v>0</v>
      </c>
      <c r="CB208" s="76">
        <f t="shared" si="204"/>
        <v>0</v>
      </c>
      <c r="CC208" s="76">
        <f t="shared" si="204"/>
        <v>0</v>
      </c>
      <c r="CD208" s="76">
        <f t="shared" si="204"/>
        <v>0</v>
      </c>
      <c r="CE208" s="76">
        <f t="shared" si="204"/>
        <v>0</v>
      </c>
      <c r="CF208" s="76">
        <f t="shared" si="204"/>
        <v>0</v>
      </c>
      <c r="CG208" s="76">
        <f t="shared" si="204"/>
        <v>0</v>
      </c>
      <c r="CH208" s="76">
        <f t="shared" si="204"/>
        <v>0</v>
      </c>
      <c r="CI208" s="76">
        <f t="shared" si="204"/>
        <v>0</v>
      </c>
      <c r="CJ208" s="76">
        <f t="shared" si="204"/>
        <v>0</v>
      </c>
      <c r="CK208" s="76">
        <f t="shared" si="204"/>
        <v>0</v>
      </c>
      <c r="CL208" s="76">
        <f t="shared" si="204"/>
        <v>0</v>
      </c>
      <c r="CM208" s="76">
        <f t="shared" si="204"/>
        <v>0</v>
      </c>
      <c r="CN208" s="76">
        <f t="shared" si="204"/>
        <v>0</v>
      </c>
      <c r="CO208" s="76">
        <f t="shared" si="204"/>
        <v>0</v>
      </c>
      <c r="CP208" s="76">
        <f t="shared" si="204"/>
        <v>0</v>
      </c>
      <c r="CQ208" s="76">
        <f t="shared" si="204"/>
        <v>0</v>
      </c>
      <c r="CR208" s="76">
        <f t="shared" si="204"/>
        <v>0</v>
      </c>
      <c r="CS208" s="76">
        <f t="shared" si="204"/>
        <v>0</v>
      </c>
      <c r="CT208" s="76">
        <f t="shared" si="204"/>
        <v>0</v>
      </c>
      <c r="CU208" s="76">
        <f t="shared" si="204"/>
        <v>0</v>
      </c>
      <c r="CV208" s="76">
        <f t="shared" si="204"/>
        <v>0</v>
      </c>
      <c r="CW208" s="76">
        <f t="shared" si="204"/>
        <v>0</v>
      </c>
      <c r="CX208" s="76">
        <f t="shared" si="204"/>
        <v>0</v>
      </c>
      <c r="CY208" s="76">
        <f t="shared" si="204"/>
        <v>0</v>
      </c>
      <c r="CZ208" s="76">
        <f t="shared" si="204"/>
        <v>0</v>
      </c>
      <c r="DA208" s="76">
        <f t="shared" si="204"/>
        <v>0</v>
      </c>
      <c r="DB208" s="76">
        <f t="shared" si="204"/>
        <v>0</v>
      </c>
      <c r="DC208" s="76">
        <f t="shared" si="204"/>
        <v>0</v>
      </c>
      <c r="DD208" s="76">
        <f t="shared" si="204"/>
        <v>0</v>
      </c>
      <c r="DE208" s="76">
        <f t="shared" si="204"/>
        <v>0</v>
      </c>
      <c r="DF208" s="76">
        <f t="shared" si="204"/>
        <v>0</v>
      </c>
      <c r="DG208" s="76"/>
      <c r="DH208" s="76"/>
      <c r="DI208" s="76"/>
      <c r="DJ208" s="76"/>
      <c r="DK208" s="76"/>
      <c r="DL208" s="76"/>
      <c r="DM208" s="76"/>
      <c r="DN208" s="76"/>
      <c r="DO208" s="76"/>
      <c r="DP208" s="76"/>
      <c r="DQ208" s="76"/>
      <c r="DR208" s="76"/>
      <c r="DS208" s="76"/>
      <c r="DT208" s="76"/>
      <c r="DU208" s="76"/>
      <c r="DV208" s="76"/>
      <c r="DW208" s="76"/>
      <c r="DX208" s="76"/>
      <c r="DY208" s="76"/>
      <c r="DZ208" s="76"/>
      <c r="EA208" s="76"/>
      <c r="EB208" s="76"/>
      <c r="EC208" s="76"/>
      <c r="ED208" s="76"/>
      <c r="EE208" s="76"/>
      <c r="EF208" s="76"/>
      <c r="EG208" s="76"/>
      <c r="EH208" s="76"/>
      <c r="EI208" s="76"/>
      <c r="EJ208" s="76"/>
      <c r="EK208" s="76"/>
      <c r="EL208" s="76"/>
      <c r="EM208" s="76"/>
      <c r="EN208" s="76"/>
      <c r="EO208" s="76"/>
      <c r="EP208" s="76"/>
      <c r="EQ208" s="76"/>
      <c r="ER208" s="76"/>
      <c r="ES208" s="76"/>
      <c r="ET208" s="76"/>
      <c r="EU208" s="76"/>
      <c r="EV208" s="76"/>
    </row>
    <row r="209" spans="4:152" s="53" customFormat="1" x14ac:dyDescent="0.25">
      <c r="D209" s="139"/>
      <c r="E209" s="79"/>
      <c r="F209" s="177">
        <f>F184</f>
        <v>0</v>
      </c>
      <c r="G209" s="80"/>
      <c r="H209" s="80"/>
      <c r="I209" s="80"/>
      <c r="J209" s="84"/>
      <c r="K209" s="81"/>
      <c r="L209" s="82"/>
      <c r="M209" s="125"/>
      <c r="N209" s="78"/>
      <c r="O209" s="83">
        <f t="shared" ref="O209:W209" si="205">SUM(O210:O211)</f>
        <v>0</v>
      </c>
      <c r="P209" s="83">
        <f t="shared" si="205"/>
        <v>0</v>
      </c>
      <c r="Q209" s="83">
        <f t="shared" si="205"/>
        <v>0</v>
      </c>
      <c r="R209" s="83">
        <f t="shared" si="205"/>
        <v>0</v>
      </c>
      <c r="S209" s="83">
        <f t="shared" si="205"/>
        <v>0</v>
      </c>
      <c r="T209" s="83">
        <f t="shared" si="205"/>
        <v>0</v>
      </c>
      <c r="U209" s="83">
        <f t="shared" si="205"/>
        <v>0</v>
      </c>
      <c r="V209" s="83">
        <f t="shared" si="205"/>
        <v>0</v>
      </c>
      <c r="W209" s="83">
        <f t="shared" si="205"/>
        <v>0</v>
      </c>
      <c r="X209" s="76">
        <f>SUM(X210:X211)</f>
        <v>0</v>
      </c>
      <c r="Y209" s="76">
        <f t="shared" ref="Y209:CJ209" si="206">SUM(Y210:Y211)</f>
        <v>0</v>
      </c>
      <c r="Z209" s="76">
        <f t="shared" si="206"/>
        <v>0</v>
      </c>
      <c r="AA209" s="76">
        <f t="shared" si="206"/>
        <v>0</v>
      </c>
      <c r="AB209" s="76">
        <f t="shared" si="206"/>
        <v>0</v>
      </c>
      <c r="AC209" s="76">
        <f t="shared" si="206"/>
        <v>0</v>
      </c>
      <c r="AD209" s="76">
        <f t="shared" si="206"/>
        <v>0</v>
      </c>
      <c r="AE209" s="76">
        <f t="shared" si="206"/>
        <v>0</v>
      </c>
      <c r="AF209" s="76">
        <f t="shared" si="206"/>
        <v>0</v>
      </c>
      <c r="AG209" s="76">
        <f t="shared" si="206"/>
        <v>0</v>
      </c>
      <c r="AH209" s="76">
        <f t="shared" si="206"/>
        <v>0</v>
      </c>
      <c r="AI209" s="76">
        <f t="shared" si="206"/>
        <v>0</v>
      </c>
      <c r="AJ209" s="76">
        <f t="shared" si="206"/>
        <v>0</v>
      </c>
      <c r="AK209" s="76">
        <f t="shared" si="206"/>
        <v>0</v>
      </c>
      <c r="AL209" s="76">
        <f t="shared" si="206"/>
        <v>0</v>
      </c>
      <c r="AM209" s="76">
        <f t="shared" si="206"/>
        <v>0</v>
      </c>
      <c r="AN209" s="76">
        <f t="shared" si="206"/>
        <v>0</v>
      </c>
      <c r="AO209" s="76">
        <f t="shared" si="206"/>
        <v>0</v>
      </c>
      <c r="AP209" s="76">
        <f t="shared" si="206"/>
        <v>0</v>
      </c>
      <c r="AQ209" s="76">
        <f t="shared" si="206"/>
        <v>0</v>
      </c>
      <c r="AR209" s="76">
        <f t="shared" si="206"/>
        <v>0</v>
      </c>
      <c r="AS209" s="76">
        <f t="shared" si="206"/>
        <v>0</v>
      </c>
      <c r="AT209" s="76">
        <f t="shared" si="206"/>
        <v>0</v>
      </c>
      <c r="AU209" s="76">
        <f t="shared" si="206"/>
        <v>0</v>
      </c>
      <c r="AV209" s="76">
        <f t="shared" si="206"/>
        <v>0</v>
      </c>
      <c r="AW209" s="76">
        <f t="shared" si="206"/>
        <v>0</v>
      </c>
      <c r="AX209" s="76">
        <f t="shared" si="206"/>
        <v>0</v>
      </c>
      <c r="AY209" s="76">
        <f t="shared" si="206"/>
        <v>0</v>
      </c>
      <c r="AZ209" s="76">
        <f t="shared" si="206"/>
        <v>0</v>
      </c>
      <c r="BA209" s="76">
        <f t="shared" si="206"/>
        <v>0</v>
      </c>
      <c r="BB209" s="76">
        <f t="shared" si="206"/>
        <v>0</v>
      </c>
      <c r="BC209" s="76">
        <f t="shared" si="206"/>
        <v>0</v>
      </c>
      <c r="BD209" s="76">
        <f t="shared" si="206"/>
        <v>0</v>
      </c>
      <c r="BE209" s="76">
        <f t="shared" si="206"/>
        <v>0</v>
      </c>
      <c r="BF209" s="76">
        <f t="shared" si="206"/>
        <v>0</v>
      </c>
      <c r="BG209" s="76">
        <f t="shared" si="206"/>
        <v>0</v>
      </c>
      <c r="BH209" s="76">
        <f t="shared" si="206"/>
        <v>0</v>
      </c>
      <c r="BI209" s="76">
        <f t="shared" si="206"/>
        <v>0</v>
      </c>
      <c r="BJ209" s="76">
        <f t="shared" si="206"/>
        <v>0</v>
      </c>
      <c r="BK209" s="76">
        <f t="shared" si="206"/>
        <v>0</v>
      </c>
      <c r="BL209" s="76">
        <f t="shared" si="206"/>
        <v>0</v>
      </c>
      <c r="BM209" s="76">
        <f t="shared" si="206"/>
        <v>0</v>
      </c>
      <c r="BN209" s="76">
        <f t="shared" si="206"/>
        <v>0</v>
      </c>
      <c r="BO209" s="76">
        <f t="shared" si="206"/>
        <v>0</v>
      </c>
      <c r="BP209" s="76">
        <f t="shared" si="206"/>
        <v>0</v>
      </c>
      <c r="BQ209" s="76">
        <f t="shared" si="206"/>
        <v>0</v>
      </c>
      <c r="BR209" s="76">
        <f t="shared" si="206"/>
        <v>0</v>
      </c>
      <c r="BS209" s="76">
        <f t="shared" si="206"/>
        <v>0</v>
      </c>
      <c r="BT209" s="76">
        <f t="shared" si="206"/>
        <v>0</v>
      </c>
      <c r="BU209" s="76">
        <f t="shared" si="206"/>
        <v>0</v>
      </c>
      <c r="BV209" s="76">
        <f t="shared" si="206"/>
        <v>0</v>
      </c>
      <c r="BW209" s="76">
        <f t="shared" si="206"/>
        <v>0</v>
      </c>
      <c r="BX209" s="76">
        <f t="shared" si="206"/>
        <v>0</v>
      </c>
      <c r="BY209" s="76">
        <f t="shared" si="206"/>
        <v>0</v>
      </c>
      <c r="BZ209" s="76">
        <f t="shared" si="206"/>
        <v>0</v>
      </c>
      <c r="CA209" s="76">
        <f t="shared" si="206"/>
        <v>0</v>
      </c>
      <c r="CB209" s="76">
        <f t="shared" si="206"/>
        <v>0</v>
      </c>
      <c r="CC209" s="76">
        <f t="shared" si="206"/>
        <v>0</v>
      </c>
      <c r="CD209" s="76">
        <f t="shared" si="206"/>
        <v>0</v>
      </c>
      <c r="CE209" s="76">
        <f t="shared" si="206"/>
        <v>0</v>
      </c>
      <c r="CF209" s="76">
        <f t="shared" si="206"/>
        <v>0</v>
      </c>
      <c r="CG209" s="76">
        <f t="shared" si="206"/>
        <v>0</v>
      </c>
      <c r="CH209" s="76">
        <f t="shared" si="206"/>
        <v>0</v>
      </c>
      <c r="CI209" s="76">
        <f t="shared" si="206"/>
        <v>0</v>
      </c>
      <c r="CJ209" s="76">
        <f t="shared" si="206"/>
        <v>0</v>
      </c>
      <c r="CK209" s="76">
        <f t="shared" ref="CK209:DF209" si="207">SUM(CK210:CK211)</f>
        <v>0</v>
      </c>
      <c r="CL209" s="76">
        <f t="shared" si="207"/>
        <v>0</v>
      </c>
      <c r="CM209" s="76">
        <f t="shared" si="207"/>
        <v>0</v>
      </c>
      <c r="CN209" s="76">
        <f t="shared" si="207"/>
        <v>0</v>
      </c>
      <c r="CO209" s="76">
        <f t="shared" si="207"/>
        <v>0</v>
      </c>
      <c r="CP209" s="76">
        <f t="shared" si="207"/>
        <v>0</v>
      </c>
      <c r="CQ209" s="76">
        <f t="shared" si="207"/>
        <v>0</v>
      </c>
      <c r="CR209" s="76">
        <f t="shared" si="207"/>
        <v>0</v>
      </c>
      <c r="CS209" s="76">
        <f t="shared" si="207"/>
        <v>0</v>
      </c>
      <c r="CT209" s="76">
        <f t="shared" si="207"/>
        <v>0</v>
      </c>
      <c r="CU209" s="76">
        <f t="shared" si="207"/>
        <v>0</v>
      </c>
      <c r="CV209" s="76">
        <f t="shared" si="207"/>
        <v>0</v>
      </c>
      <c r="CW209" s="76">
        <f t="shared" si="207"/>
        <v>0</v>
      </c>
      <c r="CX209" s="76">
        <f t="shared" si="207"/>
        <v>0</v>
      </c>
      <c r="CY209" s="76">
        <f t="shared" si="207"/>
        <v>0</v>
      </c>
      <c r="CZ209" s="76">
        <f t="shared" si="207"/>
        <v>0</v>
      </c>
      <c r="DA209" s="76">
        <f t="shared" si="207"/>
        <v>0</v>
      </c>
      <c r="DB209" s="76">
        <f t="shared" si="207"/>
        <v>0</v>
      </c>
      <c r="DC209" s="76">
        <f t="shared" si="207"/>
        <v>0</v>
      </c>
      <c r="DD209" s="76">
        <f t="shared" si="207"/>
        <v>0</v>
      </c>
      <c r="DE209" s="76">
        <f t="shared" si="207"/>
        <v>0</v>
      </c>
      <c r="DF209" s="76">
        <f t="shared" si="207"/>
        <v>0</v>
      </c>
      <c r="DG209" s="76"/>
      <c r="DH209" s="76"/>
      <c r="DI209" s="76"/>
      <c r="DJ209" s="76"/>
      <c r="DK209" s="76"/>
      <c r="DL209" s="76"/>
      <c r="DM209" s="76"/>
      <c r="DN209" s="76"/>
      <c r="DO209" s="76"/>
      <c r="DP209" s="76"/>
      <c r="DQ209" s="76"/>
      <c r="DR209" s="76"/>
      <c r="DS209" s="76"/>
      <c r="DT209" s="76"/>
      <c r="DU209" s="76"/>
      <c r="DV209" s="76"/>
      <c r="DW209" s="76"/>
      <c r="DX209" s="76"/>
      <c r="DY209" s="76"/>
      <c r="DZ209" s="76"/>
      <c r="EA209" s="76"/>
      <c r="EB209" s="76"/>
      <c r="EC209" s="76"/>
      <c r="ED209" s="76"/>
      <c r="EE209" s="76"/>
      <c r="EF209" s="76"/>
      <c r="EG209" s="76"/>
      <c r="EH209" s="76"/>
      <c r="EI209" s="76"/>
      <c r="EJ209" s="76"/>
      <c r="EK209" s="76"/>
      <c r="EL209" s="76"/>
      <c r="EM209" s="76"/>
      <c r="EN209" s="76"/>
      <c r="EO209" s="76"/>
      <c r="EP209" s="76"/>
      <c r="EQ209" s="76"/>
      <c r="ER209" s="76"/>
      <c r="ES209" s="76"/>
      <c r="ET209" s="76"/>
      <c r="EU209" s="76"/>
      <c r="EV209" s="76"/>
    </row>
    <row r="210" spans="4:152" s="53" customFormat="1" x14ac:dyDescent="0.25">
      <c r="D210" s="139"/>
      <c r="E210" s="79"/>
      <c r="F210" s="177"/>
      <c r="G210" s="80" t="s">
        <v>17</v>
      </c>
      <c r="H210" s="80"/>
      <c r="I210" s="80"/>
      <c r="J210" s="84"/>
      <c r="K210" s="81"/>
      <c r="L210" s="82"/>
      <c r="M210" s="125"/>
      <c r="N210" s="78"/>
      <c r="O210" s="83">
        <f t="shared" ref="O210:BZ210" si="208">N210+O290+O344</f>
        <v>0</v>
      </c>
      <c r="P210" s="83">
        <f t="shared" si="208"/>
        <v>0</v>
      </c>
      <c r="Q210" s="83">
        <f t="shared" si="208"/>
        <v>0</v>
      </c>
      <c r="R210" s="83">
        <f t="shared" si="208"/>
        <v>0</v>
      </c>
      <c r="S210" s="83">
        <f t="shared" si="208"/>
        <v>0</v>
      </c>
      <c r="T210" s="83">
        <f t="shared" si="208"/>
        <v>0</v>
      </c>
      <c r="U210" s="83">
        <f t="shared" si="208"/>
        <v>0</v>
      </c>
      <c r="V210" s="83">
        <f t="shared" si="208"/>
        <v>0</v>
      </c>
      <c r="W210" s="83">
        <f t="shared" si="208"/>
        <v>0</v>
      </c>
      <c r="X210" s="76">
        <f t="shared" si="208"/>
        <v>0</v>
      </c>
      <c r="Y210" s="76">
        <f t="shared" si="208"/>
        <v>0</v>
      </c>
      <c r="Z210" s="76">
        <f t="shared" si="208"/>
        <v>0</v>
      </c>
      <c r="AA210" s="76">
        <f t="shared" si="208"/>
        <v>0</v>
      </c>
      <c r="AB210" s="76">
        <f t="shared" si="208"/>
        <v>0</v>
      </c>
      <c r="AC210" s="76">
        <f t="shared" si="208"/>
        <v>0</v>
      </c>
      <c r="AD210" s="76">
        <f t="shared" si="208"/>
        <v>0</v>
      </c>
      <c r="AE210" s="76">
        <f t="shared" si="208"/>
        <v>0</v>
      </c>
      <c r="AF210" s="76">
        <f t="shared" si="208"/>
        <v>0</v>
      </c>
      <c r="AG210" s="76">
        <f t="shared" si="208"/>
        <v>0</v>
      </c>
      <c r="AH210" s="76">
        <f t="shared" si="208"/>
        <v>0</v>
      </c>
      <c r="AI210" s="76">
        <f t="shared" si="208"/>
        <v>0</v>
      </c>
      <c r="AJ210" s="76">
        <f t="shared" si="208"/>
        <v>0</v>
      </c>
      <c r="AK210" s="76">
        <f t="shared" si="208"/>
        <v>0</v>
      </c>
      <c r="AL210" s="76">
        <f t="shared" si="208"/>
        <v>0</v>
      </c>
      <c r="AM210" s="76">
        <f t="shared" si="208"/>
        <v>0</v>
      </c>
      <c r="AN210" s="76">
        <f t="shared" si="208"/>
        <v>0</v>
      </c>
      <c r="AO210" s="76">
        <f t="shared" si="208"/>
        <v>0</v>
      </c>
      <c r="AP210" s="76">
        <f t="shared" si="208"/>
        <v>0</v>
      </c>
      <c r="AQ210" s="76">
        <f t="shared" si="208"/>
        <v>0</v>
      </c>
      <c r="AR210" s="76">
        <f t="shared" si="208"/>
        <v>0</v>
      </c>
      <c r="AS210" s="76">
        <f t="shared" si="208"/>
        <v>0</v>
      </c>
      <c r="AT210" s="76">
        <f t="shared" si="208"/>
        <v>0</v>
      </c>
      <c r="AU210" s="76">
        <f t="shared" si="208"/>
        <v>0</v>
      </c>
      <c r="AV210" s="76">
        <f t="shared" si="208"/>
        <v>0</v>
      </c>
      <c r="AW210" s="76">
        <f t="shared" si="208"/>
        <v>0</v>
      </c>
      <c r="AX210" s="76">
        <f t="shared" si="208"/>
        <v>0</v>
      </c>
      <c r="AY210" s="76">
        <f t="shared" si="208"/>
        <v>0</v>
      </c>
      <c r="AZ210" s="76">
        <f t="shared" si="208"/>
        <v>0</v>
      </c>
      <c r="BA210" s="76">
        <f t="shared" si="208"/>
        <v>0</v>
      </c>
      <c r="BB210" s="76">
        <f t="shared" si="208"/>
        <v>0</v>
      </c>
      <c r="BC210" s="76">
        <f t="shared" si="208"/>
        <v>0</v>
      </c>
      <c r="BD210" s="76">
        <f t="shared" si="208"/>
        <v>0</v>
      </c>
      <c r="BE210" s="76">
        <f t="shared" si="208"/>
        <v>0</v>
      </c>
      <c r="BF210" s="76">
        <f t="shared" si="208"/>
        <v>0</v>
      </c>
      <c r="BG210" s="76">
        <f t="shared" si="208"/>
        <v>0</v>
      </c>
      <c r="BH210" s="76">
        <f t="shared" si="208"/>
        <v>0</v>
      </c>
      <c r="BI210" s="76">
        <f t="shared" si="208"/>
        <v>0</v>
      </c>
      <c r="BJ210" s="76">
        <f t="shared" si="208"/>
        <v>0</v>
      </c>
      <c r="BK210" s="76">
        <f t="shared" si="208"/>
        <v>0</v>
      </c>
      <c r="BL210" s="76">
        <f t="shared" si="208"/>
        <v>0</v>
      </c>
      <c r="BM210" s="76">
        <f t="shared" si="208"/>
        <v>0</v>
      </c>
      <c r="BN210" s="76">
        <f t="shared" si="208"/>
        <v>0</v>
      </c>
      <c r="BO210" s="76">
        <f t="shared" si="208"/>
        <v>0</v>
      </c>
      <c r="BP210" s="76">
        <f t="shared" si="208"/>
        <v>0</v>
      </c>
      <c r="BQ210" s="76">
        <f t="shared" si="208"/>
        <v>0</v>
      </c>
      <c r="BR210" s="76">
        <f t="shared" si="208"/>
        <v>0</v>
      </c>
      <c r="BS210" s="76">
        <f t="shared" si="208"/>
        <v>0</v>
      </c>
      <c r="BT210" s="76">
        <f t="shared" si="208"/>
        <v>0</v>
      </c>
      <c r="BU210" s="76">
        <f t="shared" si="208"/>
        <v>0</v>
      </c>
      <c r="BV210" s="76">
        <f t="shared" si="208"/>
        <v>0</v>
      </c>
      <c r="BW210" s="76">
        <f t="shared" si="208"/>
        <v>0</v>
      </c>
      <c r="BX210" s="76">
        <f t="shared" si="208"/>
        <v>0</v>
      </c>
      <c r="BY210" s="76">
        <f t="shared" si="208"/>
        <v>0</v>
      </c>
      <c r="BZ210" s="76">
        <f t="shared" si="208"/>
        <v>0</v>
      </c>
      <c r="CA210" s="76">
        <f t="shared" ref="CA210:DF210" si="209">BZ210+CA290+CA344</f>
        <v>0</v>
      </c>
      <c r="CB210" s="76">
        <f t="shared" si="209"/>
        <v>0</v>
      </c>
      <c r="CC210" s="76">
        <f t="shared" si="209"/>
        <v>0</v>
      </c>
      <c r="CD210" s="76">
        <f t="shared" si="209"/>
        <v>0</v>
      </c>
      <c r="CE210" s="76">
        <f t="shared" si="209"/>
        <v>0</v>
      </c>
      <c r="CF210" s="76">
        <f t="shared" si="209"/>
        <v>0</v>
      </c>
      <c r="CG210" s="76">
        <f t="shared" si="209"/>
        <v>0</v>
      </c>
      <c r="CH210" s="76">
        <f t="shared" si="209"/>
        <v>0</v>
      </c>
      <c r="CI210" s="76">
        <f t="shared" si="209"/>
        <v>0</v>
      </c>
      <c r="CJ210" s="76">
        <f t="shared" si="209"/>
        <v>0</v>
      </c>
      <c r="CK210" s="76">
        <f t="shared" si="209"/>
        <v>0</v>
      </c>
      <c r="CL210" s="76">
        <f t="shared" si="209"/>
        <v>0</v>
      </c>
      <c r="CM210" s="76">
        <f t="shared" si="209"/>
        <v>0</v>
      </c>
      <c r="CN210" s="76">
        <f t="shared" si="209"/>
        <v>0</v>
      </c>
      <c r="CO210" s="76">
        <f t="shared" si="209"/>
        <v>0</v>
      </c>
      <c r="CP210" s="76">
        <f t="shared" si="209"/>
        <v>0</v>
      </c>
      <c r="CQ210" s="76">
        <f t="shared" si="209"/>
        <v>0</v>
      </c>
      <c r="CR210" s="76">
        <f t="shared" si="209"/>
        <v>0</v>
      </c>
      <c r="CS210" s="76">
        <f t="shared" si="209"/>
        <v>0</v>
      </c>
      <c r="CT210" s="76">
        <f t="shared" si="209"/>
        <v>0</v>
      </c>
      <c r="CU210" s="76">
        <f t="shared" si="209"/>
        <v>0</v>
      </c>
      <c r="CV210" s="76">
        <f t="shared" si="209"/>
        <v>0</v>
      </c>
      <c r="CW210" s="76">
        <f t="shared" si="209"/>
        <v>0</v>
      </c>
      <c r="CX210" s="76">
        <f t="shared" si="209"/>
        <v>0</v>
      </c>
      <c r="CY210" s="76">
        <f t="shared" si="209"/>
        <v>0</v>
      </c>
      <c r="CZ210" s="76">
        <f t="shared" si="209"/>
        <v>0</v>
      </c>
      <c r="DA210" s="76">
        <f t="shared" si="209"/>
        <v>0</v>
      </c>
      <c r="DB210" s="76">
        <f t="shared" si="209"/>
        <v>0</v>
      </c>
      <c r="DC210" s="76">
        <f t="shared" si="209"/>
        <v>0</v>
      </c>
      <c r="DD210" s="76">
        <f t="shared" si="209"/>
        <v>0</v>
      </c>
      <c r="DE210" s="76">
        <f t="shared" si="209"/>
        <v>0</v>
      </c>
      <c r="DF210" s="76">
        <f t="shared" si="209"/>
        <v>0</v>
      </c>
      <c r="DG210" s="76"/>
      <c r="DH210" s="76"/>
      <c r="DI210" s="76"/>
      <c r="DJ210" s="76"/>
      <c r="DK210" s="76"/>
      <c r="DL210" s="76"/>
      <c r="DM210" s="76"/>
      <c r="DN210" s="76"/>
      <c r="DO210" s="76"/>
      <c r="DP210" s="76"/>
      <c r="DQ210" s="76"/>
      <c r="DR210" s="76"/>
      <c r="DS210" s="76"/>
      <c r="DT210" s="76"/>
      <c r="DU210" s="76"/>
      <c r="DV210" s="76"/>
      <c r="DW210" s="76"/>
      <c r="DX210" s="76"/>
      <c r="DY210" s="76"/>
      <c r="DZ210" s="76"/>
      <c r="EA210" s="76"/>
      <c r="EB210" s="76"/>
      <c r="EC210" s="76"/>
      <c r="ED210" s="76"/>
      <c r="EE210" s="76"/>
      <c r="EF210" s="76"/>
      <c r="EG210" s="76"/>
      <c r="EH210" s="76"/>
      <c r="EI210" s="76"/>
      <c r="EJ210" s="76"/>
      <c r="EK210" s="76"/>
      <c r="EL210" s="76"/>
      <c r="EM210" s="76"/>
      <c r="EN210" s="76"/>
      <c r="EO210" s="76"/>
      <c r="EP210" s="76"/>
      <c r="EQ210" s="76"/>
      <c r="ER210" s="76"/>
      <c r="ES210" s="76"/>
      <c r="ET210" s="76"/>
      <c r="EU210" s="76"/>
      <c r="EV210" s="76"/>
    </row>
    <row r="211" spans="4:152" s="53" customFormat="1" x14ac:dyDescent="0.25">
      <c r="D211" s="139"/>
      <c r="E211" s="79"/>
      <c r="F211" s="80"/>
      <c r="G211" s="80" t="s">
        <v>58</v>
      </c>
      <c r="H211" s="80"/>
      <c r="I211" s="80"/>
      <c r="J211" s="84"/>
      <c r="K211" s="81"/>
      <c r="L211" s="82"/>
      <c r="M211" s="125"/>
      <c r="N211" s="78"/>
      <c r="O211" s="83">
        <f t="shared" ref="O211:BZ211" si="210">N211-O379</f>
        <v>0</v>
      </c>
      <c r="P211" s="83">
        <f t="shared" si="210"/>
        <v>0</v>
      </c>
      <c r="Q211" s="83">
        <f t="shared" si="210"/>
        <v>0</v>
      </c>
      <c r="R211" s="83">
        <f t="shared" si="210"/>
        <v>0</v>
      </c>
      <c r="S211" s="83">
        <f t="shared" si="210"/>
        <v>0</v>
      </c>
      <c r="T211" s="83">
        <f t="shared" si="210"/>
        <v>0</v>
      </c>
      <c r="U211" s="83">
        <f t="shared" si="210"/>
        <v>0</v>
      </c>
      <c r="V211" s="83">
        <f t="shared" si="210"/>
        <v>0</v>
      </c>
      <c r="W211" s="83">
        <f t="shared" si="210"/>
        <v>0</v>
      </c>
      <c r="X211" s="76">
        <f t="shared" si="210"/>
        <v>0</v>
      </c>
      <c r="Y211" s="76">
        <f t="shared" si="210"/>
        <v>0</v>
      </c>
      <c r="Z211" s="76">
        <f t="shared" si="210"/>
        <v>0</v>
      </c>
      <c r="AA211" s="76">
        <f t="shared" si="210"/>
        <v>0</v>
      </c>
      <c r="AB211" s="76">
        <f t="shared" si="210"/>
        <v>0</v>
      </c>
      <c r="AC211" s="76">
        <f t="shared" si="210"/>
        <v>0</v>
      </c>
      <c r="AD211" s="76">
        <f t="shared" si="210"/>
        <v>0</v>
      </c>
      <c r="AE211" s="76">
        <f t="shared" si="210"/>
        <v>0</v>
      </c>
      <c r="AF211" s="76">
        <f t="shared" si="210"/>
        <v>0</v>
      </c>
      <c r="AG211" s="76">
        <f t="shared" si="210"/>
        <v>0</v>
      </c>
      <c r="AH211" s="76">
        <f t="shared" si="210"/>
        <v>0</v>
      </c>
      <c r="AI211" s="76">
        <f t="shared" si="210"/>
        <v>0</v>
      </c>
      <c r="AJ211" s="76">
        <f t="shared" si="210"/>
        <v>0</v>
      </c>
      <c r="AK211" s="76">
        <f t="shared" si="210"/>
        <v>0</v>
      </c>
      <c r="AL211" s="76">
        <f t="shared" si="210"/>
        <v>0</v>
      </c>
      <c r="AM211" s="76">
        <f t="shared" si="210"/>
        <v>0</v>
      </c>
      <c r="AN211" s="76">
        <f t="shared" si="210"/>
        <v>0</v>
      </c>
      <c r="AO211" s="76">
        <f t="shared" si="210"/>
        <v>0</v>
      </c>
      <c r="AP211" s="76">
        <f t="shared" si="210"/>
        <v>0</v>
      </c>
      <c r="AQ211" s="76">
        <f t="shared" si="210"/>
        <v>0</v>
      </c>
      <c r="AR211" s="76">
        <f t="shared" si="210"/>
        <v>0</v>
      </c>
      <c r="AS211" s="76">
        <f t="shared" si="210"/>
        <v>0</v>
      </c>
      <c r="AT211" s="76">
        <f t="shared" si="210"/>
        <v>0</v>
      </c>
      <c r="AU211" s="76">
        <f t="shared" si="210"/>
        <v>0</v>
      </c>
      <c r="AV211" s="76">
        <f t="shared" si="210"/>
        <v>0</v>
      </c>
      <c r="AW211" s="76">
        <f t="shared" si="210"/>
        <v>0</v>
      </c>
      <c r="AX211" s="76">
        <f t="shared" si="210"/>
        <v>0</v>
      </c>
      <c r="AY211" s="76">
        <f t="shared" si="210"/>
        <v>0</v>
      </c>
      <c r="AZ211" s="76">
        <f t="shared" si="210"/>
        <v>0</v>
      </c>
      <c r="BA211" s="76">
        <f t="shared" si="210"/>
        <v>0</v>
      </c>
      <c r="BB211" s="76">
        <f t="shared" si="210"/>
        <v>0</v>
      </c>
      <c r="BC211" s="76">
        <f t="shared" si="210"/>
        <v>0</v>
      </c>
      <c r="BD211" s="76">
        <f t="shared" si="210"/>
        <v>0</v>
      </c>
      <c r="BE211" s="76">
        <f t="shared" si="210"/>
        <v>0</v>
      </c>
      <c r="BF211" s="76">
        <f t="shared" si="210"/>
        <v>0</v>
      </c>
      <c r="BG211" s="76">
        <f t="shared" si="210"/>
        <v>0</v>
      </c>
      <c r="BH211" s="76">
        <f t="shared" si="210"/>
        <v>0</v>
      </c>
      <c r="BI211" s="76">
        <f t="shared" si="210"/>
        <v>0</v>
      </c>
      <c r="BJ211" s="76">
        <f t="shared" si="210"/>
        <v>0</v>
      </c>
      <c r="BK211" s="76">
        <f t="shared" si="210"/>
        <v>0</v>
      </c>
      <c r="BL211" s="76">
        <f t="shared" si="210"/>
        <v>0</v>
      </c>
      <c r="BM211" s="76">
        <f t="shared" si="210"/>
        <v>0</v>
      </c>
      <c r="BN211" s="76">
        <f t="shared" si="210"/>
        <v>0</v>
      </c>
      <c r="BO211" s="76">
        <f t="shared" si="210"/>
        <v>0</v>
      </c>
      <c r="BP211" s="76">
        <f t="shared" si="210"/>
        <v>0</v>
      </c>
      <c r="BQ211" s="76">
        <f t="shared" si="210"/>
        <v>0</v>
      </c>
      <c r="BR211" s="76">
        <f t="shared" si="210"/>
        <v>0</v>
      </c>
      <c r="BS211" s="76">
        <f t="shared" si="210"/>
        <v>0</v>
      </c>
      <c r="BT211" s="76">
        <f t="shared" si="210"/>
        <v>0</v>
      </c>
      <c r="BU211" s="76">
        <f t="shared" si="210"/>
        <v>0</v>
      </c>
      <c r="BV211" s="76">
        <f t="shared" si="210"/>
        <v>0</v>
      </c>
      <c r="BW211" s="76">
        <f t="shared" si="210"/>
        <v>0</v>
      </c>
      <c r="BX211" s="76">
        <f t="shared" si="210"/>
        <v>0</v>
      </c>
      <c r="BY211" s="76">
        <f t="shared" si="210"/>
        <v>0</v>
      </c>
      <c r="BZ211" s="76">
        <f t="shared" si="210"/>
        <v>0</v>
      </c>
      <c r="CA211" s="76">
        <f t="shared" ref="CA211:DF211" si="211">BZ211-CA379</f>
        <v>0</v>
      </c>
      <c r="CB211" s="76">
        <f t="shared" si="211"/>
        <v>0</v>
      </c>
      <c r="CC211" s="76">
        <f t="shared" si="211"/>
        <v>0</v>
      </c>
      <c r="CD211" s="76">
        <f t="shared" si="211"/>
        <v>0</v>
      </c>
      <c r="CE211" s="76">
        <f t="shared" si="211"/>
        <v>0</v>
      </c>
      <c r="CF211" s="76">
        <f t="shared" si="211"/>
        <v>0</v>
      </c>
      <c r="CG211" s="76">
        <f t="shared" si="211"/>
        <v>0</v>
      </c>
      <c r="CH211" s="76">
        <f t="shared" si="211"/>
        <v>0</v>
      </c>
      <c r="CI211" s="76">
        <f t="shared" si="211"/>
        <v>0</v>
      </c>
      <c r="CJ211" s="76">
        <f t="shared" si="211"/>
        <v>0</v>
      </c>
      <c r="CK211" s="76">
        <f t="shared" si="211"/>
        <v>0</v>
      </c>
      <c r="CL211" s="76">
        <f t="shared" si="211"/>
        <v>0</v>
      </c>
      <c r="CM211" s="76">
        <f t="shared" si="211"/>
        <v>0</v>
      </c>
      <c r="CN211" s="76">
        <f t="shared" si="211"/>
        <v>0</v>
      </c>
      <c r="CO211" s="76">
        <f t="shared" si="211"/>
        <v>0</v>
      </c>
      <c r="CP211" s="76">
        <f t="shared" si="211"/>
        <v>0</v>
      </c>
      <c r="CQ211" s="76">
        <f t="shared" si="211"/>
        <v>0</v>
      </c>
      <c r="CR211" s="76">
        <f t="shared" si="211"/>
        <v>0</v>
      </c>
      <c r="CS211" s="76">
        <f t="shared" si="211"/>
        <v>0</v>
      </c>
      <c r="CT211" s="76">
        <f t="shared" si="211"/>
        <v>0</v>
      </c>
      <c r="CU211" s="76">
        <f t="shared" si="211"/>
        <v>0</v>
      </c>
      <c r="CV211" s="76">
        <f t="shared" si="211"/>
        <v>0</v>
      </c>
      <c r="CW211" s="76">
        <f t="shared" si="211"/>
        <v>0</v>
      </c>
      <c r="CX211" s="76">
        <f t="shared" si="211"/>
        <v>0</v>
      </c>
      <c r="CY211" s="76">
        <f t="shared" si="211"/>
        <v>0</v>
      </c>
      <c r="CZ211" s="76">
        <f t="shared" si="211"/>
        <v>0</v>
      </c>
      <c r="DA211" s="76">
        <f t="shared" si="211"/>
        <v>0</v>
      </c>
      <c r="DB211" s="76">
        <f t="shared" si="211"/>
        <v>0</v>
      </c>
      <c r="DC211" s="76">
        <f t="shared" si="211"/>
        <v>0</v>
      </c>
      <c r="DD211" s="76">
        <f t="shared" si="211"/>
        <v>0</v>
      </c>
      <c r="DE211" s="76">
        <f t="shared" si="211"/>
        <v>0</v>
      </c>
      <c r="DF211" s="76">
        <f t="shared" si="211"/>
        <v>0</v>
      </c>
      <c r="DG211" s="76"/>
      <c r="DH211" s="76"/>
      <c r="DI211" s="76"/>
      <c r="DJ211" s="76"/>
      <c r="DK211" s="76"/>
      <c r="DL211" s="76"/>
      <c r="DM211" s="76"/>
      <c r="DN211" s="76"/>
      <c r="DO211" s="76"/>
      <c r="DP211" s="76"/>
      <c r="DQ211" s="76"/>
      <c r="DR211" s="76"/>
      <c r="DS211" s="76"/>
      <c r="DT211" s="76"/>
      <c r="DU211" s="76"/>
      <c r="DV211" s="76"/>
      <c r="DW211" s="76"/>
      <c r="DX211" s="76"/>
      <c r="DY211" s="76"/>
      <c r="DZ211" s="76"/>
      <c r="EA211" s="76"/>
      <c r="EB211" s="76"/>
      <c r="EC211" s="76"/>
      <c r="ED211" s="76"/>
      <c r="EE211" s="76"/>
      <c r="EF211" s="76"/>
      <c r="EG211" s="76"/>
      <c r="EH211" s="76"/>
      <c r="EI211" s="76"/>
      <c r="EJ211" s="76"/>
      <c r="EK211" s="76"/>
      <c r="EL211" s="76"/>
      <c r="EM211" s="76"/>
      <c r="EN211" s="76"/>
      <c r="EO211" s="76"/>
      <c r="EP211" s="76"/>
      <c r="EQ211" s="76"/>
      <c r="ER211" s="76"/>
      <c r="ES211" s="76"/>
      <c r="ET211" s="76"/>
      <c r="EU211" s="76"/>
      <c r="EV211" s="76"/>
    </row>
    <row r="212" spans="4:152" s="53" customFormat="1" x14ac:dyDescent="0.25">
      <c r="D212" s="139"/>
      <c r="E212" s="79"/>
      <c r="F212" s="80" t="str">
        <f>F187</f>
        <v>건설중인자산</v>
      </c>
      <c r="G212" s="80"/>
      <c r="H212" s="80"/>
      <c r="I212" s="80"/>
      <c r="J212" s="84"/>
      <c r="K212" s="81"/>
      <c r="L212" s="82"/>
      <c r="M212" s="125"/>
      <c r="N212" s="78"/>
      <c r="O212" s="83">
        <f t="shared" ref="O212:BZ212" si="212">N212+O291+O345</f>
        <v>0</v>
      </c>
      <c r="P212" s="83">
        <f t="shared" si="212"/>
        <v>0</v>
      </c>
      <c r="Q212" s="83">
        <f t="shared" si="212"/>
        <v>0</v>
      </c>
      <c r="R212" s="83">
        <f t="shared" si="212"/>
        <v>0</v>
      </c>
      <c r="S212" s="83">
        <f t="shared" si="212"/>
        <v>0</v>
      </c>
      <c r="T212" s="83">
        <f t="shared" si="212"/>
        <v>0</v>
      </c>
      <c r="U212" s="83">
        <f t="shared" si="212"/>
        <v>0</v>
      </c>
      <c r="V212" s="83">
        <f t="shared" si="212"/>
        <v>0</v>
      </c>
      <c r="W212" s="83">
        <f t="shared" si="212"/>
        <v>0</v>
      </c>
      <c r="X212" s="76">
        <f t="shared" si="212"/>
        <v>0</v>
      </c>
      <c r="Y212" s="76">
        <f t="shared" si="212"/>
        <v>0</v>
      </c>
      <c r="Z212" s="76">
        <f t="shared" si="212"/>
        <v>0</v>
      </c>
      <c r="AA212" s="76">
        <f t="shared" si="212"/>
        <v>0</v>
      </c>
      <c r="AB212" s="76">
        <f t="shared" si="212"/>
        <v>0</v>
      </c>
      <c r="AC212" s="76">
        <f t="shared" si="212"/>
        <v>0</v>
      </c>
      <c r="AD212" s="76">
        <f t="shared" si="212"/>
        <v>0</v>
      </c>
      <c r="AE212" s="76">
        <f t="shared" si="212"/>
        <v>0</v>
      </c>
      <c r="AF212" s="76">
        <f t="shared" si="212"/>
        <v>0</v>
      </c>
      <c r="AG212" s="76">
        <f t="shared" si="212"/>
        <v>0</v>
      </c>
      <c r="AH212" s="76">
        <f t="shared" si="212"/>
        <v>0</v>
      </c>
      <c r="AI212" s="76">
        <f t="shared" si="212"/>
        <v>0</v>
      </c>
      <c r="AJ212" s="76">
        <f t="shared" si="212"/>
        <v>0</v>
      </c>
      <c r="AK212" s="76">
        <f t="shared" si="212"/>
        <v>0</v>
      </c>
      <c r="AL212" s="76">
        <f t="shared" si="212"/>
        <v>0</v>
      </c>
      <c r="AM212" s="76">
        <f t="shared" si="212"/>
        <v>0</v>
      </c>
      <c r="AN212" s="76">
        <f t="shared" si="212"/>
        <v>0</v>
      </c>
      <c r="AO212" s="76">
        <f t="shared" si="212"/>
        <v>0</v>
      </c>
      <c r="AP212" s="76">
        <f t="shared" si="212"/>
        <v>0</v>
      </c>
      <c r="AQ212" s="76">
        <f t="shared" si="212"/>
        <v>0</v>
      </c>
      <c r="AR212" s="76">
        <f t="shared" si="212"/>
        <v>0</v>
      </c>
      <c r="AS212" s="76">
        <f t="shared" si="212"/>
        <v>0</v>
      </c>
      <c r="AT212" s="76">
        <f t="shared" si="212"/>
        <v>0</v>
      </c>
      <c r="AU212" s="76">
        <f t="shared" si="212"/>
        <v>0</v>
      </c>
      <c r="AV212" s="76">
        <f t="shared" si="212"/>
        <v>0</v>
      </c>
      <c r="AW212" s="76">
        <f t="shared" si="212"/>
        <v>0</v>
      </c>
      <c r="AX212" s="76">
        <f t="shared" si="212"/>
        <v>0</v>
      </c>
      <c r="AY212" s="76">
        <f t="shared" si="212"/>
        <v>0</v>
      </c>
      <c r="AZ212" s="76">
        <f t="shared" si="212"/>
        <v>0</v>
      </c>
      <c r="BA212" s="76">
        <f t="shared" si="212"/>
        <v>0</v>
      </c>
      <c r="BB212" s="76">
        <f t="shared" si="212"/>
        <v>0</v>
      </c>
      <c r="BC212" s="76">
        <f t="shared" si="212"/>
        <v>0</v>
      </c>
      <c r="BD212" s="76">
        <f t="shared" si="212"/>
        <v>0</v>
      </c>
      <c r="BE212" s="76">
        <f t="shared" si="212"/>
        <v>0</v>
      </c>
      <c r="BF212" s="76">
        <f t="shared" si="212"/>
        <v>0</v>
      </c>
      <c r="BG212" s="76">
        <f t="shared" si="212"/>
        <v>0</v>
      </c>
      <c r="BH212" s="76">
        <f t="shared" si="212"/>
        <v>0</v>
      </c>
      <c r="BI212" s="76">
        <f t="shared" si="212"/>
        <v>0</v>
      </c>
      <c r="BJ212" s="76">
        <f t="shared" si="212"/>
        <v>0</v>
      </c>
      <c r="BK212" s="76">
        <f t="shared" si="212"/>
        <v>0</v>
      </c>
      <c r="BL212" s="76">
        <f t="shared" si="212"/>
        <v>0</v>
      </c>
      <c r="BM212" s="76">
        <f t="shared" si="212"/>
        <v>0</v>
      </c>
      <c r="BN212" s="76">
        <f t="shared" si="212"/>
        <v>0</v>
      </c>
      <c r="BO212" s="76">
        <f t="shared" si="212"/>
        <v>0</v>
      </c>
      <c r="BP212" s="76">
        <f t="shared" si="212"/>
        <v>0</v>
      </c>
      <c r="BQ212" s="76">
        <f t="shared" si="212"/>
        <v>0</v>
      </c>
      <c r="BR212" s="76">
        <f t="shared" si="212"/>
        <v>0</v>
      </c>
      <c r="BS212" s="76">
        <f t="shared" si="212"/>
        <v>0</v>
      </c>
      <c r="BT212" s="76">
        <f t="shared" si="212"/>
        <v>0</v>
      </c>
      <c r="BU212" s="76">
        <f t="shared" si="212"/>
        <v>0</v>
      </c>
      <c r="BV212" s="76">
        <f t="shared" si="212"/>
        <v>0</v>
      </c>
      <c r="BW212" s="76">
        <f t="shared" si="212"/>
        <v>0</v>
      </c>
      <c r="BX212" s="76">
        <f t="shared" si="212"/>
        <v>0</v>
      </c>
      <c r="BY212" s="76">
        <f t="shared" si="212"/>
        <v>0</v>
      </c>
      <c r="BZ212" s="76">
        <f t="shared" si="212"/>
        <v>0</v>
      </c>
      <c r="CA212" s="76">
        <f t="shared" ref="CA212:DF212" si="213">BZ212+CA291+CA345</f>
        <v>0</v>
      </c>
      <c r="CB212" s="76">
        <f t="shared" si="213"/>
        <v>0</v>
      </c>
      <c r="CC212" s="76">
        <f t="shared" si="213"/>
        <v>0</v>
      </c>
      <c r="CD212" s="76">
        <f t="shared" si="213"/>
        <v>0</v>
      </c>
      <c r="CE212" s="76">
        <f t="shared" si="213"/>
        <v>0</v>
      </c>
      <c r="CF212" s="76">
        <f t="shared" si="213"/>
        <v>0</v>
      </c>
      <c r="CG212" s="76">
        <f t="shared" si="213"/>
        <v>0</v>
      </c>
      <c r="CH212" s="76">
        <f t="shared" si="213"/>
        <v>0</v>
      </c>
      <c r="CI212" s="76">
        <f t="shared" si="213"/>
        <v>0</v>
      </c>
      <c r="CJ212" s="76">
        <f t="shared" si="213"/>
        <v>0</v>
      </c>
      <c r="CK212" s="76">
        <f t="shared" si="213"/>
        <v>0</v>
      </c>
      <c r="CL212" s="76">
        <f t="shared" si="213"/>
        <v>0</v>
      </c>
      <c r="CM212" s="76">
        <f t="shared" si="213"/>
        <v>0</v>
      </c>
      <c r="CN212" s="76">
        <f t="shared" si="213"/>
        <v>0</v>
      </c>
      <c r="CO212" s="76">
        <f t="shared" si="213"/>
        <v>0</v>
      </c>
      <c r="CP212" s="76">
        <f t="shared" si="213"/>
        <v>0</v>
      </c>
      <c r="CQ212" s="76">
        <f t="shared" si="213"/>
        <v>0</v>
      </c>
      <c r="CR212" s="76">
        <f t="shared" si="213"/>
        <v>0</v>
      </c>
      <c r="CS212" s="76">
        <f t="shared" si="213"/>
        <v>0</v>
      </c>
      <c r="CT212" s="76">
        <f t="shared" si="213"/>
        <v>0</v>
      </c>
      <c r="CU212" s="76">
        <f t="shared" si="213"/>
        <v>0</v>
      </c>
      <c r="CV212" s="76">
        <f t="shared" si="213"/>
        <v>0</v>
      </c>
      <c r="CW212" s="76">
        <f t="shared" si="213"/>
        <v>0</v>
      </c>
      <c r="CX212" s="76">
        <f t="shared" si="213"/>
        <v>0</v>
      </c>
      <c r="CY212" s="76">
        <f t="shared" si="213"/>
        <v>0</v>
      </c>
      <c r="CZ212" s="76">
        <f t="shared" si="213"/>
        <v>0</v>
      </c>
      <c r="DA212" s="76">
        <f t="shared" si="213"/>
        <v>0</v>
      </c>
      <c r="DB212" s="76">
        <f t="shared" si="213"/>
        <v>0</v>
      </c>
      <c r="DC212" s="76">
        <f t="shared" si="213"/>
        <v>0</v>
      </c>
      <c r="DD212" s="76">
        <f t="shared" si="213"/>
        <v>0</v>
      </c>
      <c r="DE212" s="76">
        <f t="shared" si="213"/>
        <v>0</v>
      </c>
      <c r="DF212" s="76">
        <f t="shared" si="213"/>
        <v>0</v>
      </c>
      <c r="DG212" s="76"/>
      <c r="DH212" s="76"/>
      <c r="DI212" s="76"/>
      <c r="DJ212" s="76"/>
      <c r="DK212" s="76"/>
      <c r="DL212" s="76"/>
      <c r="DM212" s="76"/>
      <c r="DN212" s="76"/>
      <c r="DO212" s="76"/>
      <c r="DP212" s="76"/>
      <c r="DQ212" s="76"/>
      <c r="DR212" s="76"/>
      <c r="DS212" s="76"/>
      <c r="DT212" s="76"/>
      <c r="DU212" s="76"/>
      <c r="DV212" s="76"/>
      <c r="DW212" s="76"/>
      <c r="DX212" s="76"/>
      <c r="DY212" s="76"/>
      <c r="DZ212" s="76"/>
      <c r="EA212" s="76"/>
      <c r="EB212" s="76"/>
      <c r="EC212" s="76"/>
      <c r="ED212" s="76"/>
      <c r="EE212" s="76"/>
      <c r="EF212" s="76"/>
      <c r="EG212" s="76"/>
      <c r="EH212" s="76"/>
      <c r="EI212" s="76"/>
      <c r="EJ212" s="76"/>
      <c r="EK212" s="76"/>
      <c r="EL212" s="76"/>
      <c r="EM212" s="76"/>
      <c r="EN212" s="76"/>
      <c r="EO212" s="76"/>
      <c r="EP212" s="76"/>
      <c r="EQ212" s="76"/>
      <c r="ER212" s="76"/>
      <c r="ES212" s="76"/>
      <c r="ET212" s="76"/>
      <c r="EU212" s="76"/>
      <c r="EV212" s="76"/>
    </row>
    <row r="213" spans="4:152" s="53" customFormat="1" x14ac:dyDescent="0.25">
      <c r="D213" s="139"/>
      <c r="E213" s="79"/>
      <c r="F213" s="80"/>
      <c r="G213" s="80"/>
      <c r="H213" s="80"/>
      <c r="I213" s="80"/>
      <c r="J213" s="84"/>
      <c r="K213" s="81"/>
      <c r="L213" s="82"/>
      <c r="M213" s="125"/>
      <c r="N213" s="78"/>
      <c r="O213" s="83"/>
      <c r="P213" s="83"/>
      <c r="Q213" s="83"/>
      <c r="R213" s="83"/>
      <c r="S213" s="83"/>
      <c r="T213" s="83"/>
      <c r="U213" s="83"/>
      <c r="V213" s="83"/>
      <c r="W213" s="83"/>
      <c r="X213" s="76"/>
      <c r="Y213" s="76"/>
      <c r="Z213" s="76"/>
      <c r="AA213" s="76"/>
      <c r="AB213" s="76"/>
      <c r="AC213" s="76"/>
      <c r="AD213" s="76"/>
      <c r="AE213" s="76"/>
      <c r="AF213" s="76"/>
      <c r="AG213" s="76"/>
      <c r="AH213" s="76"/>
      <c r="AI213" s="76"/>
      <c r="AJ213" s="76"/>
      <c r="AK213" s="76"/>
      <c r="AL213" s="76"/>
      <c r="AM213" s="76"/>
      <c r="AN213" s="76"/>
      <c r="AO213" s="76"/>
      <c r="AP213" s="76"/>
      <c r="AQ213" s="76"/>
      <c r="AR213" s="76"/>
      <c r="AS213" s="76"/>
      <c r="AT213" s="76"/>
      <c r="AU213" s="76"/>
      <c r="AV213" s="76"/>
      <c r="AW213" s="76"/>
      <c r="AX213" s="76"/>
      <c r="AY213" s="76"/>
      <c r="AZ213" s="76"/>
      <c r="BA213" s="76"/>
      <c r="BB213" s="76"/>
      <c r="BC213" s="76"/>
      <c r="BD213" s="76"/>
      <c r="BE213" s="76"/>
      <c r="BF213" s="76"/>
      <c r="BG213" s="76"/>
      <c r="BH213" s="76"/>
      <c r="BI213" s="76"/>
      <c r="BJ213" s="76"/>
      <c r="BK213" s="76"/>
      <c r="BL213" s="76"/>
      <c r="BM213" s="76"/>
      <c r="BN213" s="76"/>
      <c r="BO213" s="76"/>
      <c r="BP213" s="76"/>
      <c r="BQ213" s="76"/>
      <c r="BR213" s="76"/>
      <c r="BS213" s="76"/>
      <c r="BT213" s="76"/>
      <c r="BU213" s="76"/>
      <c r="BV213" s="76"/>
      <c r="BW213" s="76"/>
      <c r="BX213" s="76"/>
      <c r="BY213" s="76"/>
      <c r="BZ213" s="76"/>
      <c r="CA213" s="76"/>
      <c r="CB213" s="76"/>
      <c r="CC213" s="76"/>
      <c r="CD213" s="76"/>
      <c r="CE213" s="76"/>
      <c r="CF213" s="76"/>
      <c r="CG213" s="76"/>
      <c r="CH213" s="76"/>
      <c r="CI213" s="76"/>
      <c r="CJ213" s="76"/>
      <c r="CK213" s="76"/>
      <c r="CL213" s="76"/>
      <c r="CM213" s="76"/>
      <c r="CN213" s="76"/>
      <c r="CO213" s="76"/>
      <c r="CP213" s="76"/>
      <c r="CQ213" s="76"/>
      <c r="CR213" s="76"/>
      <c r="CS213" s="76"/>
      <c r="CT213" s="76"/>
      <c r="CU213" s="76"/>
      <c r="CV213" s="76"/>
      <c r="CW213" s="76"/>
      <c r="CX213" s="76"/>
      <c r="CY213" s="76"/>
      <c r="CZ213" s="76"/>
      <c r="DA213" s="76"/>
      <c r="DB213" s="76"/>
      <c r="DC213" s="76"/>
      <c r="DD213" s="76"/>
      <c r="DE213" s="76"/>
      <c r="DF213" s="76"/>
      <c r="DG213" s="76"/>
      <c r="DH213" s="76"/>
      <c r="DI213" s="76"/>
      <c r="DJ213" s="76"/>
      <c r="DK213" s="76"/>
      <c r="DL213" s="76"/>
      <c r="DM213" s="76"/>
      <c r="DN213" s="76"/>
      <c r="DO213" s="76"/>
      <c r="DP213" s="76"/>
      <c r="DQ213" s="76"/>
      <c r="DR213" s="76"/>
      <c r="DS213" s="76"/>
      <c r="DT213" s="76"/>
      <c r="DU213" s="76"/>
      <c r="DV213" s="76"/>
      <c r="DW213" s="76"/>
      <c r="DX213" s="76"/>
      <c r="DY213" s="76"/>
      <c r="DZ213" s="76"/>
      <c r="EA213" s="76"/>
      <c r="EB213" s="76"/>
      <c r="EC213" s="76"/>
      <c r="ED213" s="76"/>
      <c r="EE213" s="76"/>
      <c r="EF213" s="76"/>
      <c r="EG213" s="76"/>
      <c r="EH213" s="76"/>
      <c r="EI213" s="76"/>
      <c r="EJ213" s="76"/>
      <c r="EK213" s="76"/>
      <c r="EL213" s="76"/>
      <c r="EM213" s="76"/>
      <c r="EN213" s="76"/>
      <c r="EO213" s="76"/>
      <c r="EP213" s="76"/>
      <c r="EQ213" s="76"/>
      <c r="ER213" s="76"/>
      <c r="ES213" s="76"/>
      <c r="ET213" s="76"/>
      <c r="EU213" s="76"/>
      <c r="EV213" s="76"/>
    </row>
    <row r="214" spans="4:152" s="118" customFormat="1" x14ac:dyDescent="0.25">
      <c r="D214" s="143"/>
      <c r="E214" s="160" t="s">
        <v>59</v>
      </c>
      <c r="F214" s="161"/>
      <c r="G214" s="161"/>
      <c r="H214" s="161"/>
      <c r="I214" s="161"/>
      <c r="J214" s="162"/>
      <c r="K214" s="163"/>
      <c r="L214" s="164"/>
      <c r="M214" s="165"/>
      <c r="N214" s="163">
        <f>SUM(N215,N218,N221)</f>
        <v>4110.1197339999999</v>
      </c>
      <c r="O214" s="164">
        <f t="shared" ref="O214:W214" si="214">SUM(O215,O218,O221)</f>
        <v>4109.6370104227644</v>
      </c>
      <c r="P214" s="164">
        <f t="shared" si="214"/>
        <v>4109.1542868455281</v>
      </c>
      <c r="Q214" s="164">
        <f t="shared" si="214"/>
        <v>4108.6715632682926</v>
      </c>
      <c r="R214" s="164">
        <f t="shared" si="214"/>
        <v>4108.1888396910572</v>
      </c>
      <c r="S214" s="164">
        <f t="shared" si="214"/>
        <v>4107.7061161138208</v>
      </c>
      <c r="T214" s="164">
        <f t="shared" si="214"/>
        <v>4107.2233925365854</v>
      </c>
      <c r="U214" s="164">
        <f t="shared" si="214"/>
        <v>4106.7406689593499</v>
      </c>
      <c r="V214" s="164">
        <f t="shared" si="214"/>
        <v>4106.2579453821136</v>
      </c>
      <c r="W214" s="164">
        <f t="shared" si="214"/>
        <v>4105.7752218048781</v>
      </c>
      <c r="X214" s="164">
        <f>SUM(X215,X218,X221)</f>
        <v>4105.2924982276418</v>
      </c>
      <c r="Y214" s="164">
        <f t="shared" ref="Y214:CJ214" si="215">SUM(Y215,Y218,Y221)</f>
        <v>4104.8097746504063</v>
      </c>
      <c r="Z214" s="164">
        <f t="shared" si="215"/>
        <v>4104.3270510731709</v>
      </c>
      <c r="AA214" s="164">
        <f t="shared" si="215"/>
        <v>4104.3270510731709</v>
      </c>
      <c r="AB214" s="164">
        <f t="shared" si="215"/>
        <v>4104.3270510731709</v>
      </c>
      <c r="AC214" s="164">
        <f t="shared" si="215"/>
        <v>4104.3270510731709</v>
      </c>
      <c r="AD214" s="164">
        <f t="shared" si="215"/>
        <v>4104.3270510731709</v>
      </c>
      <c r="AE214" s="164">
        <f t="shared" si="215"/>
        <v>4104.3270510731709</v>
      </c>
      <c r="AF214" s="164">
        <f t="shared" si="215"/>
        <v>4104.3270510731709</v>
      </c>
      <c r="AG214" s="164">
        <f t="shared" si="215"/>
        <v>4104.3270510731709</v>
      </c>
      <c r="AH214" s="164">
        <f t="shared" si="215"/>
        <v>4104.3270510731709</v>
      </c>
      <c r="AI214" s="164">
        <f t="shared" si="215"/>
        <v>4104.3270510731709</v>
      </c>
      <c r="AJ214" s="164">
        <f t="shared" si="215"/>
        <v>4104.3270510731709</v>
      </c>
      <c r="AK214" s="164">
        <f t="shared" si="215"/>
        <v>4104.3270510731709</v>
      </c>
      <c r="AL214" s="164">
        <f t="shared" si="215"/>
        <v>4104.3270510731709</v>
      </c>
      <c r="AM214" s="164">
        <f t="shared" si="215"/>
        <v>4104.3270510731709</v>
      </c>
      <c r="AN214" s="164">
        <f t="shared" si="215"/>
        <v>4104.3270510731709</v>
      </c>
      <c r="AO214" s="164">
        <f t="shared" si="215"/>
        <v>4104.3270510731709</v>
      </c>
      <c r="AP214" s="164">
        <f t="shared" si="215"/>
        <v>4104.3270510731709</v>
      </c>
      <c r="AQ214" s="164">
        <f t="shared" si="215"/>
        <v>4104.3270510731709</v>
      </c>
      <c r="AR214" s="164">
        <f t="shared" si="215"/>
        <v>4104.3270510731709</v>
      </c>
      <c r="AS214" s="164">
        <f t="shared" si="215"/>
        <v>4104.3270510731709</v>
      </c>
      <c r="AT214" s="164">
        <f t="shared" si="215"/>
        <v>4104.3270510731709</v>
      </c>
      <c r="AU214" s="164">
        <f t="shared" si="215"/>
        <v>4104.3270510731709</v>
      </c>
      <c r="AV214" s="164">
        <f t="shared" si="215"/>
        <v>4104.3270510731709</v>
      </c>
      <c r="AW214" s="164">
        <f t="shared" si="215"/>
        <v>4104.3270510731709</v>
      </c>
      <c r="AX214" s="164">
        <f t="shared" si="215"/>
        <v>4104.3270510731709</v>
      </c>
      <c r="AY214" s="164">
        <f t="shared" si="215"/>
        <v>4104.3270510731709</v>
      </c>
      <c r="AZ214" s="164">
        <f t="shared" si="215"/>
        <v>4104.3270510731709</v>
      </c>
      <c r="BA214" s="164">
        <f t="shared" si="215"/>
        <v>4104.3270510731709</v>
      </c>
      <c r="BB214" s="164">
        <f t="shared" si="215"/>
        <v>4104.3270510731709</v>
      </c>
      <c r="BC214" s="164">
        <f t="shared" si="215"/>
        <v>4104.3270510731709</v>
      </c>
      <c r="BD214" s="164">
        <f t="shared" si="215"/>
        <v>4104.3270510731709</v>
      </c>
      <c r="BE214" s="164">
        <f t="shared" si="215"/>
        <v>4104.3270510731709</v>
      </c>
      <c r="BF214" s="164">
        <f t="shared" si="215"/>
        <v>4104.3270510731709</v>
      </c>
      <c r="BG214" s="164">
        <f t="shared" si="215"/>
        <v>4104.3270510731709</v>
      </c>
      <c r="BH214" s="164">
        <f t="shared" si="215"/>
        <v>4104.3270510731709</v>
      </c>
      <c r="BI214" s="164">
        <f t="shared" si="215"/>
        <v>4104.3270510731709</v>
      </c>
      <c r="BJ214" s="164">
        <f t="shared" si="215"/>
        <v>4104.3270510731709</v>
      </c>
      <c r="BK214" s="164">
        <f t="shared" si="215"/>
        <v>4104.32705107317</v>
      </c>
      <c r="BL214" s="164">
        <f t="shared" si="215"/>
        <v>4104.32705107317</v>
      </c>
      <c r="BM214" s="164">
        <f t="shared" si="215"/>
        <v>4104.32705107317</v>
      </c>
      <c r="BN214" s="164">
        <f t="shared" si="215"/>
        <v>4104.32705107317</v>
      </c>
      <c r="BO214" s="164">
        <f t="shared" si="215"/>
        <v>4104.32705107317</v>
      </c>
      <c r="BP214" s="164">
        <f t="shared" si="215"/>
        <v>4104.32705107317</v>
      </c>
      <c r="BQ214" s="164">
        <f t="shared" si="215"/>
        <v>4104.32705107317</v>
      </c>
      <c r="BR214" s="164">
        <f t="shared" si="215"/>
        <v>4104.32705107317</v>
      </c>
      <c r="BS214" s="164">
        <f t="shared" si="215"/>
        <v>4104.32705107317</v>
      </c>
      <c r="BT214" s="164">
        <f t="shared" si="215"/>
        <v>4104.32705107317</v>
      </c>
      <c r="BU214" s="164">
        <f t="shared" si="215"/>
        <v>4104.32705107317</v>
      </c>
      <c r="BV214" s="164">
        <f t="shared" si="215"/>
        <v>4104.32705107317</v>
      </c>
      <c r="BW214" s="164">
        <f t="shared" si="215"/>
        <v>4104.32705107317</v>
      </c>
      <c r="BX214" s="164">
        <f t="shared" si="215"/>
        <v>4104.32705107317</v>
      </c>
      <c r="BY214" s="164">
        <f t="shared" si="215"/>
        <v>4104.32705107317</v>
      </c>
      <c r="BZ214" s="164">
        <f t="shared" si="215"/>
        <v>4104.32705107317</v>
      </c>
      <c r="CA214" s="164">
        <f t="shared" si="215"/>
        <v>4104.32705107317</v>
      </c>
      <c r="CB214" s="164">
        <f t="shared" si="215"/>
        <v>4104.32705107317</v>
      </c>
      <c r="CC214" s="164">
        <f t="shared" si="215"/>
        <v>4104.32705107317</v>
      </c>
      <c r="CD214" s="164">
        <f t="shared" si="215"/>
        <v>4104.32705107317</v>
      </c>
      <c r="CE214" s="164">
        <f t="shared" si="215"/>
        <v>4104.32705107317</v>
      </c>
      <c r="CF214" s="164">
        <f t="shared" si="215"/>
        <v>4104.32705107317</v>
      </c>
      <c r="CG214" s="164">
        <f t="shared" si="215"/>
        <v>4104.32705107317</v>
      </c>
      <c r="CH214" s="164">
        <f t="shared" si="215"/>
        <v>4104.32705107317</v>
      </c>
      <c r="CI214" s="164">
        <f t="shared" si="215"/>
        <v>4104.32705107317</v>
      </c>
      <c r="CJ214" s="164">
        <f t="shared" si="215"/>
        <v>4104.32705107317</v>
      </c>
      <c r="CK214" s="164">
        <f t="shared" ref="CK214:DF214" si="216">SUM(CK215,CK218,CK221)</f>
        <v>4104.32705107317</v>
      </c>
      <c r="CL214" s="164">
        <f t="shared" si="216"/>
        <v>4104.32705107317</v>
      </c>
      <c r="CM214" s="164">
        <f t="shared" si="216"/>
        <v>4104.32705107317</v>
      </c>
      <c r="CN214" s="164">
        <f t="shared" si="216"/>
        <v>4104.32705107317</v>
      </c>
      <c r="CO214" s="164">
        <f t="shared" si="216"/>
        <v>4104.32705107317</v>
      </c>
      <c r="CP214" s="164">
        <f t="shared" si="216"/>
        <v>4104.32705107317</v>
      </c>
      <c r="CQ214" s="164">
        <f t="shared" si="216"/>
        <v>4104.32705107317</v>
      </c>
      <c r="CR214" s="164">
        <f t="shared" si="216"/>
        <v>4104.32705107317</v>
      </c>
      <c r="CS214" s="164">
        <f t="shared" si="216"/>
        <v>4104.32705107317</v>
      </c>
      <c r="CT214" s="164">
        <f t="shared" si="216"/>
        <v>4104.32705107317</v>
      </c>
      <c r="CU214" s="164">
        <f t="shared" si="216"/>
        <v>4104.32705107317</v>
      </c>
      <c r="CV214" s="164">
        <f t="shared" si="216"/>
        <v>4104.32705107317</v>
      </c>
      <c r="CW214" s="164">
        <f t="shared" si="216"/>
        <v>4104.32705107317</v>
      </c>
      <c r="CX214" s="164">
        <f t="shared" si="216"/>
        <v>4104.32705107317</v>
      </c>
      <c r="CY214" s="164">
        <f t="shared" si="216"/>
        <v>4104.32705107317</v>
      </c>
      <c r="CZ214" s="164">
        <f t="shared" si="216"/>
        <v>4104.32705107317</v>
      </c>
      <c r="DA214" s="164">
        <f t="shared" si="216"/>
        <v>4104.32705107317</v>
      </c>
      <c r="DB214" s="164">
        <f t="shared" si="216"/>
        <v>4104.32705107317</v>
      </c>
      <c r="DC214" s="164">
        <f t="shared" si="216"/>
        <v>4104.32705107317</v>
      </c>
      <c r="DD214" s="164">
        <f t="shared" si="216"/>
        <v>4104.32705107317</v>
      </c>
      <c r="DE214" s="164">
        <f t="shared" si="216"/>
        <v>4104.32705107317</v>
      </c>
      <c r="DF214" s="164">
        <f t="shared" si="216"/>
        <v>4104.32705107317</v>
      </c>
      <c r="DG214" s="164"/>
      <c r="DH214" s="164"/>
      <c r="DI214" s="164"/>
      <c r="DJ214" s="164"/>
      <c r="DK214" s="164"/>
      <c r="DL214" s="164"/>
      <c r="DM214" s="164"/>
      <c r="DN214" s="164"/>
      <c r="DO214" s="164"/>
      <c r="DP214" s="164"/>
      <c r="DQ214" s="164"/>
      <c r="DR214" s="164"/>
      <c r="DS214" s="164"/>
      <c r="DT214" s="164"/>
      <c r="DU214" s="164"/>
      <c r="DV214" s="164"/>
      <c r="DW214" s="164"/>
      <c r="DX214" s="164"/>
      <c r="DY214" s="164"/>
      <c r="DZ214" s="164"/>
      <c r="EA214" s="164"/>
      <c r="EB214" s="164"/>
      <c r="EC214" s="164"/>
      <c r="ED214" s="164"/>
      <c r="EE214" s="164"/>
      <c r="EF214" s="164"/>
      <c r="EG214" s="164"/>
      <c r="EH214" s="164"/>
      <c r="EI214" s="164"/>
      <c r="EJ214" s="164"/>
      <c r="EK214" s="164"/>
      <c r="EL214" s="164"/>
      <c r="EM214" s="164"/>
      <c r="EN214" s="164"/>
      <c r="EO214" s="164"/>
      <c r="EP214" s="164"/>
      <c r="EQ214" s="164"/>
      <c r="ER214" s="164"/>
      <c r="ES214" s="164"/>
      <c r="ET214" s="164"/>
      <c r="EU214" s="164"/>
      <c r="EV214" s="164"/>
    </row>
    <row r="215" spans="4:152" s="118" customFormat="1" x14ac:dyDescent="0.25">
      <c r="D215" s="143"/>
      <c r="E215" s="73"/>
      <c r="F215" s="74" t="str">
        <f>F294</f>
        <v>산업재산권</v>
      </c>
      <c r="G215" s="74"/>
      <c r="H215" s="74"/>
      <c r="I215" s="74"/>
      <c r="J215" s="75"/>
      <c r="K215" s="76"/>
      <c r="L215" s="77"/>
      <c r="M215" s="123"/>
      <c r="N215" s="76">
        <f>SUM(N216:N217)</f>
        <v>118.75</v>
      </c>
      <c r="O215" s="77">
        <f t="shared" ref="O215:W215" si="217">SUM(O216:O217)</f>
        <v>118.26727642276423</v>
      </c>
      <c r="P215" s="77">
        <f t="shared" si="217"/>
        <v>117.78455284552845</v>
      </c>
      <c r="Q215" s="77">
        <f t="shared" si="217"/>
        <v>117.30182926829268</v>
      </c>
      <c r="R215" s="77">
        <f t="shared" si="217"/>
        <v>116.8191056910569</v>
      </c>
      <c r="S215" s="77">
        <f t="shared" si="217"/>
        <v>116.33638211382114</v>
      </c>
      <c r="T215" s="77">
        <f t="shared" si="217"/>
        <v>115.85365853658537</v>
      </c>
      <c r="U215" s="77">
        <f t="shared" si="217"/>
        <v>115.3709349593496</v>
      </c>
      <c r="V215" s="77">
        <f t="shared" si="217"/>
        <v>114.88821138211382</v>
      </c>
      <c r="W215" s="77">
        <f t="shared" si="217"/>
        <v>114.40548780487805</v>
      </c>
      <c r="X215" s="76">
        <f>SUM(X216:X217)</f>
        <v>113.92276422764228</v>
      </c>
      <c r="Y215" s="76">
        <f t="shared" ref="Y215:CJ215" si="218">SUM(Y216:Y217)</f>
        <v>113.4400406504065</v>
      </c>
      <c r="Z215" s="76">
        <f t="shared" si="218"/>
        <v>112.95731707317073</v>
      </c>
      <c r="AA215" s="76">
        <f t="shared" si="218"/>
        <v>112.95731707317073</v>
      </c>
      <c r="AB215" s="76">
        <f t="shared" si="218"/>
        <v>112.95731707317074</v>
      </c>
      <c r="AC215" s="76">
        <f t="shared" si="218"/>
        <v>112.95731707317074</v>
      </c>
      <c r="AD215" s="76">
        <f t="shared" si="218"/>
        <v>112.95731707317074</v>
      </c>
      <c r="AE215" s="76">
        <f t="shared" si="218"/>
        <v>112.95731707317074</v>
      </c>
      <c r="AF215" s="76">
        <f t="shared" si="218"/>
        <v>112.95731707317074</v>
      </c>
      <c r="AG215" s="76">
        <f t="shared" si="218"/>
        <v>112.95731707317074</v>
      </c>
      <c r="AH215" s="76">
        <f t="shared" si="218"/>
        <v>112.95731707317074</v>
      </c>
      <c r="AI215" s="76">
        <f t="shared" si="218"/>
        <v>112.95731707317074</v>
      </c>
      <c r="AJ215" s="76">
        <f t="shared" si="218"/>
        <v>112.95731707317074</v>
      </c>
      <c r="AK215" s="76">
        <f t="shared" si="218"/>
        <v>112.95731707317076</v>
      </c>
      <c r="AL215" s="76">
        <f t="shared" si="218"/>
        <v>112.95731707317076</v>
      </c>
      <c r="AM215" s="76">
        <f t="shared" si="218"/>
        <v>112.95731707317076</v>
      </c>
      <c r="AN215" s="76">
        <f t="shared" si="218"/>
        <v>112.95731707317076</v>
      </c>
      <c r="AO215" s="76">
        <f t="shared" si="218"/>
        <v>112.95731707317076</v>
      </c>
      <c r="AP215" s="76">
        <f t="shared" si="218"/>
        <v>112.95731707317076</v>
      </c>
      <c r="AQ215" s="76">
        <f t="shared" si="218"/>
        <v>112.95731707317076</v>
      </c>
      <c r="AR215" s="76">
        <f t="shared" si="218"/>
        <v>112.95731707317077</v>
      </c>
      <c r="AS215" s="76">
        <f t="shared" si="218"/>
        <v>112.95731707317077</v>
      </c>
      <c r="AT215" s="76">
        <f t="shared" si="218"/>
        <v>112.95731707317077</v>
      </c>
      <c r="AU215" s="76">
        <f t="shared" si="218"/>
        <v>112.95731707317076</v>
      </c>
      <c r="AV215" s="76">
        <f t="shared" si="218"/>
        <v>112.95731707317074</v>
      </c>
      <c r="AW215" s="76">
        <f t="shared" si="218"/>
        <v>112.95731707317073</v>
      </c>
      <c r="AX215" s="76">
        <f t="shared" si="218"/>
        <v>112.95731707317071</v>
      </c>
      <c r="AY215" s="76">
        <f t="shared" si="218"/>
        <v>112.9573170731707</v>
      </c>
      <c r="AZ215" s="76">
        <f t="shared" si="218"/>
        <v>112.95731707317069</v>
      </c>
      <c r="BA215" s="76">
        <f t="shared" si="218"/>
        <v>112.95731707317067</v>
      </c>
      <c r="BB215" s="76">
        <f t="shared" si="218"/>
        <v>112.95731707317066</v>
      </c>
      <c r="BC215" s="76">
        <f t="shared" si="218"/>
        <v>112.95731707317064</v>
      </c>
      <c r="BD215" s="76">
        <f t="shared" si="218"/>
        <v>112.95731707317063</v>
      </c>
      <c r="BE215" s="76">
        <f t="shared" si="218"/>
        <v>112.95731707317061</v>
      </c>
      <c r="BF215" s="76">
        <f t="shared" si="218"/>
        <v>112.9573170731706</v>
      </c>
      <c r="BG215" s="76">
        <f t="shared" si="218"/>
        <v>112.95731707317059</v>
      </c>
      <c r="BH215" s="76">
        <f t="shared" si="218"/>
        <v>112.95731707317057</v>
      </c>
      <c r="BI215" s="76">
        <f t="shared" si="218"/>
        <v>112.95731707317056</v>
      </c>
      <c r="BJ215" s="76">
        <f t="shared" si="218"/>
        <v>112.95731707317054</v>
      </c>
      <c r="BK215" s="76">
        <f t="shared" si="218"/>
        <v>112.95731707317053</v>
      </c>
      <c r="BL215" s="76">
        <f t="shared" si="218"/>
        <v>112.95731707317051</v>
      </c>
      <c r="BM215" s="76">
        <f t="shared" si="218"/>
        <v>112.9573170731705</v>
      </c>
      <c r="BN215" s="76">
        <f t="shared" si="218"/>
        <v>112.95731707317049</v>
      </c>
      <c r="BO215" s="76">
        <f t="shared" si="218"/>
        <v>112.95731707317047</v>
      </c>
      <c r="BP215" s="76">
        <f t="shared" si="218"/>
        <v>112.95731707317046</v>
      </c>
      <c r="BQ215" s="76">
        <f t="shared" si="218"/>
        <v>112.95731707317044</v>
      </c>
      <c r="BR215" s="76">
        <f t="shared" si="218"/>
        <v>112.95731707317043</v>
      </c>
      <c r="BS215" s="76">
        <f t="shared" si="218"/>
        <v>112.95731707317042</v>
      </c>
      <c r="BT215" s="76">
        <f t="shared" si="218"/>
        <v>112.9573170731704</v>
      </c>
      <c r="BU215" s="76">
        <f t="shared" si="218"/>
        <v>112.95731707317039</v>
      </c>
      <c r="BV215" s="76">
        <f t="shared" si="218"/>
        <v>112.95731707317037</v>
      </c>
      <c r="BW215" s="76">
        <f t="shared" si="218"/>
        <v>112.95731707317036</v>
      </c>
      <c r="BX215" s="76">
        <f t="shared" si="218"/>
        <v>112.95731707317034</v>
      </c>
      <c r="BY215" s="76">
        <f t="shared" si="218"/>
        <v>112.95731707317033</v>
      </c>
      <c r="BZ215" s="76">
        <f t="shared" si="218"/>
        <v>112.95731707317032</v>
      </c>
      <c r="CA215" s="76">
        <f t="shared" si="218"/>
        <v>112.9573170731703</v>
      </c>
      <c r="CB215" s="76">
        <f t="shared" si="218"/>
        <v>112.95731707317029</v>
      </c>
      <c r="CC215" s="76">
        <f t="shared" si="218"/>
        <v>112.95731707317027</v>
      </c>
      <c r="CD215" s="76">
        <f t="shared" si="218"/>
        <v>112.95731707317026</v>
      </c>
      <c r="CE215" s="76">
        <f t="shared" si="218"/>
        <v>112.95731707317024</v>
      </c>
      <c r="CF215" s="76">
        <f t="shared" si="218"/>
        <v>112.95731707317023</v>
      </c>
      <c r="CG215" s="76">
        <f t="shared" si="218"/>
        <v>112.95731707317022</v>
      </c>
      <c r="CH215" s="76">
        <f t="shared" si="218"/>
        <v>112.9573170731702</v>
      </c>
      <c r="CI215" s="76">
        <f t="shared" si="218"/>
        <v>112.95731707317019</v>
      </c>
      <c r="CJ215" s="76">
        <f t="shared" si="218"/>
        <v>112.95731707317017</v>
      </c>
      <c r="CK215" s="76">
        <f t="shared" ref="CK215:DF215" si="219">SUM(CK216:CK217)</f>
        <v>112.95731707317016</v>
      </c>
      <c r="CL215" s="76">
        <f t="shared" si="219"/>
        <v>112.95731707317015</v>
      </c>
      <c r="CM215" s="76">
        <f t="shared" si="219"/>
        <v>112.95731707317013</v>
      </c>
      <c r="CN215" s="76">
        <f t="shared" si="219"/>
        <v>112.95731707317012</v>
      </c>
      <c r="CO215" s="76">
        <f t="shared" si="219"/>
        <v>112.9573170731701</v>
      </c>
      <c r="CP215" s="76">
        <f t="shared" si="219"/>
        <v>112.95731707317009</v>
      </c>
      <c r="CQ215" s="76">
        <f t="shared" si="219"/>
        <v>112.95731707317007</v>
      </c>
      <c r="CR215" s="76">
        <f t="shared" si="219"/>
        <v>112.95731707317006</v>
      </c>
      <c r="CS215" s="76">
        <f t="shared" si="219"/>
        <v>112.95731707317005</v>
      </c>
      <c r="CT215" s="76">
        <f t="shared" si="219"/>
        <v>112.95731707317003</v>
      </c>
      <c r="CU215" s="76">
        <f t="shared" si="219"/>
        <v>112.95731707317002</v>
      </c>
      <c r="CV215" s="76">
        <f t="shared" si="219"/>
        <v>112.95731707317</v>
      </c>
      <c r="CW215" s="76">
        <f t="shared" si="219"/>
        <v>112.95731707316999</v>
      </c>
      <c r="CX215" s="76">
        <f t="shared" si="219"/>
        <v>112.95731707316997</v>
      </c>
      <c r="CY215" s="76">
        <f t="shared" si="219"/>
        <v>112.95731707316996</v>
      </c>
      <c r="CZ215" s="76">
        <f t="shared" si="219"/>
        <v>112.95731707316995</v>
      </c>
      <c r="DA215" s="76">
        <f t="shared" si="219"/>
        <v>112.95731707316993</v>
      </c>
      <c r="DB215" s="76">
        <f t="shared" si="219"/>
        <v>112.95731707316992</v>
      </c>
      <c r="DC215" s="76">
        <f t="shared" si="219"/>
        <v>112.9573170731699</v>
      </c>
      <c r="DD215" s="76">
        <f t="shared" si="219"/>
        <v>112.95731707316989</v>
      </c>
      <c r="DE215" s="76">
        <f t="shared" si="219"/>
        <v>112.95731707316988</v>
      </c>
      <c r="DF215" s="76">
        <f t="shared" si="219"/>
        <v>112.95731707316986</v>
      </c>
      <c r="DG215" s="76"/>
      <c r="DH215" s="76"/>
      <c r="DI215" s="76"/>
      <c r="DJ215" s="76"/>
      <c r="DK215" s="76"/>
      <c r="DL215" s="76"/>
      <c r="DM215" s="76"/>
      <c r="DN215" s="76"/>
      <c r="DO215" s="76"/>
      <c r="DP215" s="76"/>
      <c r="DQ215" s="76"/>
      <c r="DR215" s="76"/>
      <c r="DS215" s="76"/>
      <c r="DT215" s="76"/>
      <c r="DU215" s="76"/>
      <c r="DV215" s="76"/>
      <c r="DW215" s="76"/>
      <c r="DX215" s="76"/>
      <c r="DY215" s="76"/>
      <c r="DZ215" s="76"/>
      <c r="EA215" s="76"/>
      <c r="EB215" s="76"/>
      <c r="EC215" s="76"/>
      <c r="ED215" s="76"/>
      <c r="EE215" s="76"/>
      <c r="EF215" s="76"/>
      <c r="EG215" s="76"/>
      <c r="EH215" s="76"/>
      <c r="EI215" s="76"/>
      <c r="EJ215" s="76"/>
      <c r="EK215" s="76"/>
      <c r="EL215" s="76"/>
      <c r="EM215" s="76"/>
      <c r="EN215" s="76"/>
      <c r="EO215" s="76"/>
      <c r="EP215" s="76"/>
      <c r="EQ215" s="76"/>
      <c r="ER215" s="76"/>
      <c r="ES215" s="76"/>
      <c r="ET215" s="76"/>
      <c r="EU215" s="76"/>
      <c r="EV215" s="76"/>
    </row>
    <row r="216" spans="4:152" s="118" customFormat="1" x14ac:dyDescent="0.25">
      <c r="D216" s="143"/>
      <c r="E216" s="73"/>
      <c r="F216" s="74"/>
      <c r="G216" s="74" t="s">
        <v>17</v>
      </c>
      <c r="H216" s="74"/>
      <c r="I216" s="74"/>
      <c r="J216" s="75"/>
      <c r="K216" s="76"/>
      <c r="L216" s="77"/>
      <c r="M216" s="123"/>
      <c r="N216" s="141">
        <v>118.75</v>
      </c>
      <c r="O216" s="88">
        <f t="shared" ref="O216:BZ216" si="220">N216+O332</f>
        <v>118.75</v>
      </c>
      <c r="P216" s="88">
        <f t="shared" si="220"/>
        <v>118.75</v>
      </c>
      <c r="Q216" s="88">
        <f t="shared" si="220"/>
        <v>118.75</v>
      </c>
      <c r="R216" s="88">
        <f t="shared" si="220"/>
        <v>118.75</v>
      </c>
      <c r="S216" s="88">
        <f t="shared" si="220"/>
        <v>118.75</v>
      </c>
      <c r="T216" s="88">
        <f t="shared" si="220"/>
        <v>118.75</v>
      </c>
      <c r="U216" s="88">
        <f t="shared" si="220"/>
        <v>118.75</v>
      </c>
      <c r="V216" s="88">
        <f t="shared" si="220"/>
        <v>118.75</v>
      </c>
      <c r="W216" s="88">
        <f t="shared" si="220"/>
        <v>118.75</v>
      </c>
      <c r="X216" s="76">
        <f t="shared" si="220"/>
        <v>118.75</v>
      </c>
      <c r="Y216" s="76">
        <f t="shared" si="220"/>
        <v>118.75</v>
      </c>
      <c r="Z216" s="76">
        <f t="shared" si="220"/>
        <v>118.75</v>
      </c>
      <c r="AA216" s="76">
        <f t="shared" si="220"/>
        <v>119.23272357723577</v>
      </c>
      <c r="AB216" s="76">
        <f t="shared" si="220"/>
        <v>119.71544715447155</v>
      </c>
      <c r="AC216" s="76">
        <f t="shared" si="220"/>
        <v>120.19817073170732</v>
      </c>
      <c r="AD216" s="76">
        <f t="shared" si="220"/>
        <v>120.6808943089431</v>
      </c>
      <c r="AE216" s="76">
        <f t="shared" si="220"/>
        <v>121.16361788617887</v>
      </c>
      <c r="AF216" s="76">
        <f t="shared" si="220"/>
        <v>121.64634146341464</v>
      </c>
      <c r="AG216" s="76">
        <f t="shared" si="220"/>
        <v>122.12906504065042</v>
      </c>
      <c r="AH216" s="76">
        <f t="shared" si="220"/>
        <v>122.61178861788619</v>
      </c>
      <c r="AI216" s="76">
        <f t="shared" si="220"/>
        <v>123.09451219512196</v>
      </c>
      <c r="AJ216" s="76">
        <f t="shared" si="220"/>
        <v>123.57723577235774</v>
      </c>
      <c r="AK216" s="76">
        <f t="shared" si="220"/>
        <v>124.05995934959351</v>
      </c>
      <c r="AL216" s="76">
        <f t="shared" si="220"/>
        <v>124.54268292682929</v>
      </c>
      <c r="AM216" s="76">
        <f t="shared" si="220"/>
        <v>125.02540650406506</v>
      </c>
      <c r="AN216" s="76">
        <f t="shared" si="220"/>
        <v>125.50813008130083</v>
      </c>
      <c r="AO216" s="76">
        <f t="shared" si="220"/>
        <v>125.99085365853661</v>
      </c>
      <c r="AP216" s="76">
        <f t="shared" si="220"/>
        <v>126.47357723577238</v>
      </c>
      <c r="AQ216" s="76">
        <f t="shared" si="220"/>
        <v>126.95630081300816</v>
      </c>
      <c r="AR216" s="76">
        <f t="shared" si="220"/>
        <v>127.43902439024393</v>
      </c>
      <c r="AS216" s="76">
        <f t="shared" si="220"/>
        <v>127.9217479674797</v>
      </c>
      <c r="AT216" s="76">
        <f t="shared" si="220"/>
        <v>128.40447154471548</v>
      </c>
      <c r="AU216" s="76">
        <f t="shared" si="220"/>
        <v>128.88719512195124</v>
      </c>
      <c r="AV216" s="76">
        <f t="shared" si="220"/>
        <v>129.369918699187</v>
      </c>
      <c r="AW216" s="76">
        <f t="shared" si="220"/>
        <v>129.85264227642276</v>
      </c>
      <c r="AX216" s="76">
        <f t="shared" si="220"/>
        <v>130.33536585365852</v>
      </c>
      <c r="AY216" s="76">
        <f t="shared" si="220"/>
        <v>130.81808943089428</v>
      </c>
      <c r="AZ216" s="76">
        <f t="shared" si="220"/>
        <v>131.30081300813004</v>
      </c>
      <c r="BA216" s="76">
        <f t="shared" si="220"/>
        <v>131.78353658536579</v>
      </c>
      <c r="BB216" s="76">
        <f t="shared" si="220"/>
        <v>132.26626016260155</v>
      </c>
      <c r="BC216" s="76">
        <f t="shared" si="220"/>
        <v>132.74898373983731</v>
      </c>
      <c r="BD216" s="76">
        <f t="shared" si="220"/>
        <v>133.23170731707307</v>
      </c>
      <c r="BE216" s="76">
        <f t="shared" si="220"/>
        <v>133.71443089430883</v>
      </c>
      <c r="BF216" s="76">
        <f t="shared" si="220"/>
        <v>134.19715447154459</v>
      </c>
      <c r="BG216" s="76">
        <f t="shared" si="220"/>
        <v>134.67987804878035</v>
      </c>
      <c r="BH216" s="76">
        <f t="shared" si="220"/>
        <v>135.16260162601611</v>
      </c>
      <c r="BI216" s="76">
        <f t="shared" si="220"/>
        <v>135.64532520325187</v>
      </c>
      <c r="BJ216" s="76">
        <f t="shared" si="220"/>
        <v>136.12804878048763</v>
      </c>
      <c r="BK216" s="76">
        <f t="shared" si="220"/>
        <v>136.61077235772339</v>
      </c>
      <c r="BL216" s="76">
        <f t="shared" si="220"/>
        <v>137.09349593495915</v>
      </c>
      <c r="BM216" s="76">
        <f t="shared" si="220"/>
        <v>137.57621951219491</v>
      </c>
      <c r="BN216" s="76">
        <f t="shared" si="220"/>
        <v>138.05894308943067</v>
      </c>
      <c r="BO216" s="76">
        <f t="shared" si="220"/>
        <v>138.54166666666643</v>
      </c>
      <c r="BP216" s="76">
        <f t="shared" si="220"/>
        <v>139.02439024390219</v>
      </c>
      <c r="BQ216" s="76">
        <f t="shared" si="220"/>
        <v>139.50711382113795</v>
      </c>
      <c r="BR216" s="76">
        <f t="shared" si="220"/>
        <v>139.98983739837371</v>
      </c>
      <c r="BS216" s="76">
        <f t="shared" si="220"/>
        <v>140.47256097560947</v>
      </c>
      <c r="BT216" s="76">
        <f t="shared" si="220"/>
        <v>140.95528455284523</v>
      </c>
      <c r="BU216" s="76">
        <f t="shared" si="220"/>
        <v>141.43800813008099</v>
      </c>
      <c r="BV216" s="76">
        <f t="shared" si="220"/>
        <v>141.92073170731675</v>
      </c>
      <c r="BW216" s="76">
        <f t="shared" si="220"/>
        <v>142.40345528455251</v>
      </c>
      <c r="BX216" s="76">
        <f t="shared" si="220"/>
        <v>142.88617886178827</v>
      </c>
      <c r="BY216" s="76">
        <f t="shared" si="220"/>
        <v>143.36890243902403</v>
      </c>
      <c r="BZ216" s="76">
        <f t="shared" si="220"/>
        <v>143.85162601625979</v>
      </c>
      <c r="CA216" s="76">
        <f t="shared" ref="CA216:DF216" si="221">BZ216+CA332</f>
        <v>144.33434959349555</v>
      </c>
      <c r="CB216" s="76">
        <f t="shared" si="221"/>
        <v>144.81707317073131</v>
      </c>
      <c r="CC216" s="76">
        <f t="shared" si="221"/>
        <v>145.29979674796706</v>
      </c>
      <c r="CD216" s="76">
        <f t="shared" si="221"/>
        <v>145.78252032520282</v>
      </c>
      <c r="CE216" s="76">
        <f t="shared" si="221"/>
        <v>146.26524390243858</v>
      </c>
      <c r="CF216" s="76">
        <f t="shared" si="221"/>
        <v>146.74796747967434</v>
      </c>
      <c r="CG216" s="76">
        <f t="shared" si="221"/>
        <v>147.2306910569101</v>
      </c>
      <c r="CH216" s="76">
        <f t="shared" si="221"/>
        <v>147.71341463414586</v>
      </c>
      <c r="CI216" s="76">
        <f t="shared" si="221"/>
        <v>148.19613821138162</v>
      </c>
      <c r="CJ216" s="76">
        <f t="shared" si="221"/>
        <v>148.67886178861738</v>
      </c>
      <c r="CK216" s="76">
        <f t="shared" si="221"/>
        <v>149.16158536585314</v>
      </c>
      <c r="CL216" s="76">
        <f t="shared" si="221"/>
        <v>149.6443089430889</v>
      </c>
      <c r="CM216" s="76">
        <f t="shared" si="221"/>
        <v>150.12703252032466</v>
      </c>
      <c r="CN216" s="76">
        <f t="shared" si="221"/>
        <v>150.60975609756042</v>
      </c>
      <c r="CO216" s="76">
        <f t="shared" si="221"/>
        <v>151.09247967479618</v>
      </c>
      <c r="CP216" s="76">
        <f t="shared" si="221"/>
        <v>151.57520325203194</v>
      </c>
      <c r="CQ216" s="76">
        <f t="shared" si="221"/>
        <v>152.0579268292677</v>
      </c>
      <c r="CR216" s="76">
        <f t="shared" si="221"/>
        <v>152.54065040650346</v>
      </c>
      <c r="CS216" s="76">
        <f t="shared" si="221"/>
        <v>153.02337398373922</v>
      </c>
      <c r="CT216" s="76">
        <f t="shared" si="221"/>
        <v>153.50609756097498</v>
      </c>
      <c r="CU216" s="76">
        <f t="shared" si="221"/>
        <v>153.98882113821074</v>
      </c>
      <c r="CV216" s="76">
        <f t="shared" si="221"/>
        <v>154.4715447154465</v>
      </c>
      <c r="CW216" s="76">
        <f t="shared" si="221"/>
        <v>154.95426829268226</v>
      </c>
      <c r="CX216" s="76">
        <f t="shared" si="221"/>
        <v>155.43699186991802</v>
      </c>
      <c r="CY216" s="76">
        <f t="shared" si="221"/>
        <v>155.91971544715378</v>
      </c>
      <c r="CZ216" s="76">
        <f t="shared" si="221"/>
        <v>156.40243902438954</v>
      </c>
      <c r="DA216" s="76">
        <f t="shared" si="221"/>
        <v>156.8851626016253</v>
      </c>
      <c r="DB216" s="76">
        <f t="shared" si="221"/>
        <v>157.36788617886106</v>
      </c>
      <c r="DC216" s="76">
        <f t="shared" si="221"/>
        <v>157.85060975609682</v>
      </c>
      <c r="DD216" s="76">
        <f t="shared" si="221"/>
        <v>158.33333333333258</v>
      </c>
      <c r="DE216" s="76">
        <f t="shared" si="221"/>
        <v>158.81605691056834</v>
      </c>
      <c r="DF216" s="76">
        <f t="shared" si="221"/>
        <v>159.29878048780409</v>
      </c>
      <c r="DG216" s="76"/>
      <c r="DH216" s="76"/>
      <c r="DI216" s="76"/>
      <c r="DJ216" s="76"/>
      <c r="DK216" s="76"/>
      <c r="DL216" s="76"/>
      <c r="DM216" s="76"/>
      <c r="DN216" s="76"/>
      <c r="DO216" s="76"/>
      <c r="DP216" s="76"/>
      <c r="DQ216" s="76"/>
      <c r="DR216" s="76"/>
      <c r="DS216" s="76"/>
      <c r="DT216" s="76"/>
      <c r="DU216" s="76"/>
      <c r="DV216" s="76"/>
      <c r="DW216" s="76"/>
      <c r="DX216" s="76"/>
      <c r="DY216" s="76"/>
      <c r="DZ216" s="76"/>
      <c r="EA216" s="76"/>
      <c r="EB216" s="76"/>
      <c r="EC216" s="76"/>
      <c r="ED216" s="76"/>
      <c r="EE216" s="76"/>
      <c r="EF216" s="76"/>
      <c r="EG216" s="76"/>
      <c r="EH216" s="76"/>
      <c r="EI216" s="76"/>
      <c r="EJ216" s="76"/>
      <c r="EK216" s="76"/>
      <c r="EL216" s="76"/>
      <c r="EM216" s="76"/>
      <c r="EN216" s="76"/>
      <c r="EO216" s="76"/>
      <c r="EP216" s="76"/>
      <c r="EQ216" s="76"/>
      <c r="ER216" s="76"/>
      <c r="ES216" s="76"/>
      <c r="ET216" s="76"/>
      <c r="EU216" s="76"/>
      <c r="EV216" s="76"/>
    </row>
    <row r="217" spans="4:152" s="118" customFormat="1" x14ac:dyDescent="0.25">
      <c r="D217" s="143"/>
      <c r="E217" s="178"/>
      <c r="F217" s="166"/>
      <c r="G217" s="74" t="s">
        <v>54</v>
      </c>
      <c r="H217" s="74"/>
      <c r="I217" s="74"/>
      <c r="J217" s="75"/>
      <c r="K217" s="76"/>
      <c r="L217" s="77"/>
      <c r="M217" s="123"/>
      <c r="N217" s="141"/>
      <c r="O217" s="88">
        <f t="shared" ref="O217:BZ217" si="222">N217-O393</f>
        <v>-0.48272357723577236</v>
      </c>
      <c r="P217" s="88">
        <f t="shared" si="222"/>
        <v>-0.96544715447154472</v>
      </c>
      <c r="Q217" s="88">
        <f t="shared" si="222"/>
        <v>-1.4481707317073171</v>
      </c>
      <c r="R217" s="88">
        <f t="shared" si="222"/>
        <v>-1.9308943089430894</v>
      </c>
      <c r="S217" s="88">
        <f t="shared" si="222"/>
        <v>-2.4136178861788617</v>
      </c>
      <c r="T217" s="88">
        <f t="shared" si="222"/>
        <v>-2.8963414634146343</v>
      </c>
      <c r="U217" s="88">
        <f t="shared" si="222"/>
        <v>-3.3790650406504068</v>
      </c>
      <c r="V217" s="88">
        <f t="shared" si="222"/>
        <v>-3.8617886178861793</v>
      </c>
      <c r="W217" s="88">
        <f t="shared" si="222"/>
        <v>-4.3445121951219514</v>
      </c>
      <c r="X217" s="76">
        <f t="shared" si="222"/>
        <v>-4.8272357723577235</v>
      </c>
      <c r="Y217" s="76">
        <f t="shared" si="222"/>
        <v>-5.3099593495934956</v>
      </c>
      <c r="Z217" s="76">
        <f t="shared" si="222"/>
        <v>-5.7926829268292677</v>
      </c>
      <c r="AA217" s="76">
        <f t="shared" si="222"/>
        <v>-6.2754065040650397</v>
      </c>
      <c r="AB217" s="76">
        <f t="shared" si="222"/>
        <v>-6.7581300813008118</v>
      </c>
      <c r="AC217" s="76">
        <f t="shared" si="222"/>
        <v>-7.2408536585365839</v>
      </c>
      <c r="AD217" s="76">
        <f t="shared" si="222"/>
        <v>-7.723577235772356</v>
      </c>
      <c r="AE217" s="76">
        <f t="shared" si="222"/>
        <v>-8.206300813008129</v>
      </c>
      <c r="AF217" s="76">
        <f t="shared" si="222"/>
        <v>-8.6890243902439011</v>
      </c>
      <c r="AG217" s="76">
        <f t="shared" si="222"/>
        <v>-9.1717479674796731</v>
      </c>
      <c r="AH217" s="76">
        <f t="shared" si="222"/>
        <v>-9.6544715447154452</v>
      </c>
      <c r="AI217" s="76">
        <f t="shared" si="222"/>
        <v>-10.137195121951217</v>
      </c>
      <c r="AJ217" s="76">
        <f t="shared" si="222"/>
        <v>-10.619918699186989</v>
      </c>
      <c r="AK217" s="76">
        <f t="shared" si="222"/>
        <v>-11.102642276422761</v>
      </c>
      <c r="AL217" s="76">
        <f t="shared" si="222"/>
        <v>-11.585365853658534</v>
      </c>
      <c r="AM217" s="76">
        <f t="shared" si="222"/>
        <v>-12.068089430894306</v>
      </c>
      <c r="AN217" s="76">
        <f t="shared" si="222"/>
        <v>-12.550813008130078</v>
      </c>
      <c r="AO217" s="76">
        <f t="shared" si="222"/>
        <v>-13.03353658536585</v>
      </c>
      <c r="AP217" s="76">
        <f t="shared" si="222"/>
        <v>-13.516260162601622</v>
      </c>
      <c r="AQ217" s="76">
        <f t="shared" si="222"/>
        <v>-13.998983739837394</v>
      </c>
      <c r="AR217" s="76">
        <f t="shared" si="222"/>
        <v>-14.481707317073166</v>
      </c>
      <c r="AS217" s="76">
        <f t="shared" si="222"/>
        <v>-14.964430894308938</v>
      </c>
      <c r="AT217" s="76">
        <f t="shared" si="222"/>
        <v>-15.44715447154471</v>
      </c>
      <c r="AU217" s="76">
        <f t="shared" si="222"/>
        <v>-15.929878048780482</v>
      </c>
      <c r="AV217" s="76">
        <f t="shared" si="222"/>
        <v>-16.412601626016254</v>
      </c>
      <c r="AW217" s="76">
        <f t="shared" si="222"/>
        <v>-16.895325203252028</v>
      </c>
      <c r="AX217" s="76">
        <f t="shared" si="222"/>
        <v>-17.378048780487802</v>
      </c>
      <c r="AY217" s="76">
        <f t="shared" si="222"/>
        <v>-17.860772357723576</v>
      </c>
      <c r="AZ217" s="76">
        <f t="shared" si="222"/>
        <v>-18.34349593495935</v>
      </c>
      <c r="BA217" s="76">
        <f t="shared" si="222"/>
        <v>-18.826219512195124</v>
      </c>
      <c r="BB217" s="76">
        <f t="shared" si="222"/>
        <v>-19.308943089430898</v>
      </c>
      <c r="BC217" s="76">
        <f t="shared" si="222"/>
        <v>-19.791666666666671</v>
      </c>
      <c r="BD217" s="76">
        <f t="shared" si="222"/>
        <v>-20.274390243902445</v>
      </c>
      <c r="BE217" s="76">
        <f t="shared" si="222"/>
        <v>-20.757113821138219</v>
      </c>
      <c r="BF217" s="76">
        <f t="shared" si="222"/>
        <v>-21.239837398373993</v>
      </c>
      <c r="BG217" s="76">
        <f t="shared" si="222"/>
        <v>-21.722560975609767</v>
      </c>
      <c r="BH217" s="76">
        <f t="shared" si="222"/>
        <v>-22.205284552845541</v>
      </c>
      <c r="BI217" s="76">
        <f t="shared" si="222"/>
        <v>-22.688008130081315</v>
      </c>
      <c r="BJ217" s="76">
        <f t="shared" si="222"/>
        <v>-23.170731707317088</v>
      </c>
      <c r="BK217" s="76">
        <f t="shared" si="222"/>
        <v>-23.653455284552862</v>
      </c>
      <c r="BL217" s="76">
        <f t="shared" si="222"/>
        <v>-24.136178861788636</v>
      </c>
      <c r="BM217" s="76">
        <f t="shared" si="222"/>
        <v>-24.61890243902441</v>
      </c>
      <c r="BN217" s="76">
        <f t="shared" si="222"/>
        <v>-25.101626016260184</v>
      </c>
      <c r="BO217" s="76">
        <f t="shared" si="222"/>
        <v>-25.584349593495958</v>
      </c>
      <c r="BP217" s="76">
        <f t="shared" si="222"/>
        <v>-26.067073170731732</v>
      </c>
      <c r="BQ217" s="76">
        <f t="shared" si="222"/>
        <v>-26.549796747967505</v>
      </c>
      <c r="BR217" s="76">
        <f t="shared" si="222"/>
        <v>-27.032520325203279</v>
      </c>
      <c r="BS217" s="76">
        <f t="shared" si="222"/>
        <v>-27.515243902439053</v>
      </c>
      <c r="BT217" s="76">
        <f t="shared" si="222"/>
        <v>-27.997967479674827</v>
      </c>
      <c r="BU217" s="76">
        <f t="shared" si="222"/>
        <v>-28.480691056910601</v>
      </c>
      <c r="BV217" s="76">
        <f t="shared" si="222"/>
        <v>-28.963414634146375</v>
      </c>
      <c r="BW217" s="76">
        <f t="shared" si="222"/>
        <v>-29.446138211382149</v>
      </c>
      <c r="BX217" s="76">
        <f t="shared" si="222"/>
        <v>-29.928861788617922</v>
      </c>
      <c r="BY217" s="76">
        <f t="shared" si="222"/>
        <v>-30.411585365853696</v>
      </c>
      <c r="BZ217" s="76">
        <f t="shared" si="222"/>
        <v>-30.89430894308947</v>
      </c>
      <c r="CA217" s="76">
        <f t="shared" ref="CA217:DF217" si="223">BZ217-CA393</f>
        <v>-31.377032520325244</v>
      </c>
      <c r="CB217" s="76">
        <f t="shared" si="223"/>
        <v>-31.859756097561018</v>
      </c>
      <c r="CC217" s="76">
        <f t="shared" si="223"/>
        <v>-32.342479674796792</v>
      </c>
      <c r="CD217" s="76">
        <f t="shared" si="223"/>
        <v>-32.825203252032566</v>
      </c>
      <c r="CE217" s="76">
        <f t="shared" si="223"/>
        <v>-33.307926829268339</v>
      </c>
      <c r="CF217" s="76">
        <f t="shared" si="223"/>
        <v>-33.790650406504113</v>
      </c>
      <c r="CG217" s="76">
        <f t="shared" si="223"/>
        <v>-34.273373983739887</v>
      </c>
      <c r="CH217" s="76">
        <f t="shared" si="223"/>
        <v>-34.756097560975661</v>
      </c>
      <c r="CI217" s="76">
        <f t="shared" si="223"/>
        <v>-35.238821138211435</v>
      </c>
      <c r="CJ217" s="76">
        <f t="shared" si="223"/>
        <v>-35.721544715447209</v>
      </c>
      <c r="CK217" s="76">
        <f t="shared" si="223"/>
        <v>-36.204268292682983</v>
      </c>
      <c r="CL217" s="76">
        <f t="shared" si="223"/>
        <v>-36.686991869918756</v>
      </c>
      <c r="CM217" s="76">
        <f t="shared" si="223"/>
        <v>-37.16971544715453</v>
      </c>
      <c r="CN217" s="76">
        <f t="shared" si="223"/>
        <v>-37.652439024390304</v>
      </c>
      <c r="CO217" s="76">
        <f t="shared" si="223"/>
        <v>-38.135162601626078</v>
      </c>
      <c r="CP217" s="76">
        <f t="shared" si="223"/>
        <v>-38.617886178861852</v>
      </c>
      <c r="CQ217" s="76">
        <f t="shared" si="223"/>
        <v>-39.100609756097626</v>
      </c>
      <c r="CR217" s="76">
        <f t="shared" si="223"/>
        <v>-39.5833333333334</v>
      </c>
      <c r="CS217" s="76">
        <f t="shared" si="223"/>
        <v>-40.066056910569174</v>
      </c>
      <c r="CT217" s="76">
        <f t="shared" si="223"/>
        <v>-40.548780487804947</v>
      </c>
      <c r="CU217" s="76">
        <f t="shared" si="223"/>
        <v>-41.031504065040721</v>
      </c>
      <c r="CV217" s="76">
        <f t="shared" si="223"/>
        <v>-41.514227642276495</v>
      </c>
      <c r="CW217" s="76">
        <f t="shared" si="223"/>
        <v>-41.996951219512269</v>
      </c>
      <c r="CX217" s="76">
        <f t="shared" si="223"/>
        <v>-42.479674796748043</v>
      </c>
      <c r="CY217" s="76">
        <f t="shared" si="223"/>
        <v>-42.962398373983817</v>
      </c>
      <c r="CZ217" s="76">
        <f t="shared" si="223"/>
        <v>-43.445121951219591</v>
      </c>
      <c r="DA217" s="76">
        <f t="shared" si="223"/>
        <v>-43.927845528455364</v>
      </c>
      <c r="DB217" s="76">
        <f t="shared" si="223"/>
        <v>-44.410569105691138</v>
      </c>
      <c r="DC217" s="76">
        <f t="shared" si="223"/>
        <v>-44.893292682926912</v>
      </c>
      <c r="DD217" s="76">
        <f t="shared" si="223"/>
        <v>-45.376016260162686</v>
      </c>
      <c r="DE217" s="76">
        <f t="shared" si="223"/>
        <v>-45.85873983739846</v>
      </c>
      <c r="DF217" s="76">
        <f t="shared" si="223"/>
        <v>-46.341463414634234</v>
      </c>
      <c r="DG217" s="76"/>
      <c r="DH217" s="76"/>
      <c r="DI217" s="76"/>
      <c r="DJ217" s="76"/>
      <c r="DK217" s="76"/>
      <c r="DL217" s="76"/>
      <c r="DM217" s="76"/>
      <c r="DN217" s="76"/>
      <c r="DO217" s="76"/>
      <c r="DP217" s="76"/>
      <c r="DQ217" s="76"/>
      <c r="DR217" s="76"/>
      <c r="DS217" s="76"/>
      <c r="DT217" s="76"/>
      <c r="DU217" s="76"/>
      <c r="DV217" s="76"/>
      <c r="DW217" s="76"/>
      <c r="DX217" s="76"/>
      <c r="DY217" s="76"/>
      <c r="DZ217" s="76"/>
      <c r="EA217" s="76"/>
      <c r="EB217" s="76"/>
      <c r="EC217" s="76"/>
      <c r="ED217" s="76"/>
      <c r="EE217" s="76"/>
      <c r="EF217" s="76"/>
      <c r="EG217" s="76"/>
      <c r="EH217" s="76"/>
      <c r="EI217" s="76"/>
      <c r="EJ217" s="76"/>
      <c r="EK217" s="76"/>
      <c r="EL217" s="76"/>
      <c r="EM217" s="76"/>
      <c r="EN217" s="76"/>
      <c r="EO217" s="76"/>
      <c r="EP217" s="76"/>
      <c r="EQ217" s="76"/>
      <c r="ER217" s="76"/>
      <c r="ES217" s="76"/>
      <c r="ET217" s="76"/>
      <c r="EU217" s="76"/>
      <c r="EV217" s="76"/>
    </row>
    <row r="218" spans="4:152" s="118" customFormat="1" x14ac:dyDescent="0.25">
      <c r="D218" s="143"/>
      <c r="E218" s="178"/>
      <c r="F218" s="166" t="str">
        <f>F295</f>
        <v>기타 무형자산</v>
      </c>
      <c r="G218" s="74"/>
      <c r="H218" s="74"/>
      <c r="I218" s="74"/>
      <c r="J218" s="75"/>
      <c r="K218" s="76"/>
      <c r="L218" s="77"/>
      <c r="M218" s="123"/>
      <c r="N218" s="76">
        <f>SUM(N219:N220)</f>
        <v>3991.3697339999999</v>
      </c>
      <c r="O218" s="77">
        <f t="shared" ref="O218:W218" si="224">SUM(O219:O220)</f>
        <v>3991.3697339999999</v>
      </c>
      <c r="P218" s="77">
        <f t="shared" si="224"/>
        <v>3991.3697339999999</v>
      </c>
      <c r="Q218" s="77">
        <f t="shared" si="224"/>
        <v>3991.3697339999999</v>
      </c>
      <c r="R218" s="77">
        <f t="shared" si="224"/>
        <v>3991.3697339999999</v>
      </c>
      <c r="S218" s="77">
        <f t="shared" si="224"/>
        <v>3991.3697339999999</v>
      </c>
      <c r="T218" s="77">
        <f t="shared" si="224"/>
        <v>3991.3697339999999</v>
      </c>
      <c r="U218" s="77">
        <f t="shared" si="224"/>
        <v>3991.3697339999999</v>
      </c>
      <c r="V218" s="77">
        <f t="shared" si="224"/>
        <v>3991.3697339999999</v>
      </c>
      <c r="W218" s="77">
        <f t="shared" si="224"/>
        <v>3991.3697339999999</v>
      </c>
      <c r="X218" s="76">
        <f>SUM(X219:X220)</f>
        <v>3991.3697339999999</v>
      </c>
      <c r="Y218" s="76">
        <f t="shared" ref="Y218:CJ218" si="225">SUM(Y219:Y220)</f>
        <v>3991.3697339999999</v>
      </c>
      <c r="Z218" s="76">
        <f t="shared" si="225"/>
        <v>3991.3697339999999</v>
      </c>
      <c r="AA218" s="76">
        <f t="shared" si="225"/>
        <v>3991.3697339999999</v>
      </c>
      <c r="AB218" s="76">
        <f t="shared" si="225"/>
        <v>3991.3697339999999</v>
      </c>
      <c r="AC218" s="76">
        <f t="shared" si="225"/>
        <v>3991.3697339999999</v>
      </c>
      <c r="AD218" s="76">
        <f t="shared" si="225"/>
        <v>3991.3697339999999</v>
      </c>
      <c r="AE218" s="76">
        <f t="shared" si="225"/>
        <v>3991.3697339999999</v>
      </c>
      <c r="AF218" s="76">
        <f t="shared" si="225"/>
        <v>3991.3697339999999</v>
      </c>
      <c r="AG218" s="76">
        <f t="shared" si="225"/>
        <v>3991.3697339999999</v>
      </c>
      <c r="AH218" s="76">
        <f t="shared" si="225"/>
        <v>3991.3697339999999</v>
      </c>
      <c r="AI218" s="76">
        <f t="shared" si="225"/>
        <v>3991.3697339999999</v>
      </c>
      <c r="AJ218" s="76">
        <f t="shared" si="225"/>
        <v>3991.3697339999999</v>
      </c>
      <c r="AK218" s="76">
        <f t="shared" si="225"/>
        <v>3991.3697339999999</v>
      </c>
      <c r="AL218" s="76">
        <f t="shared" si="225"/>
        <v>3991.3697339999999</v>
      </c>
      <c r="AM218" s="76">
        <f t="shared" si="225"/>
        <v>3991.3697339999999</v>
      </c>
      <c r="AN218" s="76">
        <f t="shared" si="225"/>
        <v>3991.3697339999999</v>
      </c>
      <c r="AO218" s="76">
        <f t="shared" si="225"/>
        <v>3991.3697339999999</v>
      </c>
      <c r="AP218" s="76">
        <f t="shared" si="225"/>
        <v>3991.3697339999999</v>
      </c>
      <c r="AQ218" s="76">
        <f t="shared" si="225"/>
        <v>3991.3697339999999</v>
      </c>
      <c r="AR218" s="76">
        <f t="shared" si="225"/>
        <v>3991.3697339999999</v>
      </c>
      <c r="AS218" s="76">
        <f t="shared" si="225"/>
        <v>3991.3697339999999</v>
      </c>
      <c r="AT218" s="76">
        <f t="shared" si="225"/>
        <v>3991.3697339999999</v>
      </c>
      <c r="AU218" s="76">
        <f t="shared" si="225"/>
        <v>3991.3697339999999</v>
      </c>
      <c r="AV218" s="76">
        <f t="shared" si="225"/>
        <v>3991.3697339999999</v>
      </c>
      <c r="AW218" s="76">
        <f t="shared" si="225"/>
        <v>3991.3697339999999</v>
      </c>
      <c r="AX218" s="76">
        <f t="shared" si="225"/>
        <v>3991.3697339999999</v>
      </c>
      <c r="AY218" s="76">
        <f t="shared" si="225"/>
        <v>3991.3697339999999</v>
      </c>
      <c r="AZ218" s="76">
        <f t="shared" si="225"/>
        <v>3991.3697339999999</v>
      </c>
      <c r="BA218" s="76">
        <f t="shared" si="225"/>
        <v>3991.3697339999999</v>
      </c>
      <c r="BB218" s="76">
        <f t="shared" si="225"/>
        <v>3991.3697339999999</v>
      </c>
      <c r="BC218" s="76">
        <f t="shared" si="225"/>
        <v>3991.3697339999999</v>
      </c>
      <c r="BD218" s="76">
        <f t="shared" si="225"/>
        <v>3991.3697339999999</v>
      </c>
      <c r="BE218" s="76">
        <f t="shared" si="225"/>
        <v>3991.3697339999999</v>
      </c>
      <c r="BF218" s="76">
        <f t="shared" si="225"/>
        <v>3991.3697339999999</v>
      </c>
      <c r="BG218" s="76">
        <f t="shared" si="225"/>
        <v>3991.3697339999999</v>
      </c>
      <c r="BH218" s="76">
        <f t="shared" si="225"/>
        <v>3991.3697339999999</v>
      </c>
      <c r="BI218" s="76">
        <f t="shared" si="225"/>
        <v>3991.3697339999999</v>
      </c>
      <c r="BJ218" s="76">
        <f t="shared" si="225"/>
        <v>3991.3697339999999</v>
      </c>
      <c r="BK218" s="76">
        <f t="shared" si="225"/>
        <v>3991.3697339999999</v>
      </c>
      <c r="BL218" s="76">
        <f t="shared" si="225"/>
        <v>3991.3697339999999</v>
      </c>
      <c r="BM218" s="76">
        <f t="shared" si="225"/>
        <v>3991.3697339999999</v>
      </c>
      <c r="BN218" s="76">
        <f t="shared" si="225"/>
        <v>3991.3697339999999</v>
      </c>
      <c r="BO218" s="76">
        <f t="shared" si="225"/>
        <v>3991.3697339999999</v>
      </c>
      <c r="BP218" s="76">
        <f t="shared" si="225"/>
        <v>3991.3697339999999</v>
      </c>
      <c r="BQ218" s="76">
        <f t="shared" si="225"/>
        <v>3991.3697339999999</v>
      </c>
      <c r="BR218" s="76">
        <f t="shared" si="225"/>
        <v>3991.3697339999999</v>
      </c>
      <c r="BS218" s="76">
        <f t="shared" si="225"/>
        <v>3991.3697339999999</v>
      </c>
      <c r="BT218" s="76">
        <f t="shared" si="225"/>
        <v>3991.3697339999999</v>
      </c>
      <c r="BU218" s="76">
        <f t="shared" si="225"/>
        <v>3991.3697339999999</v>
      </c>
      <c r="BV218" s="76">
        <f t="shared" si="225"/>
        <v>3991.3697339999999</v>
      </c>
      <c r="BW218" s="76">
        <f t="shared" si="225"/>
        <v>3991.3697339999999</v>
      </c>
      <c r="BX218" s="76">
        <f t="shared" si="225"/>
        <v>3991.3697339999999</v>
      </c>
      <c r="BY218" s="76">
        <f t="shared" si="225"/>
        <v>3991.3697339999999</v>
      </c>
      <c r="BZ218" s="76">
        <f t="shared" si="225"/>
        <v>3991.3697339999999</v>
      </c>
      <c r="CA218" s="76">
        <f t="shared" si="225"/>
        <v>3991.3697339999999</v>
      </c>
      <c r="CB218" s="76">
        <f t="shared" si="225"/>
        <v>3991.3697339999999</v>
      </c>
      <c r="CC218" s="76">
        <f t="shared" si="225"/>
        <v>3991.3697339999999</v>
      </c>
      <c r="CD218" s="76">
        <f t="shared" si="225"/>
        <v>3991.3697339999999</v>
      </c>
      <c r="CE218" s="76">
        <f t="shared" si="225"/>
        <v>3991.3697339999999</v>
      </c>
      <c r="CF218" s="76">
        <f t="shared" si="225"/>
        <v>3991.3697339999999</v>
      </c>
      <c r="CG218" s="76">
        <f t="shared" si="225"/>
        <v>3991.3697339999999</v>
      </c>
      <c r="CH218" s="76">
        <f t="shared" si="225"/>
        <v>3991.3697339999999</v>
      </c>
      <c r="CI218" s="76">
        <f t="shared" si="225"/>
        <v>3991.3697339999999</v>
      </c>
      <c r="CJ218" s="76">
        <f t="shared" si="225"/>
        <v>3991.3697339999999</v>
      </c>
      <c r="CK218" s="76">
        <f t="shared" ref="CK218:DF218" si="226">SUM(CK219:CK220)</f>
        <v>3991.3697339999999</v>
      </c>
      <c r="CL218" s="76">
        <f t="shared" si="226"/>
        <v>3991.3697339999999</v>
      </c>
      <c r="CM218" s="76">
        <f t="shared" si="226"/>
        <v>3991.3697339999999</v>
      </c>
      <c r="CN218" s="76">
        <f t="shared" si="226"/>
        <v>3991.3697339999999</v>
      </c>
      <c r="CO218" s="76">
        <f t="shared" si="226"/>
        <v>3991.3697339999999</v>
      </c>
      <c r="CP218" s="76">
        <f t="shared" si="226"/>
        <v>3991.3697339999999</v>
      </c>
      <c r="CQ218" s="76">
        <f t="shared" si="226"/>
        <v>3991.3697339999999</v>
      </c>
      <c r="CR218" s="76">
        <f t="shared" si="226"/>
        <v>3991.3697339999999</v>
      </c>
      <c r="CS218" s="76">
        <f t="shared" si="226"/>
        <v>3991.3697339999999</v>
      </c>
      <c r="CT218" s="76">
        <f t="shared" si="226"/>
        <v>3991.3697339999999</v>
      </c>
      <c r="CU218" s="76">
        <f t="shared" si="226"/>
        <v>3991.3697339999999</v>
      </c>
      <c r="CV218" s="76">
        <f t="shared" si="226"/>
        <v>3991.3697339999999</v>
      </c>
      <c r="CW218" s="76">
        <f t="shared" si="226"/>
        <v>3991.3697339999999</v>
      </c>
      <c r="CX218" s="76">
        <f t="shared" si="226"/>
        <v>3991.3697339999999</v>
      </c>
      <c r="CY218" s="76">
        <f t="shared" si="226"/>
        <v>3991.3697339999999</v>
      </c>
      <c r="CZ218" s="76">
        <f t="shared" si="226"/>
        <v>3991.3697339999999</v>
      </c>
      <c r="DA218" s="76">
        <f t="shared" si="226"/>
        <v>3991.3697339999999</v>
      </c>
      <c r="DB218" s="76">
        <f t="shared" si="226"/>
        <v>3991.3697339999999</v>
      </c>
      <c r="DC218" s="76">
        <f t="shared" si="226"/>
        <v>3991.3697339999999</v>
      </c>
      <c r="DD218" s="76">
        <f t="shared" si="226"/>
        <v>3991.3697339999999</v>
      </c>
      <c r="DE218" s="76">
        <f t="shared" si="226"/>
        <v>3991.3697339999999</v>
      </c>
      <c r="DF218" s="76">
        <f t="shared" si="226"/>
        <v>3991.3697339999999</v>
      </c>
      <c r="DG218" s="76"/>
      <c r="DH218" s="76"/>
      <c r="DI218" s="76"/>
      <c r="DJ218" s="76"/>
      <c r="DK218" s="76"/>
      <c r="DL218" s="76"/>
      <c r="DM218" s="76"/>
      <c r="DN218" s="76"/>
      <c r="DO218" s="76"/>
      <c r="DP218" s="76"/>
      <c r="DQ218" s="76"/>
      <c r="DR218" s="76"/>
      <c r="DS218" s="76"/>
      <c r="DT218" s="76"/>
      <c r="DU218" s="76"/>
      <c r="DV218" s="76"/>
      <c r="DW218" s="76"/>
      <c r="DX218" s="76"/>
      <c r="DY218" s="76"/>
      <c r="DZ218" s="76"/>
      <c r="EA218" s="76"/>
      <c r="EB218" s="76"/>
      <c r="EC218" s="76"/>
      <c r="ED218" s="76"/>
      <c r="EE218" s="76"/>
      <c r="EF218" s="76"/>
      <c r="EG218" s="76"/>
      <c r="EH218" s="76"/>
      <c r="EI218" s="76"/>
      <c r="EJ218" s="76"/>
      <c r="EK218" s="76"/>
      <c r="EL218" s="76"/>
      <c r="EM218" s="76"/>
      <c r="EN218" s="76"/>
      <c r="EO218" s="76"/>
      <c r="EP218" s="76"/>
      <c r="EQ218" s="76"/>
      <c r="ER218" s="76"/>
      <c r="ES218" s="76"/>
      <c r="ET218" s="76"/>
      <c r="EU218" s="76"/>
      <c r="EV218" s="76"/>
    </row>
    <row r="219" spans="4:152" s="118" customFormat="1" x14ac:dyDescent="0.25">
      <c r="D219" s="143"/>
      <c r="E219" s="178"/>
      <c r="F219" s="166"/>
      <c r="G219" s="74" t="s">
        <v>17</v>
      </c>
      <c r="H219" s="74"/>
      <c r="I219" s="74"/>
      <c r="J219" s="75"/>
      <c r="K219" s="76"/>
      <c r="L219" s="77"/>
      <c r="M219" s="123"/>
      <c r="N219" s="141">
        <v>3991.3697339999999</v>
      </c>
      <c r="O219" s="88">
        <f t="shared" ref="O219:BZ219" si="227">N219+O333</f>
        <v>3991.3697339999999</v>
      </c>
      <c r="P219" s="88">
        <f t="shared" si="227"/>
        <v>3991.3697339999999</v>
      </c>
      <c r="Q219" s="88">
        <f t="shared" si="227"/>
        <v>3991.3697339999999</v>
      </c>
      <c r="R219" s="88">
        <f t="shared" si="227"/>
        <v>3991.3697339999999</v>
      </c>
      <c r="S219" s="88">
        <f t="shared" si="227"/>
        <v>3991.3697339999999</v>
      </c>
      <c r="T219" s="88">
        <f t="shared" si="227"/>
        <v>3991.3697339999999</v>
      </c>
      <c r="U219" s="88">
        <f t="shared" si="227"/>
        <v>3991.3697339999999</v>
      </c>
      <c r="V219" s="88">
        <f t="shared" si="227"/>
        <v>3991.3697339999999</v>
      </c>
      <c r="W219" s="88">
        <f t="shared" si="227"/>
        <v>3991.3697339999999</v>
      </c>
      <c r="X219" s="76">
        <f t="shared" si="227"/>
        <v>3991.3697339999999</v>
      </c>
      <c r="Y219" s="76">
        <f t="shared" si="227"/>
        <v>3991.3697339999999</v>
      </c>
      <c r="Z219" s="76">
        <f t="shared" si="227"/>
        <v>3991.3697339999999</v>
      </c>
      <c r="AA219" s="76">
        <f t="shared" si="227"/>
        <v>3991.3697339999999</v>
      </c>
      <c r="AB219" s="76">
        <f t="shared" si="227"/>
        <v>3991.3697339999999</v>
      </c>
      <c r="AC219" s="76">
        <f t="shared" si="227"/>
        <v>3991.3697339999999</v>
      </c>
      <c r="AD219" s="76">
        <f t="shared" si="227"/>
        <v>3991.3697339999999</v>
      </c>
      <c r="AE219" s="76">
        <f t="shared" si="227"/>
        <v>3991.3697339999999</v>
      </c>
      <c r="AF219" s="76">
        <f t="shared" si="227"/>
        <v>3991.3697339999999</v>
      </c>
      <c r="AG219" s="76">
        <f t="shared" si="227"/>
        <v>3991.3697339999999</v>
      </c>
      <c r="AH219" s="76">
        <f t="shared" si="227"/>
        <v>3991.3697339999999</v>
      </c>
      <c r="AI219" s="76">
        <f t="shared" si="227"/>
        <v>3991.3697339999999</v>
      </c>
      <c r="AJ219" s="76">
        <f t="shared" si="227"/>
        <v>3991.3697339999999</v>
      </c>
      <c r="AK219" s="76">
        <f t="shared" si="227"/>
        <v>3991.3697339999999</v>
      </c>
      <c r="AL219" s="76">
        <f t="shared" si="227"/>
        <v>3991.3697339999999</v>
      </c>
      <c r="AM219" s="76">
        <f t="shared" si="227"/>
        <v>3991.3697339999999</v>
      </c>
      <c r="AN219" s="76">
        <f t="shared" si="227"/>
        <v>3991.3697339999999</v>
      </c>
      <c r="AO219" s="76">
        <f t="shared" si="227"/>
        <v>3991.3697339999999</v>
      </c>
      <c r="AP219" s="76">
        <f t="shared" si="227"/>
        <v>3991.3697339999999</v>
      </c>
      <c r="AQ219" s="76">
        <f t="shared" si="227"/>
        <v>3991.3697339999999</v>
      </c>
      <c r="AR219" s="76">
        <f t="shared" si="227"/>
        <v>3991.3697339999999</v>
      </c>
      <c r="AS219" s="76">
        <f t="shared" si="227"/>
        <v>3991.3697339999999</v>
      </c>
      <c r="AT219" s="76">
        <f t="shared" si="227"/>
        <v>3991.3697339999999</v>
      </c>
      <c r="AU219" s="76">
        <f t="shared" si="227"/>
        <v>3991.3697339999999</v>
      </c>
      <c r="AV219" s="76">
        <f t="shared" si="227"/>
        <v>3991.3697339999999</v>
      </c>
      <c r="AW219" s="76">
        <f t="shared" si="227"/>
        <v>3991.3697339999999</v>
      </c>
      <c r="AX219" s="76">
        <f t="shared" si="227"/>
        <v>3991.3697339999999</v>
      </c>
      <c r="AY219" s="76">
        <f t="shared" si="227"/>
        <v>3991.3697339999999</v>
      </c>
      <c r="AZ219" s="76">
        <f t="shared" si="227"/>
        <v>3991.3697339999999</v>
      </c>
      <c r="BA219" s="76">
        <f t="shared" si="227"/>
        <v>3991.3697339999999</v>
      </c>
      <c r="BB219" s="76">
        <f t="shared" si="227"/>
        <v>3991.3697339999999</v>
      </c>
      <c r="BC219" s="76">
        <f t="shared" si="227"/>
        <v>3991.3697339999999</v>
      </c>
      <c r="BD219" s="76">
        <f t="shared" si="227"/>
        <v>3991.3697339999999</v>
      </c>
      <c r="BE219" s="76">
        <f t="shared" si="227"/>
        <v>3991.3697339999999</v>
      </c>
      <c r="BF219" s="76">
        <f t="shared" si="227"/>
        <v>3991.3697339999999</v>
      </c>
      <c r="BG219" s="76">
        <f t="shared" si="227"/>
        <v>3991.3697339999999</v>
      </c>
      <c r="BH219" s="76">
        <f t="shared" si="227"/>
        <v>3991.3697339999999</v>
      </c>
      <c r="BI219" s="76">
        <f t="shared" si="227"/>
        <v>3991.3697339999999</v>
      </c>
      <c r="BJ219" s="76">
        <f t="shared" si="227"/>
        <v>3991.3697339999999</v>
      </c>
      <c r="BK219" s="76">
        <f t="shared" si="227"/>
        <v>3991.3697339999999</v>
      </c>
      <c r="BL219" s="76">
        <f t="shared" si="227"/>
        <v>3991.3697339999999</v>
      </c>
      <c r="BM219" s="76">
        <f t="shared" si="227"/>
        <v>3991.3697339999999</v>
      </c>
      <c r="BN219" s="76">
        <f t="shared" si="227"/>
        <v>3991.3697339999999</v>
      </c>
      <c r="BO219" s="76">
        <f t="shared" si="227"/>
        <v>3991.3697339999999</v>
      </c>
      <c r="BP219" s="76">
        <f t="shared" si="227"/>
        <v>3991.3697339999999</v>
      </c>
      <c r="BQ219" s="76">
        <f t="shared" si="227"/>
        <v>3991.3697339999999</v>
      </c>
      <c r="BR219" s="76">
        <f t="shared" si="227"/>
        <v>3991.3697339999999</v>
      </c>
      <c r="BS219" s="76">
        <f t="shared" si="227"/>
        <v>3991.3697339999999</v>
      </c>
      <c r="BT219" s="76">
        <f t="shared" si="227"/>
        <v>3991.3697339999999</v>
      </c>
      <c r="BU219" s="76">
        <f t="shared" si="227"/>
        <v>3991.3697339999999</v>
      </c>
      <c r="BV219" s="76">
        <f t="shared" si="227"/>
        <v>3991.3697339999999</v>
      </c>
      <c r="BW219" s="76">
        <f t="shared" si="227"/>
        <v>3991.3697339999999</v>
      </c>
      <c r="BX219" s="76">
        <f t="shared" si="227"/>
        <v>3991.3697339999999</v>
      </c>
      <c r="BY219" s="76">
        <f t="shared" si="227"/>
        <v>3991.3697339999999</v>
      </c>
      <c r="BZ219" s="76">
        <f t="shared" si="227"/>
        <v>3991.3697339999999</v>
      </c>
      <c r="CA219" s="76">
        <f t="shared" ref="CA219:DF219" si="228">BZ219+CA333</f>
        <v>3991.3697339999999</v>
      </c>
      <c r="CB219" s="76">
        <f t="shared" si="228"/>
        <v>3991.3697339999999</v>
      </c>
      <c r="CC219" s="76">
        <f t="shared" si="228"/>
        <v>3991.3697339999999</v>
      </c>
      <c r="CD219" s="76">
        <f t="shared" si="228"/>
        <v>3991.3697339999999</v>
      </c>
      <c r="CE219" s="76">
        <f t="shared" si="228"/>
        <v>3991.3697339999999</v>
      </c>
      <c r="CF219" s="76">
        <f t="shared" si="228"/>
        <v>3991.3697339999999</v>
      </c>
      <c r="CG219" s="76">
        <f t="shared" si="228"/>
        <v>3991.3697339999999</v>
      </c>
      <c r="CH219" s="76">
        <f t="shared" si="228"/>
        <v>3991.3697339999999</v>
      </c>
      <c r="CI219" s="76">
        <f t="shared" si="228"/>
        <v>3991.3697339999999</v>
      </c>
      <c r="CJ219" s="76">
        <f t="shared" si="228"/>
        <v>3991.3697339999999</v>
      </c>
      <c r="CK219" s="76">
        <f t="shared" si="228"/>
        <v>3991.3697339999999</v>
      </c>
      <c r="CL219" s="76">
        <f t="shared" si="228"/>
        <v>3991.3697339999999</v>
      </c>
      <c r="CM219" s="76">
        <f t="shared" si="228"/>
        <v>3991.3697339999999</v>
      </c>
      <c r="CN219" s="76">
        <f t="shared" si="228"/>
        <v>3991.3697339999999</v>
      </c>
      <c r="CO219" s="76">
        <f t="shared" si="228"/>
        <v>3991.3697339999999</v>
      </c>
      <c r="CP219" s="76">
        <f t="shared" si="228"/>
        <v>3991.3697339999999</v>
      </c>
      <c r="CQ219" s="76">
        <f t="shared" si="228"/>
        <v>3991.3697339999999</v>
      </c>
      <c r="CR219" s="76">
        <f t="shared" si="228"/>
        <v>3991.3697339999999</v>
      </c>
      <c r="CS219" s="76">
        <f t="shared" si="228"/>
        <v>3991.3697339999999</v>
      </c>
      <c r="CT219" s="76">
        <f t="shared" si="228"/>
        <v>3991.3697339999999</v>
      </c>
      <c r="CU219" s="76">
        <f t="shared" si="228"/>
        <v>3991.3697339999999</v>
      </c>
      <c r="CV219" s="76">
        <f t="shared" si="228"/>
        <v>3991.3697339999999</v>
      </c>
      <c r="CW219" s="76">
        <f t="shared" si="228"/>
        <v>3991.3697339999999</v>
      </c>
      <c r="CX219" s="76">
        <f t="shared" si="228"/>
        <v>3991.3697339999999</v>
      </c>
      <c r="CY219" s="76">
        <f t="shared" si="228"/>
        <v>3991.3697339999999</v>
      </c>
      <c r="CZ219" s="76">
        <f t="shared" si="228"/>
        <v>3991.3697339999999</v>
      </c>
      <c r="DA219" s="76">
        <f t="shared" si="228"/>
        <v>3991.3697339999999</v>
      </c>
      <c r="DB219" s="76">
        <f t="shared" si="228"/>
        <v>3991.3697339999999</v>
      </c>
      <c r="DC219" s="76">
        <f t="shared" si="228"/>
        <v>3991.3697339999999</v>
      </c>
      <c r="DD219" s="76">
        <f t="shared" si="228"/>
        <v>3991.3697339999999</v>
      </c>
      <c r="DE219" s="76">
        <f t="shared" si="228"/>
        <v>3991.3697339999999</v>
      </c>
      <c r="DF219" s="76">
        <f t="shared" si="228"/>
        <v>3991.3697339999999</v>
      </c>
      <c r="DG219" s="76"/>
      <c r="DH219" s="76"/>
      <c r="DI219" s="76"/>
      <c r="DJ219" s="76"/>
      <c r="DK219" s="76"/>
      <c r="DL219" s="76"/>
      <c r="DM219" s="76"/>
      <c r="DN219" s="76"/>
      <c r="DO219" s="76"/>
      <c r="DP219" s="76"/>
      <c r="DQ219" s="76"/>
      <c r="DR219" s="76"/>
      <c r="DS219" s="76"/>
      <c r="DT219" s="76"/>
      <c r="DU219" s="76"/>
      <c r="DV219" s="76"/>
      <c r="DW219" s="76"/>
      <c r="DX219" s="76"/>
      <c r="DY219" s="76"/>
      <c r="DZ219" s="76"/>
      <c r="EA219" s="76"/>
      <c r="EB219" s="76"/>
      <c r="EC219" s="76"/>
      <c r="ED219" s="76"/>
      <c r="EE219" s="76"/>
      <c r="EF219" s="76"/>
      <c r="EG219" s="76"/>
      <c r="EH219" s="76"/>
      <c r="EI219" s="76"/>
      <c r="EJ219" s="76"/>
      <c r="EK219" s="76"/>
      <c r="EL219" s="76"/>
      <c r="EM219" s="76"/>
      <c r="EN219" s="76"/>
      <c r="EO219" s="76"/>
      <c r="EP219" s="76"/>
      <c r="EQ219" s="76"/>
      <c r="ER219" s="76"/>
      <c r="ES219" s="76"/>
      <c r="ET219" s="76"/>
      <c r="EU219" s="76"/>
      <c r="EV219" s="76"/>
    </row>
    <row r="220" spans="4:152" s="118" customFormat="1" x14ac:dyDescent="0.25">
      <c r="D220" s="143"/>
      <c r="E220" s="178"/>
      <c r="F220" s="166"/>
      <c r="G220" s="74" t="s">
        <v>54</v>
      </c>
      <c r="H220" s="74"/>
      <c r="I220" s="74"/>
      <c r="J220" s="75"/>
      <c r="K220" s="76"/>
      <c r="L220" s="77"/>
      <c r="M220" s="123"/>
      <c r="N220" s="141"/>
      <c r="O220" s="88">
        <f t="shared" ref="O220:BZ220" si="229">N220-O394</f>
        <v>0</v>
      </c>
      <c r="P220" s="88">
        <f t="shared" si="229"/>
        <v>0</v>
      </c>
      <c r="Q220" s="88">
        <f t="shared" si="229"/>
        <v>0</v>
      </c>
      <c r="R220" s="88">
        <f t="shared" si="229"/>
        <v>0</v>
      </c>
      <c r="S220" s="88">
        <f t="shared" si="229"/>
        <v>0</v>
      </c>
      <c r="T220" s="88">
        <f t="shared" si="229"/>
        <v>0</v>
      </c>
      <c r="U220" s="88">
        <f t="shared" si="229"/>
        <v>0</v>
      </c>
      <c r="V220" s="88">
        <f t="shared" si="229"/>
        <v>0</v>
      </c>
      <c r="W220" s="88">
        <f t="shared" si="229"/>
        <v>0</v>
      </c>
      <c r="X220" s="76">
        <f t="shared" si="229"/>
        <v>0</v>
      </c>
      <c r="Y220" s="76">
        <f t="shared" si="229"/>
        <v>0</v>
      </c>
      <c r="Z220" s="76">
        <f t="shared" si="229"/>
        <v>0</v>
      </c>
      <c r="AA220" s="76">
        <f t="shared" si="229"/>
        <v>0</v>
      </c>
      <c r="AB220" s="76">
        <f t="shared" si="229"/>
        <v>0</v>
      </c>
      <c r="AC220" s="76">
        <f t="shared" si="229"/>
        <v>0</v>
      </c>
      <c r="AD220" s="76">
        <f t="shared" si="229"/>
        <v>0</v>
      </c>
      <c r="AE220" s="76">
        <f t="shared" si="229"/>
        <v>0</v>
      </c>
      <c r="AF220" s="76">
        <f t="shared" si="229"/>
        <v>0</v>
      </c>
      <c r="AG220" s="76">
        <f t="shared" si="229"/>
        <v>0</v>
      </c>
      <c r="AH220" s="76">
        <f t="shared" si="229"/>
        <v>0</v>
      </c>
      <c r="AI220" s="76">
        <f t="shared" si="229"/>
        <v>0</v>
      </c>
      <c r="AJ220" s="76">
        <f t="shared" si="229"/>
        <v>0</v>
      </c>
      <c r="AK220" s="76">
        <f t="shared" si="229"/>
        <v>0</v>
      </c>
      <c r="AL220" s="76">
        <f t="shared" si="229"/>
        <v>0</v>
      </c>
      <c r="AM220" s="76">
        <f t="shared" si="229"/>
        <v>0</v>
      </c>
      <c r="AN220" s="76">
        <f t="shared" si="229"/>
        <v>0</v>
      </c>
      <c r="AO220" s="76">
        <f t="shared" si="229"/>
        <v>0</v>
      </c>
      <c r="AP220" s="76">
        <f t="shared" si="229"/>
        <v>0</v>
      </c>
      <c r="AQ220" s="76">
        <f t="shared" si="229"/>
        <v>0</v>
      </c>
      <c r="AR220" s="76">
        <f t="shared" si="229"/>
        <v>0</v>
      </c>
      <c r="AS220" s="76">
        <f t="shared" si="229"/>
        <v>0</v>
      </c>
      <c r="AT220" s="76">
        <f t="shared" si="229"/>
        <v>0</v>
      </c>
      <c r="AU220" s="76">
        <f t="shared" si="229"/>
        <v>0</v>
      </c>
      <c r="AV220" s="76">
        <f t="shared" si="229"/>
        <v>0</v>
      </c>
      <c r="AW220" s="76">
        <f t="shared" si="229"/>
        <v>0</v>
      </c>
      <c r="AX220" s="76">
        <f t="shared" si="229"/>
        <v>0</v>
      </c>
      <c r="AY220" s="76">
        <f t="shared" si="229"/>
        <v>0</v>
      </c>
      <c r="AZ220" s="76">
        <f t="shared" si="229"/>
        <v>0</v>
      </c>
      <c r="BA220" s="76">
        <f t="shared" si="229"/>
        <v>0</v>
      </c>
      <c r="BB220" s="76">
        <f t="shared" si="229"/>
        <v>0</v>
      </c>
      <c r="BC220" s="76">
        <f t="shared" si="229"/>
        <v>0</v>
      </c>
      <c r="BD220" s="76">
        <f t="shared" si="229"/>
        <v>0</v>
      </c>
      <c r="BE220" s="76">
        <f t="shared" si="229"/>
        <v>0</v>
      </c>
      <c r="BF220" s="76">
        <f t="shared" si="229"/>
        <v>0</v>
      </c>
      <c r="BG220" s="76">
        <f t="shared" si="229"/>
        <v>0</v>
      </c>
      <c r="BH220" s="76">
        <f t="shared" si="229"/>
        <v>0</v>
      </c>
      <c r="BI220" s="76">
        <f t="shared" si="229"/>
        <v>0</v>
      </c>
      <c r="BJ220" s="76">
        <f t="shared" si="229"/>
        <v>0</v>
      </c>
      <c r="BK220" s="76">
        <f t="shared" si="229"/>
        <v>0</v>
      </c>
      <c r="BL220" s="76">
        <f t="shared" si="229"/>
        <v>0</v>
      </c>
      <c r="BM220" s="76">
        <f t="shared" si="229"/>
        <v>0</v>
      </c>
      <c r="BN220" s="76">
        <f t="shared" si="229"/>
        <v>0</v>
      </c>
      <c r="BO220" s="76">
        <f t="shared" si="229"/>
        <v>0</v>
      </c>
      <c r="BP220" s="76">
        <f t="shared" si="229"/>
        <v>0</v>
      </c>
      <c r="BQ220" s="76">
        <f t="shared" si="229"/>
        <v>0</v>
      </c>
      <c r="BR220" s="76">
        <f t="shared" si="229"/>
        <v>0</v>
      </c>
      <c r="BS220" s="76">
        <f t="shared" si="229"/>
        <v>0</v>
      </c>
      <c r="BT220" s="76">
        <f t="shared" si="229"/>
        <v>0</v>
      </c>
      <c r="BU220" s="76">
        <f t="shared" si="229"/>
        <v>0</v>
      </c>
      <c r="BV220" s="76">
        <f t="shared" si="229"/>
        <v>0</v>
      </c>
      <c r="BW220" s="76">
        <f t="shared" si="229"/>
        <v>0</v>
      </c>
      <c r="BX220" s="76">
        <f t="shared" si="229"/>
        <v>0</v>
      </c>
      <c r="BY220" s="76">
        <f t="shared" si="229"/>
        <v>0</v>
      </c>
      <c r="BZ220" s="76">
        <f t="shared" si="229"/>
        <v>0</v>
      </c>
      <c r="CA220" s="76">
        <f t="shared" ref="CA220:DF220" si="230">BZ220-CA394</f>
        <v>0</v>
      </c>
      <c r="CB220" s="76">
        <f t="shared" si="230"/>
        <v>0</v>
      </c>
      <c r="CC220" s="76">
        <f t="shared" si="230"/>
        <v>0</v>
      </c>
      <c r="CD220" s="76">
        <f t="shared" si="230"/>
        <v>0</v>
      </c>
      <c r="CE220" s="76">
        <f t="shared" si="230"/>
        <v>0</v>
      </c>
      <c r="CF220" s="76">
        <f t="shared" si="230"/>
        <v>0</v>
      </c>
      <c r="CG220" s="76">
        <f t="shared" si="230"/>
        <v>0</v>
      </c>
      <c r="CH220" s="76">
        <f t="shared" si="230"/>
        <v>0</v>
      </c>
      <c r="CI220" s="76">
        <f t="shared" si="230"/>
        <v>0</v>
      </c>
      <c r="CJ220" s="76">
        <f t="shared" si="230"/>
        <v>0</v>
      </c>
      <c r="CK220" s="76">
        <f t="shared" si="230"/>
        <v>0</v>
      </c>
      <c r="CL220" s="76">
        <f t="shared" si="230"/>
        <v>0</v>
      </c>
      <c r="CM220" s="76">
        <f t="shared" si="230"/>
        <v>0</v>
      </c>
      <c r="CN220" s="76">
        <f t="shared" si="230"/>
        <v>0</v>
      </c>
      <c r="CO220" s="76">
        <f t="shared" si="230"/>
        <v>0</v>
      </c>
      <c r="CP220" s="76">
        <f t="shared" si="230"/>
        <v>0</v>
      </c>
      <c r="CQ220" s="76">
        <f t="shared" si="230"/>
        <v>0</v>
      </c>
      <c r="CR220" s="76">
        <f t="shared" si="230"/>
        <v>0</v>
      </c>
      <c r="CS220" s="76">
        <f t="shared" si="230"/>
        <v>0</v>
      </c>
      <c r="CT220" s="76">
        <f t="shared" si="230"/>
        <v>0</v>
      </c>
      <c r="CU220" s="76">
        <f t="shared" si="230"/>
        <v>0</v>
      </c>
      <c r="CV220" s="76">
        <f t="shared" si="230"/>
        <v>0</v>
      </c>
      <c r="CW220" s="76">
        <f t="shared" si="230"/>
        <v>0</v>
      </c>
      <c r="CX220" s="76">
        <f t="shared" si="230"/>
        <v>0</v>
      </c>
      <c r="CY220" s="76">
        <f t="shared" si="230"/>
        <v>0</v>
      </c>
      <c r="CZ220" s="76">
        <f t="shared" si="230"/>
        <v>0</v>
      </c>
      <c r="DA220" s="76">
        <f t="shared" si="230"/>
        <v>0</v>
      </c>
      <c r="DB220" s="76">
        <f t="shared" si="230"/>
        <v>0</v>
      </c>
      <c r="DC220" s="76">
        <f t="shared" si="230"/>
        <v>0</v>
      </c>
      <c r="DD220" s="76">
        <f t="shared" si="230"/>
        <v>0</v>
      </c>
      <c r="DE220" s="76">
        <f t="shared" si="230"/>
        <v>0</v>
      </c>
      <c r="DF220" s="76">
        <f t="shared" si="230"/>
        <v>0</v>
      </c>
      <c r="DG220" s="76"/>
      <c r="DH220" s="76"/>
      <c r="DI220" s="76"/>
      <c r="DJ220" s="76"/>
      <c r="DK220" s="76"/>
      <c r="DL220" s="76"/>
      <c r="DM220" s="76"/>
      <c r="DN220" s="76"/>
      <c r="DO220" s="76"/>
      <c r="DP220" s="76"/>
      <c r="DQ220" s="76"/>
      <c r="DR220" s="76"/>
      <c r="DS220" s="76"/>
      <c r="DT220" s="76"/>
      <c r="DU220" s="76"/>
      <c r="DV220" s="76"/>
      <c r="DW220" s="76"/>
      <c r="DX220" s="76"/>
      <c r="DY220" s="76"/>
      <c r="DZ220" s="76"/>
      <c r="EA220" s="76"/>
      <c r="EB220" s="76"/>
      <c r="EC220" s="76"/>
      <c r="ED220" s="76"/>
      <c r="EE220" s="76"/>
      <c r="EF220" s="76"/>
      <c r="EG220" s="76"/>
      <c r="EH220" s="76"/>
      <c r="EI220" s="76"/>
      <c r="EJ220" s="76"/>
      <c r="EK220" s="76"/>
      <c r="EL220" s="76"/>
      <c r="EM220" s="76"/>
      <c r="EN220" s="76"/>
      <c r="EO220" s="76"/>
      <c r="EP220" s="76"/>
      <c r="EQ220" s="76"/>
      <c r="ER220" s="76"/>
      <c r="ES220" s="76"/>
      <c r="ET220" s="76"/>
      <c r="EU220" s="76"/>
      <c r="EV220" s="76"/>
    </row>
    <row r="221" spans="4:152" s="118" customFormat="1" x14ac:dyDescent="0.25">
      <c r="D221" s="143"/>
      <c r="E221" s="178"/>
      <c r="F221" s="166">
        <f>F296</f>
        <v>0</v>
      </c>
      <c r="G221" s="74"/>
      <c r="H221" s="74"/>
      <c r="I221" s="74"/>
      <c r="J221" s="75"/>
      <c r="K221" s="76"/>
      <c r="L221" s="77"/>
      <c r="M221" s="123"/>
      <c r="N221" s="76">
        <f>SUM(N222:N223)</f>
        <v>0</v>
      </c>
      <c r="O221" s="77">
        <f t="shared" ref="O221:W221" si="231">SUM(O222:O223)</f>
        <v>0</v>
      </c>
      <c r="P221" s="77">
        <f t="shared" si="231"/>
        <v>0</v>
      </c>
      <c r="Q221" s="77">
        <f t="shared" si="231"/>
        <v>0</v>
      </c>
      <c r="R221" s="77">
        <f t="shared" si="231"/>
        <v>0</v>
      </c>
      <c r="S221" s="77">
        <f t="shared" si="231"/>
        <v>0</v>
      </c>
      <c r="T221" s="77">
        <f t="shared" si="231"/>
        <v>0</v>
      </c>
      <c r="U221" s="77">
        <f t="shared" si="231"/>
        <v>0</v>
      </c>
      <c r="V221" s="77">
        <f t="shared" si="231"/>
        <v>0</v>
      </c>
      <c r="W221" s="77">
        <f t="shared" si="231"/>
        <v>0</v>
      </c>
      <c r="X221" s="76">
        <f>SUM(X222:X223)</f>
        <v>0</v>
      </c>
      <c r="Y221" s="76">
        <f t="shared" ref="Y221:CJ221" si="232">SUM(Y222:Y223)</f>
        <v>0</v>
      </c>
      <c r="Z221" s="76">
        <f t="shared" si="232"/>
        <v>0</v>
      </c>
      <c r="AA221" s="76">
        <f t="shared" si="232"/>
        <v>0</v>
      </c>
      <c r="AB221" s="76">
        <f t="shared" si="232"/>
        <v>0</v>
      </c>
      <c r="AC221" s="76">
        <f t="shared" si="232"/>
        <v>0</v>
      </c>
      <c r="AD221" s="76">
        <f t="shared" si="232"/>
        <v>0</v>
      </c>
      <c r="AE221" s="76">
        <f t="shared" si="232"/>
        <v>0</v>
      </c>
      <c r="AF221" s="76">
        <f t="shared" si="232"/>
        <v>0</v>
      </c>
      <c r="AG221" s="76">
        <f t="shared" si="232"/>
        <v>0</v>
      </c>
      <c r="AH221" s="76">
        <f t="shared" si="232"/>
        <v>0</v>
      </c>
      <c r="AI221" s="76">
        <f t="shared" si="232"/>
        <v>0</v>
      </c>
      <c r="AJ221" s="76">
        <f t="shared" si="232"/>
        <v>0</v>
      </c>
      <c r="AK221" s="76">
        <f t="shared" si="232"/>
        <v>0</v>
      </c>
      <c r="AL221" s="76">
        <f t="shared" si="232"/>
        <v>0</v>
      </c>
      <c r="AM221" s="76">
        <f t="shared" si="232"/>
        <v>0</v>
      </c>
      <c r="AN221" s="76">
        <f t="shared" si="232"/>
        <v>0</v>
      </c>
      <c r="AO221" s="76">
        <f t="shared" si="232"/>
        <v>0</v>
      </c>
      <c r="AP221" s="76">
        <f t="shared" si="232"/>
        <v>0</v>
      </c>
      <c r="AQ221" s="76">
        <f t="shared" si="232"/>
        <v>0</v>
      </c>
      <c r="AR221" s="76">
        <f t="shared" si="232"/>
        <v>0</v>
      </c>
      <c r="AS221" s="76">
        <f t="shared" si="232"/>
        <v>0</v>
      </c>
      <c r="AT221" s="76">
        <f t="shared" si="232"/>
        <v>0</v>
      </c>
      <c r="AU221" s="76">
        <f t="shared" si="232"/>
        <v>0</v>
      </c>
      <c r="AV221" s="76">
        <f t="shared" si="232"/>
        <v>0</v>
      </c>
      <c r="AW221" s="76">
        <f t="shared" si="232"/>
        <v>0</v>
      </c>
      <c r="AX221" s="76">
        <f t="shared" si="232"/>
        <v>0</v>
      </c>
      <c r="AY221" s="76">
        <f t="shared" si="232"/>
        <v>0</v>
      </c>
      <c r="AZ221" s="76">
        <f t="shared" si="232"/>
        <v>0</v>
      </c>
      <c r="BA221" s="76">
        <f t="shared" si="232"/>
        <v>0</v>
      </c>
      <c r="BB221" s="76">
        <f t="shared" si="232"/>
        <v>0</v>
      </c>
      <c r="BC221" s="76">
        <f t="shared" si="232"/>
        <v>0</v>
      </c>
      <c r="BD221" s="76">
        <f t="shared" si="232"/>
        <v>0</v>
      </c>
      <c r="BE221" s="76">
        <f t="shared" si="232"/>
        <v>0</v>
      </c>
      <c r="BF221" s="76">
        <f t="shared" si="232"/>
        <v>0</v>
      </c>
      <c r="BG221" s="76">
        <f t="shared" si="232"/>
        <v>0</v>
      </c>
      <c r="BH221" s="76">
        <f t="shared" si="232"/>
        <v>0</v>
      </c>
      <c r="BI221" s="76">
        <f t="shared" si="232"/>
        <v>0</v>
      </c>
      <c r="BJ221" s="76">
        <f t="shared" si="232"/>
        <v>0</v>
      </c>
      <c r="BK221" s="76">
        <f t="shared" si="232"/>
        <v>0</v>
      </c>
      <c r="BL221" s="76">
        <f t="shared" si="232"/>
        <v>0</v>
      </c>
      <c r="BM221" s="76">
        <f t="shared" si="232"/>
        <v>0</v>
      </c>
      <c r="BN221" s="76">
        <f t="shared" si="232"/>
        <v>0</v>
      </c>
      <c r="BO221" s="76">
        <f t="shared" si="232"/>
        <v>0</v>
      </c>
      <c r="BP221" s="76">
        <f t="shared" si="232"/>
        <v>0</v>
      </c>
      <c r="BQ221" s="76">
        <f t="shared" si="232"/>
        <v>0</v>
      </c>
      <c r="BR221" s="76">
        <f t="shared" si="232"/>
        <v>0</v>
      </c>
      <c r="BS221" s="76">
        <f t="shared" si="232"/>
        <v>0</v>
      </c>
      <c r="BT221" s="76">
        <f t="shared" si="232"/>
        <v>0</v>
      </c>
      <c r="BU221" s="76">
        <f t="shared" si="232"/>
        <v>0</v>
      </c>
      <c r="BV221" s="76">
        <f t="shared" si="232"/>
        <v>0</v>
      </c>
      <c r="BW221" s="76">
        <f t="shared" si="232"/>
        <v>0</v>
      </c>
      <c r="BX221" s="76">
        <f t="shared" si="232"/>
        <v>0</v>
      </c>
      <c r="BY221" s="76">
        <f t="shared" si="232"/>
        <v>0</v>
      </c>
      <c r="BZ221" s="76">
        <f t="shared" si="232"/>
        <v>0</v>
      </c>
      <c r="CA221" s="76">
        <f t="shared" si="232"/>
        <v>0</v>
      </c>
      <c r="CB221" s="76">
        <f t="shared" si="232"/>
        <v>0</v>
      </c>
      <c r="CC221" s="76">
        <f t="shared" si="232"/>
        <v>0</v>
      </c>
      <c r="CD221" s="76">
        <f t="shared" si="232"/>
        <v>0</v>
      </c>
      <c r="CE221" s="76">
        <f t="shared" si="232"/>
        <v>0</v>
      </c>
      <c r="CF221" s="76">
        <f t="shared" si="232"/>
        <v>0</v>
      </c>
      <c r="CG221" s="76">
        <f t="shared" si="232"/>
        <v>0</v>
      </c>
      <c r="CH221" s="76">
        <f t="shared" si="232"/>
        <v>0</v>
      </c>
      <c r="CI221" s="76">
        <f t="shared" si="232"/>
        <v>0</v>
      </c>
      <c r="CJ221" s="76">
        <f t="shared" si="232"/>
        <v>0</v>
      </c>
      <c r="CK221" s="76">
        <f t="shared" ref="CK221:DF221" si="233">SUM(CK222:CK223)</f>
        <v>0</v>
      </c>
      <c r="CL221" s="76">
        <f t="shared" si="233"/>
        <v>0</v>
      </c>
      <c r="CM221" s="76">
        <f t="shared" si="233"/>
        <v>0</v>
      </c>
      <c r="CN221" s="76">
        <f t="shared" si="233"/>
        <v>0</v>
      </c>
      <c r="CO221" s="76">
        <f t="shared" si="233"/>
        <v>0</v>
      </c>
      <c r="CP221" s="76">
        <f t="shared" si="233"/>
        <v>0</v>
      </c>
      <c r="CQ221" s="76">
        <f t="shared" si="233"/>
        <v>0</v>
      </c>
      <c r="CR221" s="76">
        <f t="shared" si="233"/>
        <v>0</v>
      </c>
      <c r="CS221" s="76">
        <f t="shared" si="233"/>
        <v>0</v>
      </c>
      <c r="CT221" s="76">
        <f t="shared" si="233"/>
        <v>0</v>
      </c>
      <c r="CU221" s="76">
        <f t="shared" si="233"/>
        <v>0</v>
      </c>
      <c r="CV221" s="76">
        <f t="shared" si="233"/>
        <v>0</v>
      </c>
      <c r="CW221" s="76">
        <f t="shared" si="233"/>
        <v>0</v>
      </c>
      <c r="CX221" s="76">
        <f t="shared" si="233"/>
        <v>0</v>
      </c>
      <c r="CY221" s="76">
        <f t="shared" si="233"/>
        <v>0</v>
      </c>
      <c r="CZ221" s="76">
        <f t="shared" si="233"/>
        <v>0</v>
      </c>
      <c r="DA221" s="76">
        <f t="shared" si="233"/>
        <v>0</v>
      </c>
      <c r="DB221" s="76">
        <f t="shared" si="233"/>
        <v>0</v>
      </c>
      <c r="DC221" s="76">
        <f t="shared" si="233"/>
        <v>0</v>
      </c>
      <c r="DD221" s="76">
        <f t="shared" si="233"/>
        <v>0</v>
      </c>
      <c r="DE221" s="76">
        <f t="shared" si="233"/>
        <v>0</v>
      </c>
      <c r="DF221" s="76">
        <f t="shared" si="233"/>
        <v>0</v>
      </c>
      <c r="DG221" s="76"/>
      <c r="DH221" s="76"/>
      <c r="DI221" s="76"/>
      <c r="DJ221" s="76"/>
      <c r="DK221" s="76"/>
      <c r="DL221" s="76"/>
      <c r="DM221" s="76"/>
      <c r="DN221" s="76"/>
      <c r="DO221" s="76"/>
      <c r="DP221" s="76"/>
      <c r="DQ221" s="76"/>
      <c r="DR221" s="76"/>
      <c r="DS221" s="76"/>
      <c r="DT221" s="76"/>
      <c r="DU221" s="76"/>
      <c r="DV221" s="76"/>
      <c r="DW221" s="76"/>
      <c r="DX221" s="76"/>
      <c r="DY221" s="76"/>
      <c r="DZ221" s="76"/>
      <c r="EA221" s="76"/>
      <c r="EB221" s="76"/>
      <c r="EC221" s="76"/>
      <c r="ED221" s="76"/>
      <c r="EE221" s="76"/>
      <c r="EF221" s="76"/>
      <c r="EG221" s="76"/>
      <c r="EH221" s="76"/>
      <c r="EI221" s="76"/>
      <c r="EJ221" s="76"/>
      <c r="EK221" s="76"/>
      <c r="EL221" s="76"/>
      <c r="EM221" s="76"/>
      <c r="EN221" s="76"/>
      <c r="EO221" s="76"/>
      <c r="EP221" s="76"/>
      <c r="EQ221" s="76"/>
      <c r="ER221" s="76"/>
      <c r="ES221" s="76"/>
      <c r="ET221" s="76"/>
      <c r="EU221" s="76"/>
      <c r="EV221" s="76"/>
    </row>
    <row r="222" spans="4:152" s="118" customFormat="1" x14ac:dyDescent="0.25">
      <c r="D222" s="143"/>
      <c r="E222" s="73"/>
      <c r="F222" s="74"/>
      <c r="G222" s="74" t="s">
        <v>17</v>
      </c>
      <c r="H222" s="74"/>
      <c r="I222" s="74"/>
      <c r="J222" s="75"/>
      <c r="K222" s="76"/>
      <c r="L222" s="77"/>
      <c r="M222" s="123"/>
      <c r="N222" s="141"/>
      <c r="O222" s="88">
        <f t="shared" ref="O222:BZ222" si="234">N222+O334</f>
        <v>0</v>
      </c>
      <c r="P222" s="88">
        <f t="shared" si="234"/>
        <v>0</v>
      </c>
      <c r="Q222" s="88">
        <f t="shared" si="234"/>
        <v>0</v>
      </c>
      <c r="R222" s="88">
        <f t="shared" si="234"/>
        <v>0</v>
      </c>
      <c r="S222" s="88">
        <f t="shared" si="234"/>
        <v>0</v>
      </c>
      <c r="T222" s="88">
        <f t="shared" si="234"/>
        <v>0</v>
      </c>
      <c r="U222" s="88">
        <f t="shared" si="234"/>
        <v>0</v>
      </c>
      <c r="V222" s="88">
        <f t="shared" si="234"/>
        <v>0</v>
      </c>
      <c r="W222" s="88">
        <f t="shared" si="234"/>
        <v>0</v>
      </c>
      <c r="X222" s="76">
        <f t="shared" si="234"/>
        <v>0</v>
      </c>
      <c r="Y222" s="76">
        <f t="shared" si="234"/>
        <v>0</v>
      </c>
      <c r="Z222" s="76">
        <f t="shared" si="234"/>
        <v>0</v>
      </c>
      <c r="AA222" s="76">
        <f t="shared" si="234"/>
        <v>0</v>
      </c>
      <c r="AB222" s="76">
        <f t="shared" si="234"/>
        <v>0</v>
      </c>
      <c r="AC222" s="76">
        <f t="shared" si="234"/>
        <v>0</v>
      </c>
      <c r="AD222" s="76">
        <f t="shared" si="234"/>
        <v>0</v>
      </c>
      <c r="AE222" s="76">
        <f t="shared" si="234"/>
        <v>0</v>
      </c>
      <c r="AF222" s="76">
        <f t="shared" si="234"/>
        <v>0</v>
      </c>
      <c r="AG222" s="76">
        <f t="shared" si="234"/>
        <v>0</v>
      </c>
      <c r="AH222" s="76">
        <f t="shared" si="234"/>
        <v>0</v>
      </c>
      <c r="AI222" s="76">
        <f t="shared" si="234"/>
        <v>0</v>
      </c>
      <c r="AJ222" s="76">
        <f t="shared" si="234"/>
        <v>0</v>
      </c>
      <c r="AK222" s="76">
        <f t="shared" si="234"/>
        <v>0</v>
      </c>
      <c r="AL222" s="76">
        <f t="shared" si="234"/>
        <v>0</v>
      </c>
      <c r="AM222" s="76">
        <f t="shared" si="234"/>
        <v>0</v>
      </c>
      <c r="AN222" s="76">
        <f t="shared" si="234"/>
        <v>0</v>
      </c>
      <c r="AO222" s="76">
        <f t="shared" si="234"/>
        <v>0</v>
      </c>
      <c r="AP222" s="76">
        <f t="shared" si="234"/>
        <v>0</v>
      </c>
      <c r="AQ222" s="76">
        <f t="shared" si="234"/>
        <v>0</v>
      </c>
      <c r="AR222" s="76">
        <f t="shared" si="234"/>
        <v>0</v>
      </c>
      <c r="AS222" s="76">
        <f t="shared" si="234"/>
        <v>0</v>
      </c>
      <c r="AT222" s="76">
        <f t="shared" si="234"/>
        <v>0</v>
      </c>
      <c r="AU222" s="76">
        <f t="shared" si="234"/>
        <v>0</v>
      </c>
      <c r="AV222" s="76">
        <f t="shared" si="234"/>
        <v>0</v>
      </c>
      <c r="AW222" s="76">
        <f t="shared" si="234"/>
        <v>0</v>
      </c>
      <c r="AX222" s="76">
        <f t="shared" si="234"/>
        <v>0</v>
      </c>
      <c r="AY222" s="76">
        <f t="shared" si="234"/>
        <v>0</v>
      </c>
      <c r="AZ222" s="76">
        <f t="shared" si="234"/>
        <v>0</v>
      </c>
      <c r="BA222" s="76">
        <f t="shared" si="234"/>
        <v>0</v>
      </c>
      <c r="BB222" s="76">
        <f t="shared" si="234"/>
        <v>0</v>
      </c>
      <c r="BC222" s="76">
        <f t="shared" si="234"/>
        <v>0</v>
      </c>
      <c r="BD222" s="76">
        <f t="shared" si="234"/>
        <v>0</v>
      </c>
      <c r="BE222" s="76">
        <f t="shared" si="234"/>
        <v>0</v>
      </c>
      <c r="BF222" s="76">
        <f t="shared" si="234"/>
        <v>0</v>
      </c>
      <c r="BG222" s="76">
        <f t="shared" si="234"/>
        <v>0</v>
      </c>
      <c r="BH222" s="76">
        <f t="shared" si="234"/>
        <v>0</v>
      </c>
      <c r="BI222" s="76">
        <f t="shared" si="234"/>
        <v>0</v>
      </c>
      <c r="BJ222" s="76">
        <f t="shared" si="234"/>
        <v>0</v>
      </c>
      <c r="BK222" s="76">
        <f t="shared" si="234"/>
        <v>0</v>
      </c>
      <c r="BL222" s="76">
        <f t="shared" si="234"/>
        <v>0</v>
      </c>
      <c r="BM222" s="76">
        <f t="shared" si="234"/>
        <v>0</v>
      </c>
      <c r="BN222" s="76">
        <f t="shared" si="234"/>
        <v>0</v>
      </c>
      <c r="BO222" s="76">
        <f t="shared" si="234"/>
        <v>0</v>
      </c>
      <c r="BP222" s="76">
        <f t="shared" si="234"/>
        <v>0</v>
      </c>
      <c r="BQ222" s="76">
        <f t="shared" si="234"/>
        <v>0</v>
      </c>
      <c r="BR222" s="76">
        <f t="shared" si="234"/>
        <v>0</v>
      </c>
      <c r="BS222" s="76">
        <f t="shared" si="234"/>
        <v>0</v>
      </c>
      <c r="BT222" s="76">
        <f t="shared" si="234"/>
        <v>0</v>
      </c>
      <c r="BU222" s="76">
        <f t="shared" si="234"/>
        <v>0</v>
      </c>
      <c r="BV222" s="76">
        <f t="shared" si="234"/>
        <v>0</v>
      </c>
      <c r="BW222" s="76">
        <f t="shared" si="234"/>
        <v>0</v>
      </c>
      <c r="BX222" s="76">
        <f t="shared" si="234"/>
        <v>0</v>
      </c>
      <c r="BY222" s="76">
        <f t="shared" si="234"/>
        <v>0</v>
      </c>
      <c r="BZ222" s="76">
        <f t="shared" si="234"/>
        <v>0</v>
      </c>
      <c r="CA222" s="76">
        <f t="shared" ref="CA222:DF222" si="235">BZ222+CA334</f>
        <v>0</v>
      </c>
      <c r="CB222" s="76">
        <f t="shared" si="235"/>
        <v>0</v>
      </c>
      <c r="CC222" s="76">
        <f t="shared" si="235"/>
        <v>0</v>
      </c>
      <c r="CD222" s="76">
        <f t="shared" si="235"/>
        <v>0</v>
      </c>
      <c r="CE222" s="76">
        <f t="shared" si="235"/>
        <v>0</v>
      </c>
      <c r="CF222" s="76">
        <f t="shared" si="235"/>
        <v>0</v>
      </c>
      <c r="CG222" s="76">
        <f t="shared" si="235"/>
        <v>0</v>
      </c>
      <c r="CH222" s="76">
        <f t="shared" si="235"/>
        <v>0</v>
      </c>
      <c r="CI222" s="76">
        <f t="shared" si="235"/>
        <v>0</v>
      </c>
      <c r="CJ222" s="76">
        <f t="shared" si="235"/>
        <v>0</v>
      </c>
      <c r="CK222" s="76">
        <f t="shared" si="235"/>
        <v>0</v>
      </c>
      <c r="CL222" s="76">
        <f t="shared" si="235"/>
        <v>0</v>
      </c>
      <c r="CM222" s="76">
        <f t="shared" si="235"/>
        <v>0</v>
      </c>
      <c r="CN222" s="76">
        <f t="shared" si="235"/>
        <v>0</v>
      </c>
      <c r="CO222" s="76">
        <f t="shared" si="235"/>
        <v>0</v>
      </c>
      <c r="CP222" s="76">
        <f t="shared" si="235"/>
        <v>0</v>
      </c>
      <c r="CQ222" s="76">
        <f t="shared" si="235"/>
        <v>0</v>
      </c>
      <c r="CR222" s="76">
        <f t="shared" si="235"/>
        <v>0</v>
      </c>
      <c r="CS222" s="76">
        <f t="shared" si="235"/>
        <v>0</v>
      </c>
      <c r="CT222" s="76">
        <f t="shared" si="235"/>
        <v>0</v>
      </c>
      <c r="CU222" s="76">
        <f t="shared" si="235"/>
        <v>0</v>
      </c>
      <c r="CV222" s="76">
        <f t="shared" si="235"/>
        <v>0</v>
      </c>
      <c r="CW222" s="76">
        <f t="shared" si="235"/>
        <v>0</v>
      </c>
      <c r="CX222" s="76">
        <f t="shared" si="235"/>
        <v>0</v>
      </c>
      <c r="CY222" s="76">
        <f t="shared" si="235"/>
        <v>0</v>
      </c>
      <c r="CZ222" s="76">
        <f t="shared" si="235"/>
        <v>0</v>
      </c>
      <c r="DA222" s="76">
        <f t="shared" si="235"/>
        <v>0</v>
      </c>
      <c r="DB222" s="76">
        <f t="shared" si="235"/>
        <v>0</v>
      </c>
      <c r="DC222" s="76">
        <f t="shared" si="235"/>
        <v>0</v>
      </c>
      <c r="DD222" s="76">
        <f t="shared" si="235"/>
        <v>0</v>
      </c>
      <c r="DE222" s="76">
        <f t="shared" si="235"/>
        <v>0</v>
      </c>
      <c r="DF222" s="76">
        <f t="shared" si="235"/>
        <v>0</v>
      </c>
      <c r="DG222" s="76"/>
      <c r="DH222" s="76"/>
      <c r="DI222" s="76"/>
      <c r="DJ222" s="76"/>
      <c r="DK222" s="76"/>
      <c r="DL222" s="76"/>
      <c r="DM222" s="76"/>
      <c r="DN222" s="76"/>
      <c r="DO222" s="76"/>
      <c r="DP222" s="76"/>
      <c r="DQ222" s="76"/>
      <c r="DR222" s="76"/>
      <c r="DS222" s="76"/>
      <c r="DT222" s="76"/>
      <c r="DU222" s="76"/>
      <c r="DV222" s="76"/>
      <c r="DW222" s="76"/>
      <c r="DX222" s="76"/>
      <c r="DY222" s="76"/>
      <c r="DZ222" s="76"/>
      <c r="EA222" s="76"/>
      <c r="EB222" s="76"/>
      <c r="EC222" s="76"/>
      <c r="ED222" s="76"/>
      <c r="EE222" s="76"/>
      <c r="EF222" s="76"/>
      <c r="EG222" s="76"/>
      <c r="EH222" s="76"/>
      <c r="EI222" s="76"/>
      <c r="EJ222" s="76"/>
      <c r="EK222" s="76"/>
      <c r="EL222" s="76"/>
      <c r="EM222" s="76"/>
      <c r="EN222" s="76"/>
      <c r="EO222" s="76"/>
      <c r="EP222" s="76"/>
      <c r="EQ222" s="76"/>
      <c r="ER222" s="76"/>
      <c r="ES222" s="76"/>
      <c r="ET222" s="76"/>
      <c r="EU222" s="76"/>
      <c r="EV222" s="76"/>
    </row>
    <row r="223" spans="4:152" s="118" customFormat="1" x14ac:dyDescent="0.25">
      <c r="D223" s="143"/>
      <c r="E223" s="73"/>
      <c r="F223" s="74"/>
      <c r="G223" s="74" t="s">
        <v>54</v>
      </c>
      <c r="H223" s="74"/>
      <c r="I223" s="74"/>
      <c r="J223" s="75"/>
      <c r="K223" s="76"/>
      <c r="L223" s="77"/>
      <c r="M223" s="123"/>
      <c r="N223" s="141"/>
      <c r="O223" s="88">
        <f t="shared" ref="O223:BZ223" si="236">N223-O395</f>
        <v>0</v>
      </c>
      <c r="P223" s="88">
        <f t="shared" si="236"/>
        <v>0</v>
      </c>
      <c r="Q223" s="88">
        <f t="shared" si="236"/>
        <v>0</v>
      </c>
      <c r="R223" s="88">
        <f t="shared" si="236"/>
        <v>0</v>
      </c>
      <c r="S223" s="88">
        <f t="shared" si="236"/>
        <v>0</v>
      </c>
      <c r="T223" s="88">
        <f t="shared" si="236"/>
        <v>0</v>
      </c>
      <c r="U223" s="88">
        <f t="shared" si="236"/>
        <v>0</v>
      </c>
      <c r="V223" s="88">
        <f t="shared" si="236"/>
        <v>0</v>
      </c>
      <c r="W223" s="88">
        <f t="shared" si="236"/>
        <v>0</v>
      </c>
      <c r="X223" s="76">
        <f t="shared" si="236"/>
        <v>0</v>
      </c>
      <c r="Y223" s="76">
        <f t="shared" si="236"/>
        <v>0</v>
      </c>
      <c r="Z223" s="76">
        <f t="shared" si="236"/>
        <v>0</v>
      </c>
      <c r="AA223" s="76">
        <f t="shared" si="236"/>
        <v>0</v>
      </c>
      <c r="AB223" s="76">
        <f t="shared" si="236"/>
        <v>0</v>
      </c>
      <c r="AC223" s="76">
        <f t="shared" si="236"/>
        <v>0</v>
      </c>
      <c r="AD223" s="76">
        <f t="shared" si="236"/>
        <v>0</v>
      </c>
      <c r="AE223" s="76">
        <f t="shared" si="236"/>
        <v>0</v>
      </c>
      <c r="AF223" s="76">
        <f t="shared" si="236"/>
        <v>0</v>
      </c>
      <c r="AG223" s="76">
        <f t="shared" si="236"/>
        <v>0</v>
      </c>
      <c r="AH223" s="76">
        <f t="shared" si="236"/>
        <v>0</v>
      </c>
      <c r="AI223" s="76">
        <f t="shared" si="236"/>
        <v>0</v>
      </c>
      <c r="AJ223" s="76">
        <f t="shared" si="236"/>
        <v>0</v>
      </c>
      <c r="AK223" s="76">
        <f t="shared" si="236"/>
        <v>0</v>
      </c>
      <c r="AL223" s="76">
        <f t="shared" si="236"/>
        <v>0</v>
      </c>
      <c r="AM223" s="76">
        <f t="shared" si="236"/>
        <v>0</v>
      </c>
      <c r="AN223" s="76">
        <f t="shared" si="236"/>
        <v>0</v>
      </c>
      <c r="AO223" s="76">
        <f t="shared" si="236"/>
        <v>0</v>
      </c>
      <c r="AP223" s="76">
        <f t="shared" si="236"/>
        <v>0</v>
      </c>
      <c r="AQ223" s="76">
        <f t="shared" si="236"/>
        <v>0</v>
      </c>
      <c r="AR223" s="76">
        <f t="shared" si="236"/>
        <v>0</v>
      </c>
      <c r="AS223" s="76">
        <f t="shared" si="236"/>
        <v>0</v>
      </c>
      <c r="AT223" s="76">
        <f t="shared" si="236"/>
        <v>0</v>
      </c>
      <c r="AU223" s="76">
        <f t="shared" si="236"/>
        <v>0</v>
      </c>
      <c r="AV223" s="76">
        <f t="shared" si="236"/>
        <v>0</v>
      </c>
      <c r="AW223" s="76">
        <f t="shared" si="236"/>
        <v>0</v>
      </c>
      <c r="AX223" s="76">
        <f t="shared" si="236"/>
        <v>0</v>
      </c>
      <c r="AY223" s="76">
        <f t="shared" si="236"/>
        <v>0</v>
      </c>
      <c r="AZ223" s="76">
        <f t="shared" si="236"/>
        <v>0</v>
      </c>
      <c r="BA223" s="76">
        <f t="shared" si="236"/>
        <v>0</v>
      </c>
      <c r="BB223" s="76">
        <f t="shared" si="236"/>
        <v>0</v>
      </c>
      <c r="BC223" s="76">
        <f t="shared" si="236"/>
        <v>0</v>
      </c>
      <c r="BD223" s="76">
        <f t="shared" si="236"/>
        <v>0</v>
      </c>
      <c r="BE223" s="76">
        <f t="shared" si="236"/>
        <v>0</v>
      </c>
      <c r="BF223" s="76">
        <f t="shared" si="236"/>
        <v>0</v>
      </c>
      <c r="BG223" s="76">
        <f t="shared" si="236"/>
        <v>0</v>
      </c>
      <c r="BH223" s="76">
        <f t="shared" si="236"/>
        <v>0</v>
      </c>
      <c r="BI223" s="76">
        <f t="shared" si="236"/>
        <v>0</v>
      </c>
      <c r="BJ223" s="76">
        <f t="shared" si="236"/>
        <v>0</v>
      </c>
      <c r="BK223" s="76">
        <f t="shared" si="236"/>
        <v>0</v>
      </c>
      <c r="BL223" s="76">
        <f t="shared" si="236"/>
        <v>0</v>
      </c>
      <c r="BM223" s="76">
        <f t="shared" si="236"/>
        <v>0</v>
      </c>
      <c r="BN223" s="76">
        <f t="shared" si="236"/>
        <v>0</v>
      </c>
      <c r="BO223" s="76">
        <f t="shared" si="236"/>
        <v>0</v>
      </c>
      <c r="BP223" s="76">
        <f t="shared" si="236"/>
        <v>0</v>
      </c>
      <c r="BQ223" s="76">
        <f t="shared" si="236"/>
        <v>0</v>
      </c>
      <c r="BR223" s="76">
        <f t="shared" si="236"/>
        <v>0</v>
      </c>
      <c r="BS223" s="76">
        <f t="shared" si="236"/>
        <v>0</v>
      </c>
      <c r="BT223" s="76">
        <f t="shared" si="236"/>
        <v>0</v>
      </c>
      <c r="BU223" s="76">
        <f t="shared" si="236"/>
        <v>0</v>
      </c>
      <c r="BV223" s="76">
        <f t="shared" si="236"/>
        <v>0</v>
      </c>
      <c r="BW223" s="76">
        <f t="shared" si="236"/>
        <v>0</v>
      </c>
      <c r="BX223" s="76">
        <f t="shared" si="236"/>
        <v>0</v>
      </c>
      <c r="BY223" s="76">
        <f t="shared" si="236"/>
        <v>0</v>
      </c>
      <c r="BZ223" s="76">
        <f t="shared" si="236"/>
        <v>0</v>
      </c>
      <c r="CA223" s="76">
        <f t="shared" ref="CA223:DF223" si="237">BZ223-CA395</f>
        <v>0</v>
      </c>
      <c r="CB223" s="76">
        <f t="shared" si="237"/>
        <v>0</v>
      </c>
      <c r="CC223" s="76">
        <f t="shared" si="237"/>
        <v>0</v>
      </c>
      <c r="CD223" s="76">
        <f t="shared" si="237"/>
        <v>0</v>
      </c>
      <c r="CE223" s="76">
        <f t="shared" si="237"/>
        <v>0</v>
      </c>
      <c r="CF223" s="76">
        <f t="shared" si="237"/>
        <v>0</v>
      </c>
      <c r="CG223" s="76">
        <f t="shared" si="237"/>
        <v>0</v>
      </c>
      <c r="CH223" s="76">
        <f t="shared" si="237"/>
        <v>0</v>
      </c>
      <c r="CI223" s="76">
        <f t="shared" si="237"/>
        <v>0</v>
      </c>
      <c r="CJ223" s="76">
        <f t="shared" si="237"/>
        <v>0</v>
      </c>
      <c r="CK223" s="76">
        <f t="shared" si="237"/>
        <v>0</v>
      </c>
      <c r="CL223" s="76">
        <f t="shared" si="237"/>
        <v>0</v>
      </c>
      <c r="CM223" s="76">
        <f t="shared" si="237"/>
        <v>0</v>
      </c>
      <c r="CN223" s="76">
        <f t="shared" si="237"/>
        <v>0</v>
      </c>
      <c r="CO223" s="76">
        <f t="shared" si="237"/>
        <v>0</v>
      </c>
      <c r="CP223" s="76">
        <f t="shared" si="237"/>
        <v>0</v>
      </c>
      <c r="CQ223" s="76">
        <f t="shared" si="237"/>
        <v>0</v>
      </c>
      <c r="CR223" s="76">
        <f t="shared" si="237"/>
        <v>0</v>
      </c>
      <c r="CS223" s="76">
        <f t="shared" si="237"/>
        <v>0</v>
      </c>
      <c r="CT223" s="76">
        <f t="shared" si="237"/>
        <v>0</v>
      </c>
      <c r="CU223" s="76">
        <f t="shared" si="237"/>
        <v>0</v>
      </c>
      <c r="CV223" s="76">
        <f t="shared" si="237"/>
        <v>0</v>
      </c>
      <c r="CW223" s="76">
        <f t="shared" si="237"/>
        <v>0</v>
      </c>
      <c r="CX223" s="76">
        <f t="shared" si="237"/>
        <v>0</v>
      </c>
      <c r="CY223" s="76">
        <f t="shared" si="237"/>
        <v>0</v>
      </c>
      <c r="CZ223" s="76">
        <f t="shared" si="237"/>
        <v>0</v>
      </c>
      <c r="DA223" s="76">
        <f t="shared" si="237"/>
        <v>0</v>
      </c>
      <c r="DB223" s="76">
        <f t="shared" si="237"/>
        <v>0</v>
      </c>
      <c r="DC223" s="76">
        <f t="shared" si="237"/>
        <v>0</v>
      </c>
      <c r="DD223" s="76">
        <f t="shared" si="237"/>
        <v>0</v>
      </c>
      <c r="DE223" s="76">
        <f t="shared" si="237"/>
        <v>0</v>
      </c>
      <c r="DF223" s="76">
        <f t="shared" si="237"/>
        <v>0</v>
      </c>
      <c r="DG223" s="76"/>
      <c r="DH223" s="76"/>
      <c r="DI223" s="76"/>
      <c r="DJ223" s="76"/>
      <c r="DK223" s="76"/>
      <c r="DL223" s="76"/>
      <c r="DM223" s="76"/>
      <c r="DN223" s="76"/>
      <c r="DO223" s="76"/>
      <c r="DP223" s="76"/>
      <c r="DQ223" s="76"/>
      <c r="DR223" s="76"/>
      <c r="DS223" s="76"/>
      <c r="DT223" s="76"/>
      <c r="DU223" s="76"/>
      <c r="DV223" s="76"/>
      <c r="DW223" s="76"/>
      <c r="DX223" s="76"/>
      <c r="DY223" s="76"/>
      <c r="DZ223" s="76"/>
      <c r="EA223" s="76"/>
      <c r="EB223" s="76"/>
      <c r="EC223" s="76"/>
      <c r="ED223" s="76"/>
      <c r="EE223" s="76"/>
      <c r="EF223" s="76"/>
      <c r="EG223" s="76"/>
      <c r="EH223" s="76"/>
      <c r="EI223" s="76"/>
      <c r="EJ223" s="76"/>
      <c r="EK223" s="76"/>
      <c r="EL223" s="76"/>
      <c r="EM223" s="76"/>
      <c r="EN223" s="76"/>
      <c r="EO223" s="76"/>
      <c r="EP223" s="76"/>
      <c r="EQ223" s="76"/>
      <c r="ER223" s="76"/>
      <c r="ES223" s="76"/>
      <c r="ET223" s="76"/>
      <c r="EU223" s="76"/>
      <c r="EV223" s="76"/>
    </row>
    <row r="224" spans="4:152" s="118" customFormat="1" x14ac:dyDescent="0.25">
      <c r="D224" s="143"/>
      <c r="E224" s="73"/>
      <c r="F224" s="74"/>
      <c r="G224" s="74"/>
      <c r="H224" s="74"/>
      <c r="I224" s="74"/>
      <c r="J224" s="75"/>
      <c r="K224" s="76"/>
      <c r="L224" s="77"/>
      <c r="M224" s="123"/>
      <c r="N224" s="141"/>
      <c r="O224" s="88"/>
      <c r="P224" s="88"/>
      <c r="Q224" s="88"/>
      <c r="R224" s="88"/>
      <c r="S224" s="88"/>
      <c r="T224" s="88"/>
      <c r="U224" s="88"/>
      <c r="V224" s="88"/>
      <c r="W224" s="88"/>
      <c r="X224" s="76"/>
      <c r="Y224" s="76"/>
      <c r="Z224" s="76"/>
      <c r="AA224" s="76"/>
      <c r="AB224" s="76"/>
      <c r="AC224" s="76"/>
      <c r="AD224" s="76"/>
      <c r="AE224" s="76"/>
      <c r="AF224" s="76"/>
      <c r="AG224" s="76"/>
      <c r="AH224" s="76"/>
      <c r="AI224" s="76"/>
      <c r="AJ224" s="76"/>
      <c r="AK224" s="76"/>
      <c r="AL224" s="76"/>
      <c r="AM224" s="76"/>
      <c r="AN224" s="76"/>
      <c r="AO224" s="76"/>
      <c r="AP224" s="76"/>
      <c r="AQ224" s="76"/>
      <c r="AR224" s="76"/>
      <c r="AS224" s="76"/>
      <c r="AT224" s="76"/>
      <c r="AU224" s="76"/>
      <c r="AV224" s="76"/>
      <c r="AW224" s="76"/>
      <c r="AX224" s="76"/>
      <c r="AY224" s="76"/>
      <c r="AZ224" s="76"/>
      <c r="BA224" s="76"/>
      <c r="BB224" s="76"/>
      <c r="BC224" s="76"/>
      <c r="BD224" s="76"/>
      <c r="BE224" s="76"/>
      <c r="BF224" s="76"/>
      <c r="BG224" s="76"/>
      <c r="BH224" s="76"/>
      <c r="BI224" s="76"/>
      <c r="BJ224" s="76"/>
      <c r="BK224" s="76"/>
      <c r="BL224" s="76"/>
      <c r="BM224" s="76"/>
      <c r="BN224" s="76"/>
      <c r="BO224" s="76"/>
      <c r="BP224" s="76"/>
      <c r="BQ224" s="76"/>
      <c r="BR224" s="76"/>
      <c r="BS224" s="76"/>
      <c r="BT224" s="76"/>
      <c r="BU224" s="76"/>
      <c r="BV224" s="76"/>
      <c r="BW224" s="76"/>
      <c r="BX224" s="76"/>
      <c r="BY224" s="76"/>
      <c r="BZ224" s="76"/>
      <c r="CA224" s="76"/>
      <c r="CB224" s="76"/>
      <c r="CC224" s="76"/>
      <c r="CD224" s="76"/>
      <c r="CE224" s="76"/>
      <c r="CF224" s="76"/>
      <c r="CG224" s="76"/>
      <c r="CH224" s="76"/>
      <c r="CI224" s="76"/>
      <c r="CJ224" s="76"/>
      <c r="CK224" s="76"/>
      <c r="CL224" s="76"/>
      <c r="CM224" s="76"/>
      <c r="CN224" s="76"/>
      <c r="CO224" s="76"/>
      <c r="CP224" s="76"/>
      <c r="CQ224" s="76"/>
      <c r="CR224" s="76"/>
      <c r="CS224" s="76"/>
      <c r="CT224" s="76"/>
      <c r="CU224" s="76"/>
      <c r="CV224" s="76"/>
      <c r="CW224" s="76"/>
      <c r="CX224" s="76"/>
      <c r="CY224" s="76"/>
      <c r="CZ224" s="76"/>
      <c r="DA224" s="76"/>
      <c r="DB224" s="76"/>
      <c r="DC224" s="76"/>
      <c r="DD224" s="76"/>
      <c r="DE224" s="76"/>
      <c r="DF224" s="76"/>
      <c r="DG224" s="76"/>
      <c r="DH224" s="76"/>
      <c r="DI224" s="76"/>
      <c r="DJ224" s="76"/>
      <c r="DK224" s="76"/>
      <c r="DL224" s="76"/>
      <c r="DM224" s="76"/>
      <c r="DN224" s="76"/>
      <c r="DO224" s="76"/>
      <c r="DP224" s="76"/>
      <c r="DQ224" s="76"/>
      <c r="DR224" s="76"/>
      <c r="DS224" s="76"/>
      <c r="DT224" s="76"/>
      <c r="DU224" s="76"/>
      <c r="DV224" s="76"/>
      <c r="DW224" s="76"/>
      <c r="DX224" s="76"/>
      <c r="DY224" s="76"/>
      <c r="DZ224" s="76"/>
      <c r="EA224" s="76"/>
      <c r="EB224" s="76"/>
      <c r="EC224" s="76"/>
      <c r="ED224" s="76"/>
      <c r="EE224" s="76"/>
      <c r="EF224" s="76"/>
      <c r="EG224" s="76"/>
      <c r="EH224" s="76"/>
      <c r="EI224" s="76"/>
      <c r="EJ224" s="76"/>
      <c r="EK224" s="76"/>
      <c r="EL224" s="76"/>
      <c r="EM224" s="76"/>
      <c r="EN224" s="76"/>
      <c r="EO224" s="76"/>
      <c r="EP224" s="76"/>
      <c r="EQ224" s="76"/>
      <c r="ER224" s="76"/>
      <c r="ES224" s="76"/>
      <c r="ET224" s="76"/>
      <c r="EU224" s="76"/>
      <c r="EV224" s="76"/>
    </row>
    <row r="225" spans="2:152" s="118" customFormat="1" x14ac:dyDescent="0.25">
      <c r="D225" s="143"/>
      <c r="E225" s="160" t="s">
        <v>60</v>
      </c>
      <c r="F225" s="161"/>
      <c r="G225" s="161"/>
      <c r="H225" s="161"/>
      <c r="I225" s="161"/>
      <c r="J225" s="162"/>
      <c r="K225" s="163"/>
      <c r="L225" s="164"/>
      <c r="M225" s="165"/>
      <c r="N225" s="163"/>
      <c r="O225" s="164">
        <f t="shared" ref="O225:W225" si="238">SUM(O226,O229,O232)</f>
        <v>0</v>
      </c>
      <c r="P225" s="164">
        <f t="shared" si="238"/>
        <v>0</v>
      </c>
      <c r="Q225" s="164">
        <f t="shared" si="238"/>
        <v>0</v>
      </c>
      <c r="R225" s="164">
        <f t="shared" si="238"/>
        <v>0</v>
      </c>
      <c r="S225" s="164">
        <f t="shared" si="238"/>
        <v>0</v>
      </c>
      <c r="T225" s="164">
        <f t="shared" si="238"/>
        <v>0</v>
      </c>
      <c r="U225" s="164">
        <f t="shared" si="238"/>
        <v>0</v>
      </c>
      <c r="V225" s="164">
        <f t="shared" si="238"/>
        <v>0</v>
      </c>
      <c r="W225" s="164">
        <f t="shared" si="238"/>
        <v>0</v>
      </c>
      <c r="X225" s="164">
        <f>SUM(X226,X229,X232)</f>
        <v>0</v>
      </c>
      <c r="Y225" s="164">
        <f t="shared" ref="Y225:CJ225" si="239">SUM(Y226,Y229,Y232)</f>
        <v>0</v>
      </c>
      <c r="Z225" s="164">
        <f t="shared" si="239"/>
        <v>0</v>
      </c>
      <c r="AA225" s="164">
        <f t="shared" si="239"/>
        <v>0</v>
      </c>
      <c r="AB225" s="164">
        <f t="shared" si="239"/>
        <v>0</v>
      </c>
      <c r="AC225" s="164">
        <f t="shared" si="239"/>
        <v>0</v>
      </c>
      <c r="AD225" s="164">
        <f t="shared" si="239"/>
        <v>0</v>
      </c>
      <c r="AE225" s="164">
        <f t="shared" si="239"/>
        <v>0</v>
      </c>
      <c r="AF225" s="164">
        <f t="shared" si="239"/>
        <v>0</v>
      </c>
      <c r="AG225" s="164">
        <f t="shared" si="239"/>
        <v>0</v>
      </c>
      <c r="AH225" s="164">
        <f t="shared" si="239"/>
        <v>0</v>
      </c>
      <c r="AI225" s="164">
        <f t="shared" si="239"/>
        <v>0</v>
      </c>
      <c r="AJ225" s="164">
        <f t="shared" si="239"/>
        <v>0</v>
      </c>
      <c r="AK225" s="164">
        <f t="shared" si="239"/>
        <v>0</v>
      </c>
      <c r="AL225" s="164">
        <f t="shared" si="239"/>
        <v>0</v>
      </c>
      <c r="AM225" s="164">
        <f t="shared" si="239"/>
        <v>0</v>
      </c>
      <c r="AN225" s="164">
        <f t="shared" si="239"/>
        <v>0</v>
      </c>
      <c r="AO225" s="164">
        <f t="shared" si="239"/>
        <v>0</v>
      </c>
      <c r="AP225" s="164">
        <f t="shared" si="239"/>
        <v>0</v>
      </c>
      <c r="AQ225" s="164">
        <f t="shared" si="239"/>
        <v>0</v>
      </c>
      <c r="AR225" s="164">
        <f t="shared" si="239"/>
        <v>0</v>
      </c>
      <c r="AS225" s="164">
        <f t="shared" si="239"/>
        <v>0</v>
      </c>
      <c r="AT225" s="164">
        <f t="shared" si="239"/>
        <v>0</v>
      </c>
      <c r="AU225" s="164">
        <f t="shared" si="239"/>
        <v>0</v>
      </c>
      <c r="AV225" s="164">
        <f t="shared" si="239"/>
        <v>0</v>
      </c>
      <c r="AW225" s="164">
        <f t="shared" si="239"/>
        <v>0</v>
      </c>
      <c r="AX225" s="164">
        <f t="shared" si="239"/>
        <v>0</v>
      </c>
      <c r="AY225" s="164">
        <f t="shared" si="239"/>
        <v>0</v>
      </c>
      <c r="AZ225" s="164">
        <f t="shared" si="239"/>
        <v>0</v>
      </c>
      <c r="BA225" s="164">
        <f t="shared" si="239"/>
        <v>0</v>
      </c>
      <c r="BB225" s="164">
        <f t="shared" si="239"/>
        <v>0</v>
      </c>
      <c r="BC225" s="164">
        <f t="shared" si="239"/>
        <v>0</v>
      </c>
      <c r="BD225" s="164">
        <f t="shared" si="239"/>
        <v>0</v>
      </c>
      <c r="BE225" s="164">
        <f t="shared" si="239"/>
        <v>0</v>
      </c>
      <c r="BF225" s="164">
        <f t="shared" si="239"/>
        <v>0</v>
      </c>
      <c r="BG225" s="164">
        <f t="shared" si="239"/>
        <v>0</v>
      </c>
      <c r="BH225" s="164">
        <f t="shared" si="239"/>
        <v>0</v>
      </c>
      <c r="BI225" s="164">
        <f t="shared" si="239"/>
        <v>0</v>
      </c>
      <c r="BJ225" s="164">
        <f t="shared" si="239"/>
        <v>0</v>
      </c>
      <c r="BK225" s="164">
        <f t="shared" si="239"/>
        <v>0</v>
      </c>
      <c r="BL225" s="164">
        <f t="shared" si="239"/>
        <v>0</v>
      </c>
      <c r="BM225" s="164">
        <f t="shared" si="239"/>
        <v>0</v>
      </c>
      <c r="BN225" s="164">
        <f t="shared" si="239"/>
        <v>0</v>
      </c>
      <c r="BO225" s="164">
        <f t="shared" si="239"/>
        <v>0</v>
      </c>
      <c r="BP225" s="164">
        <f t="shared" si="239"/>
        <v>0</v>
      </c>
      <c r="BQ225" s="164">
        <f t="shared" si="239"/>
        <v>0</v>
      </c>
      <c r="BR225" s="164">
        <f t="shared" si="239"/>
        <v>0</v>
      </c>
      <c r="BS225" s="164">
        <f t="shared" si="239"/>
        <v>0</v>
      </c>
      <c r="BT225" s="164">
        <f t="shared" si="239"/>
        <v>0</v>
      </c>
      <c r="BU225" s="164">
        <f t="shared" si="239"/>
        <v>0</v>
      </c>
      <c r="BV225" s="164">
        <f t="shared" si="239"/>
        <v>0</v>
      </c>
      <c r="BW225" s="164">
        <f t="shared" si="239"/>
        <v>0</v>
      </c>
      <c r="BX225" s="164">
        <f t="shared" si="239"/>
        <v>0</v>
      </c>
      <c r="BY225" s="164">
        <f t="shared" si="239"/>
        <v>0</v>
      </c>
      <c r="BZ225" s="164">
        <f t="shared" si="239"/>
        <v>0</v>
      </c>
      <c r="CA225" s="164">
        <f t="shared" si="239"/>
        <v>0</v>
      </c>
      <c r="CB225" s="164">
        <f t="shared" si="239"/>
        <v>0</v>
      </c>
      <c r="CC225" s="164">
        <f t="shared" si="239"/>
        <v>0</v>
      </c>
      <c r="CD225" s="164">
        <f t="shared" si="239"/>
        <v>0</v>
      </c>
      <c r="CE225" s="164">
        <f t="shared" si="239"/>
        <v>0</v>
      </c>
      <c r="CF225" s="164">
        <f t="shared" si="239"/>
        <v>0</v>
      </c>
      <c r="CG225" s="164">
        <f t="shared" si="239"/>
        <v>0</v>
      </c>
      <c r="CH225" s="164">
        <f t="shared" si="239"/>
        <v>0</v>
      </c>
      <c r="CI225" s="164">
        <f t="shared" si="239"/>
        <v>0</v>
      </c>
      <c r="CJ225" s="164">
        <f t="shared" si="239"/>
        <v>0</v>
      </c>
      <c r="CK225" s="164">
        <f t="shared" ref="CK225:DF225" si="240">SUM(CK226,CK229,CK232)</f>
        <v>0</v>
      </c>
      <c r="CL225" s="164">
        <f t="shared" si="240"/>
        <v>0</v>
      </c>
      <c r="CM225" s="164">
        <f t="shared" si="240"/>
        <v>0</v>
      </c>
      <c r="CN225" s="164">
        <f t="shared" si="240"/>
        <v>0</v>
      </c>
      <c r="CO225" s="164">
        <f t="shared" si="240"/>
        <v>0</v>
      </c>
      <c r="CP225" s="164">
        <f t="shared" si="240"/>
        <v>0</v>
      </c>
      <c r="CQ225" s="164">
        <f t="shared" si="240"/>
        <v>0</v>
      </c>
      <c r="CR225" s="164">
        <f t="shared" si="240"/>
        <v>0</v>
      </c>
      <c r="CS225" s="164">
        <f t="shared" si="240"/>
        <v>0</v>
      </c>
      <c r="CT225" s="164">
        <f t="shared" si="240"/>
        <v>0</v>
      </c>
      <c r="CU225" s="164">
        <f t="shared" si="240"/>
        <v>0</v>
      </c>
      <c r="CV225" s="164">
        <f t="shared" si="240"/>
        <v>0</v>
      </c>
      <c r="CW225" s="164">
        <f t="shared" si="240"/>
        <v>0</v>
      </c>
      <c r="CX225" s="164">
        <f t="shared" si="240"/>
        <v>0</v>
      </c>
      <c r="CY225" s="164">
        <f t="shared" si="240"/>
        <v>0</v>
      </c>
      <c r="CZ225" s="164">
        <f t="shared" si="240"/>
        <v>0</v>
      </c>
      <c r="DA225" s="164">
        <f t="shared" si="240"/>
        <v>0</v>
      </c>
      <c r="DB225" s="164">
        <f t="shared" si="240"/>
        <v>0</v>
      </c>
      <c r="DC225" s="164">
        <f t="shared" si="240"/>
        <v>0</v>
      </c>
      <c r="DD225" s="164">
        <f t="shared" si="240"/>
        <v>0</v>
      </c>
      <c r="DE225" s="164">
        <f t="shared" si="240"/>
        <v>0</v>
      </c>
      <c r="DF225" s="164">
        <f t="shared" si="240"/>
        <v>0</v>
      </c>
      <c r="DG225" s="164"/>
      <c r="DH225" s="164"/>
      <c r="DI225" s="164"/>
      <c r="DJ225" s="164"/>
      <c r="DK225" s="164"/>
      <c r="DL225" s="164"/>
      <c r="DM225" s="164"/>
      <c r="DN225" s="164"/>
      <c r="DO225" s="164"/>
      <c r="DP225" s="164"/>
      <c r="DQ225" s="164"/>
      <c r="DR225" s="164"/>
      <c r="DS225" s="164"/>
      <c r="DT225" s="164"/>
      <c r="DU225" s="164"/>
      <c r="DV225" s="164"/>
      <c r="DW225" s="164"/>
      <c r="DX225" s="164"/>
      <c r="DY225" s="164"/>
      <c r="DZ225" s="164"/>
      <c r="EA225" s="164"/>
      <c r="EB225" s="164"/>
      <c r="EC225" s="164"/>
      <c r="ED225" s="164"/>
      <c r="EE225" s="164"/>
      <c r="EF225" s="164"/>
      <c r="EG225" s="164"/>
      <c r="EH225" s="164"/>
      <c r="EI225" s="164"/>
      <c r="EJ225" s="164"/>
      <c r="EK225" s="164"/>
      <c r="EL225" s="164"/>
      <c r="EM225" s="164"/>
      <c r="EN225" s="164"/>
      <c r="EO225" s="164"/>
      <c r="EP225" s="164"/>
      <c r="EQ225" s="164"/>
      <c r="ER225" s="164"/>
      <c r="ES225" s="164"/>
      <c r="ET225" s="164"/>
      <c r="EU225" s="164"/>
      <c r="EV225" s="164"/>
    </row>
    <row r="226" spans="2:152" s="118" customFormat="1" x14ac:dyDescent="0.25">
      <c r="D226" s="143"/>
      <c r="E226" s="73"/>
      <c r="F226" s="74" t="str">
        <f>F215</f>
        <v>산업재산권</v>
      </c>
      <c r="G226" s="74"/>
      <c r="H226" s="74"/>
      <c r="I226" s="74"/>
      <c r="J226" s="75"/>
      <c r="K226" s="76"/>
      <c r="L226" s="77"/>
      <c r="M226" s="123"/>
      <c r="N226" s="78"/>
      <c r="O226" s="83">
        <f t="shared" ref="O226:W226" si="241">SUM(O227:O228)</f>
        <v>0</v>
      </c>
      <c r="P226" s="83">
        <f t="shared" si="241"/>
        <v>0</v>
      </c>
      <c r="Q226" s="83">
        <f t="shared" si="241"/>
        <v>0</v>
      </c>
      <c r="R226" s="83">
        <f t="shared" si="241"/>
        <v>0</v>
      </c>
      <c r="S226" s="83">
        <f t="shared" si="241"/>
        <v>0</v>
      </c>
      <c r="T226" s="83">
        <f t="shared" si="241"/>
        <v>0</v>
      </c>
      <c r="U226" s="83">
        <f t="shared" si="241"/>
        <v>0</v>
      </c>
      <c r="V226" s="83">
        <f t="shared" si="241"/>
        <v>0</v>
      </c>
      <c r="W226" s="83">
        <f t="shared" si="241"/>
        <v>0</v>
      </c>
      <c r="X226" s="76">
        <f>SUM(X227:X228)</f>
        <v>0</v>
      </c>
      <c r="Y226" s="76">
        <f t="shared" ref="Y226:CJ226" si="242">SUM(Y227:Y228)</f>
        <v>0</v>
      </c>
      <c r="Z226" s="76">
        <f t="shared" si="242"/>
        <v>0</v>
      </c>
      <c r="AA226" s="76">
        <f t="shared" si="242"/>
        <v>0</v>
      </c>
      <c r="AB226" s="76">
        <f t="shared" si="242"/>
        <v>0</v>
      </c>
      <c r="AC226" s="76">
        <f t="shared" si="242"/>
        <v>0</v>
      </c>
      <c r="AD226" s="76">
        <f t="shared" si="242"/>
        <v>0</v>
      </c>
      <c r="AE226" s="76">
        <f t="shared" si="242"/>
        <v>0</v>
      </c>
      <c r="AF226" s="76">
        <f t="shared" si="242"/>
        <v>0</v>
      </c>
      <c r="AG226" s="76">
        <f t="shared" si="242"/>
        <v>0</v>
      </c>
      <c r="AH226" s="76">
        <f t="shared" si="242"/>
        <v>0</v>
      </c>
      <c r="AI226" s="76">
        <f t="shared" si="242"/>
        <v>0</v>
      </c>
      <c r="AJ226" s="76">
        <f t="shared" si="242"/>
        <v>0</v>
      </c>
      <c r="AK226" s="76">
        <f t="shared" si="242"/>
        <v>0</v>
      </c>
      <c r="AL226" s="76">
        <f t="shared" si="242"/>
        <v>0</v>
      </c>
      <c r="AM226" s="76">
        <f t="shared" si="242"/>
        <v>0</v>
      </c>
      <c r="AN226" s="76">
        <f t="shared" si="242"/>
        <v>0</v>
      </c>
      <c r="AO226" s="76">
        <f t="shared" si="242"/>
        <v>0</v>
      </c>
      <c r="AP226" s="76">
        <f t="shared" si="242"/>
        <v>0</v>
      </c>
      <c r="AQ226" s="76">
        <f t="shared" si="242"/>
        <v>0</v>
      </c>
      <c r="AR226" s="76">
        <f t="shared" si="242"/>
        <v>0</v>
      </c>
      <c r="AS226" s="76">
        <f t="shared" si="242"/>
        <v>0</v>
      </c>
      <c r="AT226" s="76">
        <f t="shared" si="242"/>
        <v>0</v>
      </c>
      <c r="AU226" s="76">
        <f t="shared" si="242"/>
        <v>0</v>
      </c>
      <c r="AV226" s="76">
        <f t="shared" si="242"/>
        <v>0</v>
      </c>
      <c r="AW226" s="76">
        <f t="shared" si="242"/>
        <v>0</v>
      </c>
      <c r="AX226" s="76">
        <f t="shared" si="242"/>
        <v>0</v>
      </c>
      <c r="AY226" s="76">
        <f t="shared" si="242"/>
        <v>0</v>
      </c>
      <c r="AZ226" s="76">
        <f t="shared" si="242"/>
        <v>0</v>
      </c>
      <c r="BA226" s="76">
        <f t="shared" si="242"/>
        <v>0</v>
      </c>
      <c r="BB226" s="76">
        <f t="shared" si="242"/>
        <v>0</v>
      </c>
      <c r="BC226" s="76">
        <f t="shared" si="242"/>
        <v>0</v>
      </c>
      <c r="BD226" s="76">
        <f t="shared" si="242"/>
        <v>0</v>
      </c>
      <c r="BE226" s="76">
        <f t="shared" si="242"/>
        <v>0</v>
      </c>
      <c r="BF226" s="76">
        <f t="shared" si="242"/>
        <v>0</v>
      </c>
      <c r="BG226" s="76">
        <f t="shared" si="242"/>
        <v>0</v>
      </c>
      <c r="BH226" s="76">
        <f t="shared" si="242"/>
        <v>0</v>
      </c>
      <c r="BI226" s="76">
        <f t="shared" si="242"/>
        <v>0</v>
      </c>
      <c r="BJ226" s="76">
        <f t="shared" si="242"/>
        <v>0</v>
      </c>
      <c r="BK226" s="76">
        <f t="shared" si="242"/>
        <v>0</v>
      </c>
      <c r="BL226" s="76">
        <f t="shared" si="242"/>
        <v>0</v>
      </c>
      <c r="BM226" s="76">
        <f t="shared" si="242"/>
        <v>0</v>
      </c>
      <c r="BN226" s="76">
        <f t="shared" si="242"/>
        <v>0</v>
      </c>
      <c r="BO226" s="76">
        <f t="shared" si="242"/>
        <v>0</v>
      </c>
      <c r="BP226" s="76">
        <f t="shared" si="242"/>
        <v>0</v>
      </c>
      <c r="BQ226" s="76">
        <f t="shared" si="242"/>
        <v>0</v>
      </c>
      <c r="BR226" s="76">
        <f t="shared" si="242"/>
        <v>0</v>
      </c>
      <c r="BS226" s="76">
        <f t="shared" si="242"/>
        <v>0</v>
      </c>
      <c r="BT226" s="76">
        <f t="shared" si="242"/>
        <v>0</v>
      </c>
      <c r="BU226" s="76">
        <f t="shared" si="242"/>
        <v>0</v>
      </c>
      <c r="BV226" s="76">
        <f t="shared" si="242"/>
        <v>0</v>
      </c>
      <c r="BW226" s="76">
        <f t="shared" si="242"/>
        <v>0</v>
      </c>
      <c r="BX226" s="76">
        <f t="shared" si="242"/>
        <v>0</v>
      </c>
      <c r="BY226" s="76">
        <f t="shared" si="242"/>
        <v>0</v>
      </c>
      <c r="BZ226" s="76">
        <f t="shared" si="242"/>
        <v>0</v>
      </c>
      <c r="CA226" s="76">
        <f t="shared" si="242"/>
        <v>0</v>
      </c>
      <c r="CB226" s="76">
        <f t="shared" si="242"/>
        <v>0</v>
      </c>
      <c r="CC226" s="76">
        <f t="shared" si="242"/>
        <v>0</v>
      </c>
      <c r="CD226" s="76">
        <f t="shared" si="242"/>
        <v>0</v>
      </c>
      <c r="CE226" s="76">
        <f t="shared" si="242"/>
        <v>0</v>
      </c>
      <c r="CF226" s="76">
        <f t="shared" si="242"/>
        <v>0</v>
      </c>
      <c r="CG226" s="76">
        <f t="shared" si="242"/>
        <v>0</v>
      </c>
      <c r="CH226" s="76">
        <f t="shared" si="242"/>
        <v>0</v>
      </c>
      <c r="CI226" s="76">
        <f t="shared" si="242"/>
        <v>0</v>
      </c>
      <c r="CJ226" s="76">
        <f t="shared" si="242"/>
        <v>0</v>
      </c>
      <c r="CK226" s="76">
        <f t="shared" ref="CK226:DF226" si="243">SUM(CK227:CK228)</f>
        <v>0</v>
      </c>
      <c r="CL226" s="76">
        <f t="shared" si="243"/>
        <v>0</v>
      </c>
      <c r="CM226" s="76">
        <f t="shared" si="243"/>
        <v>0</v>
      </c>
      <c r="CN226" s="76">
        <f t="shared" si="243"/>
        <v>0</v>
      </c>
      <c r="CO226" s="76">
        <f t="shared" si="243"/>
        <v>0</v>
      </c>
      <c r="CP226" s="76">
        <f t="shared" si="243"/>
        <v>0</v>
      </c>
      <c r="CQ226" s="76">
        <f t="shared" si="243"/>
        <v>0</v>
      </c>
      <c r="CR226" s="76">
        <f t="shared" si="243"/>
        <v>0</v>
      </c>
      <c r="CS226" s="76">
        <f t="shared" si="243"/>
        <v>0</v>
      </c>
      <c r="CT226" s="76">
        <f t="shared" si="243"/>
        <v>0</v>
      </c>
      <c r="CU226" s="76">
        <f t="shared" si="243"/>
        <v>0</v>
      </c>
      <c r="CV226" s="76">
        <f t="shared" si="243"/>
        <v>0</v>
      </c>
      <c r="CW226" s="76">
        <f t="shared" si="243"/>
        <v>0</v>
      </c>
      <c r="CX226" s="76">
        <f t="shared" si="243"/>
        <v>0</v>
      </c>
      <c r="CY226" s="76">
        <f t="shared" si="243"/>
        <v>0</v>
      </c>
      <c r="CZ226" s="76">
        <f t="shared" si="243"/>
        <v>0</v>
      </c>
      <c r="DA226" s="76">
        <f t="shared" si="243"/>
        <v>0</v>
      </c>
      <c r="DB226" s="76">
        <f t="shared" si="243"/>
        <v>0</v>
      </c>
      <c r="DC226" s="76">
        <f t="shared" si="243"/>
        <v>0</v>
      </c>
      <c r="DD226" s="76">
        <f t="shared" si="243"/>
        <v>0</v>
      </c>
      <c r="DE226" s="76">
        <f t="shared" si="243"/>
        <v>0</v>
      </c>
      <c r="DF226" s="76">
        <f t="shared" si="243"/>
        <v>0</v>
      </c>
      <c r="DG226" s="76"/>
      <c r="DH226" s="76"/>
      <c r="DI226" s="76"/>
      <c r="DJ226" s="76"/>
      <c r="DK226" s="76"/>
      <c r="DL226" s="76"/>
      <c r="DM226" s="76"/>
      <c r="DN226" s="76"/>
      <c r="DO226" s="76"/>
      <c r="DP226" s="76"/>
      <c r="DQ226" s="76"/>
      <c r="DR226" s="76"/>
      <c r="DS226" s="76"/>
      <c r="DT226" s="76"/>
      <c r="DU226" s="76"/>
      <c r="DV226" s="76"/>
      <c r="DW226" s="76"/>
      <c r="DX226" s="76"/>
      <c r="DY226" s="76"/>
      <c r="DZ226" s="76"/>
      <c r="EA226" s="76"/>
      <c r="EB226" s="76"/>
      <c r="EC226" s="76"/>
      <c r="ED226" s="76"/>
      <c r="EE226" s="76"/>
      <c r="EF226" s="76"/>
      <c r="EG226" s="76"/>
      <c r="EH226" s="76"/>
      <c r="EI226" s="76"/>
      <c r="EJ226" s="76"/>
      <c r="EK226" s="76"/>
      <c r="EL226" s="76"/>
      <c r="EM226" s="76"/>
      <c r="EN226" s="76"/>
      <c r="EO226" s="76"/>
      <c r="EP226" s="76"/>
      <c r="EQ226" s="76"/>
      <c r="ER226" s="76"/>
      <c r="ES226" s="76"/>
      <c r="ET226" s="76"/>
      <c r="EU226" s="76"/>
      <c r="EV226" s="76"/>
    </row>
    <row r="227" spans="2:152" s="118" customFormat="1" x14ac:dyDescent="0.25">
      <c r="D227" s="143"/>
      <c r="E227" s="178"/>
      <c r="F227" s="166"/>
      <c r="G227" s="74" t="s">
        <v>17</v>
      </c>
      <c r="H227" s="74"/>
      <c r="I227" s="74"/>
      <c r="J227" s="75"/>
      <c r="K227" s="76"/>
      <c r="L227" s="77"/>
      <c r="M227" s="73"/>
      <c r="N227" s="179"/>
      <c r="O227" s="83">
        <f t="shared" ref="O227:BZ227" si="244">N227+O294+O348</f>
        <v>0</v>
      </c>
      <c r="P227" s="83">
        <f t="shared" si="244"/>
        <v>0</v>
      </c>
      <c r="Q227" s="83">
        <f t="shared" si="244"/>
        <v>0</v>
      </c>
      <c r="R227" s="83">
        <f t="shared" si="244"/>
        <v>0</v>
      </c>
      <c r="S227" s="83">
        <f t="shared" si="244"/>
        <v>0</v>
      </c>
      <c r="T227" s="83">
        <f t="shared" si="244"/>
        <v>0</v>
      </c>
      <c r="U227" s="83">
        <f t="shared" si="244"/>
        <v>0</v>
      </c>
      <c r="V227" s="83">
        <f t="shared" si="244"/>
        <v>0</v>
      </c>
      <c r="W227" s="83">
        <f t="shared" si="244"/>
        <v>0</v>
      </c>
      <c r="X227" s="76">
        <f t="shared" si="244"/>
        <v>0</v>
      </c>
      <c r="Y227" s="76">
        <f t="shared" si="244"/>
        <v>0</v>
      </c>
      <c r="Z227" s="76">
        <f t="shared" si="244"/>
        <v>0</v>
      </c>
      <c r="AA227" s="76">
        <f t="shared" si="244"/>
        <v>0</v>
      </c>
      <c r="AB227" s="76">
        <f t="shared" si="244"/>
        <v>0</v>
      </c>
      <c r="AC227" s="76">
        <f t="shared" si="244"/>
        <v>0</v>
      </c>
      <c r="AD227" s="76">
        <f t="shared" si="244"/>
        <v>0</v>
      </c>
      <c r="AE227" s="76">
        <f t="shared" si="244"/>
        <v>0</v>
      </c>
      <c r="AF227" s="76">
        <f t="shared" si="244"/>
        <v>0</v>
      </c>
      <c r="AG227" s="76">
        <f t="shared" si="244"/>
        <v>0</v>
      </c>
      <c r="AH227" s="76">
        <f t="shared" si="244"/>
        <v>0</v>
      </c>
      <c r="AI227" s="76">
        <f t="shared" si="244"/>
        <v>0</v>
      </c>
      <c r="AJ227" s="76">
        <f t="shared" si="244"/>
        <v>0</v>
      </c>
      <c r="AK227" s="76">
        <f t="shared" si="244"/>
        <v>0</v>
      </c>
      <c r="AL227" s="76">
        <f t="shared" si="244"/>
        <v>0</v>
      </c>
      <c r="AM227" s="76">
        <f t="shared" si="244"/>
        <v>0</v>
      </c>
      <c r="AN227" s="76">
        <f t="shared" si="244"/>
        <v>0</v>
      </c>
      <c r="AO227" s="76">
        <f t="shared" si="244"/>
        <v>0</v>
      </c>
      <c r="AP227" s="76">
        <f t="shared" si="244"/>
        <v>0</v>
      </c>
      <c r="AQ227" s="76">
        <f t="shared" si="244"/>
        <v>0</v>
      </c>
      <c r="AR227" s="76">
        <f t="shared" si="244"/>
        <v>0</v>
      </c>
      <c r="AS227" s="76">
        <f t="shared" si="244"/>
        <v>0</v>
      </c>
      <c r="AT227" s="76">
        <f t="shared" si="244"/>
        <v>0</v>
      </c>
      <c r="AU227" s="76">
        <f t="shared" si="244"/>
        <v>0</v>
      </c>
      <c r="AV227" s="76">
        <f t="shared" si="244"/>
        <v>0</v>
      </c>
      <c r="AW227" s="76">
        <f t="shared" si="244"/>
        <v>0</v>
      </c>
      <c r="AX227" s="76">
        <f t="shared" si="244"/>
        <v>0</v>
      </c>
      <c r="AY227" s="76">
        <f t="shared" si="244"/>
        <v>0</v>
      </c>
      <c r="AZ227" s="76">
        <f t="shared" si="244"/>
        <v>0</v>
      </c>
      <c r="BA227" s="76">
        <f t="shared" si="244"/>
        <v>0</v>
      </c>
      <c r="BB227" s="76">
        <f t="shared" si="244"/>
        <v>0</v>
      </c>
      <c r="BC227" s="76">
        <f t="shared" si="244"/>
        <v>0</v>
      </c>
      <c r="BD227" s="76">
        <f t="shared" si="244"/>
        <v>0</v>
      </c>
      <c r="BE227" s="76">
        <f t="shared" si="244"/>
        <v>0</v>
      </c>
      <c r="BF227" s="76">
        <f t="shared" si="244"/>
        <v>0</v>
      </c>
      <c r="BG227" s="76">
        <f t="shared" si="244"/>
        <v>0</v>
      </c>
      <c r="BH227" s="76">
        <f t="shared" si="244"/>
        <v>0</v>
      </c>
      <c r="BI227" s="76">
        <f t="shared" si="244"/>
        <v>0</v>
      </c>
      <c r="BJ227" s="76">
        <f t="shared" si="244"/>
        <v>0</v>
      </c>
      <c r="BK227" s="76">
        <f t="shared" si="244"/>
        <v>0</v>
      </c>
      <c r="BL227" s="76">
        <f t="shared" si="244"/>
        <v>0</v>
      </c>
      <c r="BM227" s="76">
        <f t="shared" si="244"/>
        <v>0</v>
      </c>
      <c r="BN227" s="76">
        <f t="shared" si="244"/>
        <v>0</v>
      </c>
      <c r="BO227" s="76">
        <f t="shared" si="244"/>
        <v>0</v>
      </c>
      <c r="BP227" s="76">
        <f t="shared" si="244"/>
        <v>0</v>
      </c>
      <c r="BQ227" s="76">
        <f t="shared" si="244"/>
        <v>0</v>
      </c>
      <c r="BR227" s="76">
        <f t="shared" si="244"/>
        <v>0</v>
      </c>
      <c r="BS227" s="76">
        <f t="shared" si="244"/>
        <v>0</v>
      </c>
      <c r="BT227" s="76">
        <f t="shared" si="244"/>
        <v>0</v>
      </c>
      <c r="BU227" s="76">
        <f t="shared" si="244"/>
        <v>0</v>
      </c>
      <c r="BV227" s="76">
        <f t="shared" si="244"/>
        <v>0</v>
      </c>
      <c r="BW227" s="76">
        <f t="shared" si="244"/>
        <v>0</v>
      </c>
      <c r="BX227" s="76">
        <f t="shared" si="244"/>
        <v>0</v>
      </c>
      <c r="BY227" s="76">
        <f t="shared" si="244"/>
        <v>0</v>
      </c>
      <c r="BZ227" s="76">
        <f t="shared" si="244"/>
        <v>0</v>
      </c>
      <c r="CA227" s="76">
        <f t="shared" ref="CA227:DF227" si="245">BZ227+CA294+CA348</f>
        <v>0</v>
      </c>
      <c r="CB227" s="76">
        <f t="shared" si="245"/>
        <v>0</v>
      </c>
      <c r="CC227" s="76">
        <f t="shared" si="245"/>
        <v>0</v>
      </c>
      <c r="CD227" s="76">
        <f t="shared" si="245"/>
        <v>0</v>
      </c>
      <c r="CE227" s="76">
        <f t="shared" si="245"/>
        <v>0</v>
      </c>
      <c r="CF227" s="76">
        <f t="shared" si="245"/>
        <v>0</v>
      </c>
      <c r="CG227" s="76">
        <f t="shared" si="245"/>
        <v>0</v>
      </c>
      <c r="CH227" s="76">
        <f t="shared" si="245"/>
        <v>0</v>
      </c>
      <c r="CI227" s="76">
        <f t="shared" si="245"/>
        <v>0</v>
      </c>
      <c r="CJ227" s="76">
        <f t="shared" si="245"/>
        <v>0</v>
      </c>
      <c r="CK227" s="76">
        <f t="shared" si="245"/>
        <v>0</v>
      </c>
      <c r="CL227" s="76">
        <f t="shared" si="245"/>
        <v>0</v>
      </c>
      <c r="CM227" s="76">
        <f t="shared" si="245"/>
        <v>0</v>
      </c>
      <c r="CN227" s="76">
        <f t="shared" si="245"/>
        <v>0</v>
      </c>
      <c r="CO227" s="76">
        <f t="shared" si="245"/>
        <v>0</v>
      </c>
      <c r="CP227" s="76">
        <f t="shared" si="245"/>
        <v>0</v>
      </c>
      <c r="CQ227" s="76">
        <f t="shared" si="245"/>
        <v>0</v>
      </c>
      <c r="CR227" s="76">
        <f t="shared" si="245"/>
        <v>0</v>
      </c>
      <c r="CS227" s="76">
        <f t="shared" si="245"/>
        <v>0</v>
      </c>
      <c r="CT227" s="76">
        <f t="shared" si="245"/>
        <v>0</v>
      </c>
      <c r="CU227" s="76">
        <f t="shared" si="245"/>
        <v>0</v>
      </c>
      <c r="CV227" s="76">
        <f t="shared" si="245"/>
        <v>0</v>
      </c>
      <c r="CW227" s="76">
        <f t="shared" si="245"/>
        <v>0</v>
      </c>
      <c r="CX227" s="76">
        <f t="shared" si="245"/>
        <v>0</v>
      </c>
      <c r="CY227" s="76">
        <f t="shared" si="245"/>
        <v>0</v>
      </c>
      <c r="CZ227" s="76">
        <f t="shared" si="245"/>
        <v>0</v>
      </c>
      <c r="DA227" s="76">
        <f t="shared" si="245"/>
        <v>0</v>
      </c>
      <c r="DB227" s="76">
        <f t="shared" si="245"/>
        <v>0</v>
      </c>
      <c r="DC227" s="76">
        <f t="shared" si="245"/>
        <v>0</v>
      </c>
      <c r="DD227" s="76">
        <f t="shared" si="245"/>
        <v>0</v>
      </c>
      <c r="DE227" s="76">
        <f t="shared" si="245"/>
        <v>0</v>
      </c>
      <c r="DF227" s="76">
        <f t="shared" si="245"/>
        <v>0</v>
      </c>
      <c r="DG227" s="76"/>
      <c r="DH227" s="76"/>
      <c r="DI227" s="76"/>
      <c r="DJ227" s="76"/>
      <c r="DK227" s="76"/>
      <c r="DL227" s="76"/>
      <c r="DM227" s="76"/>
      <c r="DN227" s="76"/>
      <c r="DO227" s="76"/>
      <c r="DP227" s="76"/>
      <c r="DQ227" s="76"/>
      <c r="DR227" s="76"/>
      <c r="DS227" s="76"/>
      <c r="DT227" s="76"/>
      <c r="DU227" s="76"/>
      <c r="DV227" s="76"/>
      <c r="DW227" s="76"/>
      <c r="DX227" s="76"/>
      <c r="DY227" s="76"/>
      <c r="DZ227" s="76"/>
      <c r="EA227" s="76"/>
      <c r="EB227" s="76"/>
      <c r="EC227" s="76"/>
      <c r="ED227" s="76"/>
      <c r="EE227" s="76"/>
      <c r="EF227" s="76"/>
      <c r="EG227" s="76"/>
      <c r="EH227" s="76"/>
      <c r="EI227" s="76"/>
      <c r="EJ227" s="76"/>
      <c r="EK227" s="76"/>
      <c r="EL227" s="76"/>
      <c r="EM227" s="76"/>
      <c r="EN227" s="76"/>
      <c r="EO227" s="76"/>
      <c r="EP227" s="76"/>
      <c r="EQ227" s="76"/>
      <c r="ER227" s="76"/>
      <c r="ES227" s="76"/>
      <c r="ET227" s="76"/>
      <c r="EU227" s="76"/>
      <c r="EV227" s="76"/>
    </row>
    <row r="228" spans="2:152" s="118" customFormat="1" x14ac:dyDescent="0.25">
      <c r="D228" s="143"/>
      <c r="E228" s="178"/>
      <c r="F228" s="166"/>
      <c r="G228" s="74" t="s">
        <v>54</v>
      </c>
      <c r="H228" s="74"/>
      <c r="I228" s="74"/>
      <c r="J228" s="75"/>
      <c r="K228" s="76"/>
      <c r="L228" s="77"/>
      <c r="M228" s="73"/>
      <c r="N228" s="179"/>
      <c r="O228" s="83">
        <f t="shared" ref="O228:BZ228" si="246">N228-O397</f>
        <v>0</v>
      </c>
      <c r="P228" s="83">
        <f t="shared" si="246"/>
        <v>0</v>
      </c>
      <c r="Q228" s="83">
        <f t="shared" si="246"/>
        <v>0</v>
      </c>
      <c r="R228" s="83">
        <f t="shared" si="246"/>
        <v>0</v>
      </c>
      <c r="S228" s="83">
        <f t="shared" si="246"/>
        <v>0</v>
      </c>
      <c r="T228" s="83">
        <f t="shared" si="246"/>
        <v>0</v>
      </c>
      <c r="U228" s="83">
        <f t="shared" si="246"/>
        <v>0</v>
      </c>
      <c r="V228" s="83">
        <f t="shared" si="246"/>
        <v>0</v>
      </c>
      <c r="W228" s="83">
        <f t="shared" si="246"/>
        <v>0</v>
      </c>
      <c r="X228" s="76">
        <f t="shared" si="246"/>
        <v>0</v>
      </c>
      <c r="Y228" s="76">
        <f t="shared" si="246"/>
        <v>0</v>
      </c>
      <c r="Z228" s="76">
        <f t="shared" si="246"/>
        <v>0</v>
      </c>
      <c r="AA228" s="76">
        <f t="shared" si="246"/>
        <v>0</v>
      </c>
      <c r="AB228" s="76">
        <f t="shared" si="246"/>
        <v>0</v>
      </c>
      <c r="AC228" s="76">
        <f t="shared" si="246"/>
        <v>0</v>
      </c>
      <c r="AD228" s="76">
        <f t="shared" si="246"/>
        <v>0</v>
      </c>
      <c r="AE228" s="76">
        <f t="shared" si="246"/>
        <v>0</v>
      </c>
      <c r="AF228" s="76">
        <f t="shared" si="246"/>
        <v>0</v>
      </c>
      <c r="AG228" s="76">
        <f t="shared" si="246"/>
        <v>0</v>
      </c>
      <c r="AH228" s="76">
        <f t="shared" si="246"/>
        <v>0</v>
      </c>
      <c r="AI228" s="76">
        <f t="shared" si="246"/>
        <v>0</v>
      </c>
      <c r="AJ228" s="76">
        <f t="shared" si="246"/>
        <v>0</v>
      </c>
      <c r="AK228" s="76">
        <f t="shared" si="246"/>
        <v>0</v>
      </c>
      <c r="AL228" s="76">
        <f t="shared" si="246"/>
        <v>0</v>
      </c>
      <c r="AM228" s="76">
        <f t="shared" si="246"/>
        <v>0</v>
      </c>
      <c r="AN228" s="76">
        <f t="shared" si="246"/>
        <v>0</v>
      </c>
      <c r="AO228" s="76">
        <f t="shared" si="246"/>
        <v>0</v>
      </c>
      <c r="AP228" s="76">
        <f t="shared" si="246"/>
        <v>0</v>
      </c>
      <c r="AQ228" s="76">
        <f t="shared" si="246"/>
        <v>0</v>
      </c>
      <c r="AR228" s="76">
        <f t="shared" si="246"/>
        <v>0</v>
      </c>
      <c r="AS228" s="76">
        <f t="shared" si="246"/>
        <v>0</v>
      </c>
      <c r="AT228" s="76">
        <f t="shared" si="246"/>
        <v>0</v>
      </c>
      <c r="AU228" s="76">
        <f t="shared" si="246"/>
        <v>0</v>
      </c>
      <c r="AV228" s="76">
        <f t="shared" si="246"/>
        <v>0</v>
      </c>
      <c r="AW228" s="76">
        <f t="shared" si="246"/>
        <v>0</v>
      </c>
      <c r="AX228" s="76">
        <f t="shared" si="246"/>
        <v>0</v>
      </c>
      <c r="AY228" s="76">
        <f t="shared" si="246"/>
        <v>0</v>
      </c>
      <c r="AZ228" s="76">
        <f t="shared" si="246"/>
        <v>0</v>
      </c>
      <c r="BA228" s="76">
        <f t="shared" si="246"/>
        <v>0</v>
      </c>
      <c r="BB228" s="76">
        <f t="shared" si="246"/>
        <v>0</v>
      </c>
      <c r="BC228" s="76">
        <f t="shared" si="246"/>
        <v>0</v>
      </c>
      <c r="BD228" s="76">
        <f t="shared" si="246"/>
        <v>0</v>
      </c>
      <c r="BE228" s="76">
        <f t="shared" si="246"/>
        <v>0</v>
      </c>
      <c r="BF228" s="76">
        <f t="shared" si="246"/>
        <v>0</v>
      </c>
      <c r="BG228" s="76">
        <f t="shared" si="246"/>
        <v>0</v>
      </c>
      <c r="BH228" s="76">
        <f t="shared" si="246"/>
        <v>0</v>
      </c>
      <c r="BI228" s="76">
        <f t="shared" si="246"/>
        <v>0</v>
      </c>
      <c r="BJ228" s="76">
        <f t="shared" si="246"/>
        <v>0</v>
      </c>
      <c r="BK228" s="76">
        <f t="shared" si="246"/>
        <v>0</v>
      </c>
      <c r="BL228" s="76">
        <f t="shared" si="246"/>
        <v>0</v>
      </c>
      <c r="BM228" s="76">
        <f t="shared" si="246"/>
        <v>0</v>
      </c>
      <c r="BN228" s="76">
        <f t="shared" si="246"/>
        <v>0</v>
      </c>
      <c r="BO228" s="76">
        <f t="shared" si="246"/>
        <v>0</v>
      </c>
      <c r="BP228" s="76">
        <f t="shared" si="246"/>
        <v>0</v>
      </c>
      <c r="BQ228" s="76">
        <f t="shared" si="246"/>
        <v>0</v>
      </c>
      <c r="BR228" s="76">
        <f t="shared" si="246"/>
        <v>0</v>
      </c>
      <c r="BS228" s="76">
        <f t="shared" si="246"/>
        <v>0</v>
      </c>
      <c r="BT228" s="76">
        <f t="shared" si="246"/>
        <v>0</v>
      </c>
      <c r="BU228" s="76">
        <f t="shared" si="246"/>
        <v>0</v>
      </c>
      <c r="BV228" s="76">
        <f t="shared" si="246"/>
        <v>0</v>
      </c>
      <c r="BW228" s="76">
        <f t="shared" si="246"/>
        <v>0</v>
      </c>
      <c r="BX228" s="76">
        <f t="shared" si="246"/>
        <v>0</v>
      </c>
      <c r="BY228" s="76">
        <f t="shared" si="246"/>
        <v>0</v>
      </c>
      <c r="BZ228" s="76">
        <f t="shared" si="246"/>
        <v>0</v>
      </c>
      <c r="CA228" s="76">
        <f t="shared" ref="CA228:DF228" si="247">BZ228-CA397</f>
        <v>0</v>
      </c>
      <c r="CB228" s="76">
        <f t="shared" si="247"/>
        <v>0</v>
      </c>
      <c r="CC228" s="76">
        <f t="shared" si="247"/>
        <v>0</v>
      </c>
      <c r="CD228" s="76">
        <f t="shared" si="247"/>
        <v>0</v>
      </c>
      <c r="CE228" s="76">
        <f t="shared" si="247"/>
        <v>0</v>
      </c>
      <c r="CF228" s="76">
        <f t="shared" si="247"/>
        <v>0</v>
      </c>
      <c r="CG228" s="76">
        <f t="shared" si="247"/>
        <v>0</v>
      </c>
      <c r="CH228" s="76">
        <f t="shared" si="247"/>
        <v>0</v>
      </c>
      <c r="CI228" s="76">
        <f t="shared" si="247"/>
        <v>0</v>
      </c>
      <c r="CJ228" s="76">
        <f t="shared" si="247"/>
        <v>0</v>
      </c>
      <c r="CK228" s="76">
        <f t="shared" si="247"/>
        <v>0</v>
      </c>
      <c r="CL228" s="76">
        <f t="shared" si="247"/>
        <v>0</v>
      </c>
      <c r="CM228" s="76">
        <f t="shared" si="247"/>
        <v>0</v>
      </c>
      <c r="CN228" s="76">
        <f t="shared" si="247"/>
        <v>0</v>
      </c>
      <c r="CO228" s="76">
        <f t="shared" si="247"/>
        <v>0</v>
      </c>
      <c r="CP228" s="76">
        <f t="shared" si="247"/>
        <v>0</v>
      </c>
      <c r="CQ228" s="76">
        <f t="shared" si="247"/>
        <v>0</v>
      </c>
      <c r="CR228" s="76">
        <f t="shared" si="247"/>
        <v>0</v>
      </c>
      <c r="CS228" s="76">
        <f t="shared" si="247"/>
        <v>0</v>
      </c>
      <c r="CT228" s="76">
        <f t="shared" si="247"/>
        <v>0</v>
      </c>
      <c r="CU228" s="76">
        <f t="shared" si="247"/>
        <v>0</v>
      </c>
      <c r="CV228" s="76">
        <f t="shared" si="247"/>
        <v>0</v>
      </c>
      <c r="CW228" s="76">
        <f t="shared" si="247"/>
        <v>0</v>
      </c>
      <c r="CX228" s="76">
        <f t="shared" si="247"/>
        <v>0</v>
      </c>
      <c r="CY228" s="76">
        <f t="shared" si="247"/>
        <v>0</v>
      </c>
      <c r="CZ228" s="76">
        <f t="shared" si="247"/>
        <v>0</v>
      </c>
      <c r="DA228" s="76">
        <f t="shared" si="247"/>
        <v>0</v>
      </c>
      <c r="DB228" s="76">
        <f t="shared" si="247"/>
        <v>0</v>
      </c>
      <c r="DC228" s="76">
        <f t="shared" si="247"/>
        <v>0</v>
      </c>
      <c r="DD228" s="76">
        <f t="shared" si="247"/>
        <v>0</v>
      </c>
      <c r="DE228" s="76">
        <f t="shared" si="247"/>
        <v>0</v>
      </c>
      <c r="DF228" s="76">
        <f t="shared" si="247"/>
        <v>0</v>
      </c>
      <c r="DG228" s="76"/>
      <c r="DH228" s="76"/>
      <c r="DI228" s="76"/>
      <c r="DJ228" s="76"/>
      <c r="DK228" s="76"/>
      <c r="DL228" s="76"/>
      <c r="DM228" s="76"/>
      <c r="DN228" s="76"/>
      <c r="DO228" s="76"/>
      <c r="DP228" s="76"/>
      <c r="DQ228" s="76"/>
      <c r="DR228" s="76"/>
      <c r="DS228" s="76"/>
      <c r="DT228" s="76"/>
      <c r="DU228" s="76"/>
      <c r="DV228" s="76"/>
      <c r="DW228" s="76"/>
      <c r="DX228" s="76"/>
      <c r="DY228" s="76"/>
      <c r="DZ228" s="76"/>
      <c r="EA228" s="76"/>
      <c r="EB228" s="76"/>
      <c r="EC228" s="76"/>
      <c r="ED228" s="76"/>
      <c r="EE228" s="76"/>
      <c r="EF228" s="76"/>
      <c r="EG228" s="76"/>
      <c r="EH228" s="76"/>
      <c r="EI228" s="76"/>
      <c r="EJ228" s="76"/>
      <c r="EK228" s="76"/>
      <c r="EL228" s="76"/>
      <c r="EM228" s="76"/>
      <c r="EN228" s="76"/>
      <c r="EO228" s="76"/>
      <c r="EP228" s="76"/>
      <c r="EQ228" s="76"/>
      <c r="ER228" s="76"/>
      <c r="ES228" s="76"/>
      <c r="ET228" s="76"/>
      <c r="EU228" s="76"/>
      <c r="EV228" s="76"/>
    </row>
    <row r="229" spans="2:152" s="118" customFormat="1" x14ac:dyDescent="0.25">
      <c r="D229" s="143"/>
      <c r="E229" s="178"/>
      <c r="F229" s="166" t="str">
        <f>F218</f>
        <v>기타 무형자산</v>
      </c>
      <c r="G229" s="74"/>
      <c r="H229" s="74"/>
      <c r="I229" s="74"/>
      <c r="J229" s="75"/>
      <c r="K229" s="76"/>
      <c r="L229" s="77"/>
      <c r="M229" s="73"/>
      <c r="N229" s="179"/>
      <c r="O229" s="83">
        <f t="shared" ref="O229:W229" si="248">SUM(O230:O231)</f>
        <v>0</v>
      </c>
      <c r="P229" s="83">
        <f t="shared" si="248"/>
        <v>0</v>
      </c>
      <c r="Q229" s="83">
        <f t="shared" si="248"/>
        <v>0</v>
      </c>
      <c r="R229" s="83">
        <f t="shared" si="248"/>
        <v>0</v>
      </c>
      <c r="S229" s="83">
        <f t="shared" si="248"/>
        <v>0</v>
      </c>
      <c r="T229" s="83">
        <f t="shared" si="248"/>
        <v>0</v>
      </c>
      <c r="U229" s="83">
        <f t="shared" si="248"/>
        <v>0</v>
      </c>
      <c r="V229" s="83">
        <f t="shared" si="248"/>
        <v>0</v>
      </c>
      <c r="W229" s="83">
        <f t="shared" si="248"/>
        <v>0</v>
      </c>
      <c r="X229" s="76">
        <f>SUM(X230:X231)</f>
        <v>0</v>
      </c>
      <c r="Y229" s="76">
        <f t="shared" ref="Y229:CJ229" si="249">SUM(Y230:Y231)</f>
        <v>0</v>
      </c>
      <c r="Z229" s="76">
        <f t="shared" si="249"/>
        <v>0</v>
      </c>
      <c r="AA229" s="76">
        <f t="shared" si="249"/>
        <v>0</v>
      </c>
      <c r="AB229" s="76">
        <f t="shared" si="249"/>
        <v>0</v>
      </c>
      <c r="AC229" s="76">
        <f t="shared" si="249"/>
        <v>0</v>
      </c>
      <c r="AD229" s="76">
        <f t="shared" si="249"/>
        <v>0</v>
      </c>
      <c r="AE229" s="76">
        <f t="shared" si="249"/>
        <v>0</v>
      </c>
      <c r="AF229" s="76">
        <f t="shared" si="249"/>
        <v>0</v>
      </c>
      <c r="AG229" s="76">
        <f t="shared" si="249"/>
        <v>0</v>
      </c>
      <c r="AH229" s="76">
        <f t="shared" si="249"/>
        <v>0</v>
      </c>
      <c r="AI229" s="76">
        <f t="shared" si="249"/>
        <v>0</v>
      </c>
      <c r="AJ229" s="76">
        <f t="shared" si="249"/>
        <v>0</v>
      </c>
      <c r="AK229" s="76">
        <f t="shared" si="249"/>
        <v>0</v>
      </c>
      <c r="AL229" s="76">
        <f t="shared" si="249"/>
        <v>0</v>
      </c>
      <c r="AM229" s="76">
        <f t="shared" si="249"/>
        <v>0</v>
      </c>
      <c r="AN229" s="76">
        <f t="shared" si="249"/>
        <v>0</v>
      </c>
      <c r="AO229" s="76">
        <f t="shared" si="249"/>
        <v>0</v>
      </c>
      <c r="AP229" s="76">
        <f t="shared" si="249"/>
        <v>0</v>
      </c>
      <c r="AQ229" s="76">
        <f t="shared" si="249"/>
        <v>0</v>
      </c>
      <c r="AR229" s="76">
        <f t="shared" si="249"/>
        <v>0</v>
      </c>
      <c r="AS229" s="76">
        <f t="shared" si="249"/>
        <v>0</v>
      </c>
      <c r="AT229" s="76">
        <f t="shared" si="249"/>
        <v>0</v>
      </c>
      <c r="AU229" s="76">
        <f t="shared" si="249"/>
        <v>0</v>
      </c>
      <c r="AV229" s="76">
        <f t="shared" si="249"/>
        <v>0</v>
      </c>
      <c r="AW229" s="76">
        <f t="shared" si="249"/>
        <v>0</v>
      </c>
      <c r="AX229" s="76">
        <f t="shared" si="249"/>
        <v>0</v>
      </c>
      <c r="AY229" s="76">
        <f t="shared" si="249"/>
        <v>0</v>
      </c>
      <c r="AZ229" s="76">
        <f t="shared" si="249"/>
        <v>0</v>
      </c>
      <c r="BA229" s="76">
        <f t="shared" si="249"/>
        <v>0</v>
      </c>
      <c r="BB229" s="76">
        <f t="shared" si="249"/>
        <v>0</v>
      </c>
      <c r="BC229" s="76">
        <f t="shared" si="249"/>
        <v>0</v>
      </c>
      <c r="BD229" s="76">
        <f t="shared" si="249"/>
        <v>0</v>
      </c>
      <c r="BE229" s="76">
        <f t="shared" si="249"/>
        <v>0</v>
      </c>
      <c r="BF229" s="76">
        <f t="shared" si="249"/>
        <v>0</v>
      </c>
      <c r="BG229" s="76">
        <f t="shared" si="249"/>
        <v>0</v>
      </c>
      <c r="BH229" s="76">
        <f t="shared" si="249"/>
        <v>0</v>
      </c>
      <c r="BI229" s="76">
        <f t="shared" si="249"/>
        <v>0</v>
      </c>
      <c r="BJ229" s="76">
        <f t="shared" si="249"/>
        <v>0</v>
      </c>
      <c r="BK229" s="76">
        <f t="shared" si="249"/>
        <v>0</v>
      </c>
      <c r="BL229" s="76">
        <f t="shared" si="249"/>
        <v>0</v>
      </c>
      <c r="BM229" s="76">
        <f t="shared" si="249"/>
        <v>0</v>
      </c>
      <c r="BN229" s="76">
        <f t="shared" si="249"/>
        <v>0</v>
      </c>
      <c r="BO229" s="76">
        <f t="shared" si="249"/>
        <v>0</v>
      </c>
      <c r="BP229" s="76">
        <f t="shared" si="249"/>
        <v>0</v>
      </c>
      <c r="BQ229" s="76">
        <f t="shared" si="249"/>
        <v>0</v>
      </c>
      <c r="BR229" s="76">
        <f t="shared" si="249"/>
        <v>0</v>
      </c>
      <c r="BS229" s="76">
        <f t="shared" si="249"/>
        <v>0</v>
      </c>
      <c r="BT229" s="76">
        <f t="shared" si="249"/>
        <v>0</v>
      </c>
      <c r="BU229" s="76">
        <f t="shared" si="249"/>
        <v>0</v>
      </c>
      <c r="BV229" s="76">
        <f t="shared" si="249"/>
        <v>0</v>
      </c>
      <c r="BW229" s="76">
        <f t="shared" si="249"/>
        <v>0</v>
      </c>
      <c r="BX229" s="76">
        <f t="shared" si="249"/>
        <v>0</v>
      </c>
      <c r="BY229" s="76">
        <f t="shared" si="249"/>
        <v>0</v>
      </c>
      <c r="BZ229" s="76">
        <f t="shared" si="249"/>
        <v>0</v>
      </c>
      <c r="CA229" s="76">
        <f t="shared" si="249"/>
        <v>0</v>
      </c>
      <c r="CB229" s="76">
        <f t="shared" si="249"/>
        <v>0</v>
      </c>
      <c r="CC229" s="76">
        <f t="shared" si="249"/>
        <v>0</v>
      </c>
      <c r="CD229" s="76">
        <f t="shared" si="249"/>
        <v>0</v>
      </c>
      <c r="CE229" s="76">
        <f t="shared" si="249"/>
        <v>0</v>
      </c>
      <c r="CF229" s="76">
        <f t="shared" si="249"/>
        <v>0</v>
      </c>
      <c r="CG229" s="76">
        <f t="shared" si="249"/>
        <v>0</v>
      </c>
      <c r="CH229" s="76">
        <f t="shared" si="249"/>
        <v>0</v>
      </c>
      <c r="CI229" s="76">
        <f t="shared" si="249"/>
        <v>0</v>
      </c>
      <c r="CJ229" s="76">
        <f t="shared" si="249"/>
        <v>0</v>
      </c>
      <c r="CK229" s="76">
        <f t="shared" ref="CK229:DF229" si="250">SUM(CK230:CK231)</f>
        <v>0</v>
      </c>
      <c r="CL229" s="76">
        <f t="shared" si="250"/>
        <v>0</v>
      </c>
      <c r="CM229" s="76">
        <f t="shared" si="250"/>
        <v>0</v>
      </c>
      <c r="CN229" s="76">
        <f t="shared" si="250"/>
        <v>0</v>
      </c>
      <c r="CO229" s="76">
        <f t="shared" si="250"/>
        <v>0</v>
      </c>
      <c r="CP229" s="76">
        <f t="shared" si="250"/>
        <v>0</v>
      </c>
      <c r="CQ229" s="76">
        <f t="shared" si="250"/>
        <v>0</v>
      </c>
      <c r="CR229" s="76">
        <f t="shared" si="250"/>
        <v>0</v>
      </c>
      <c r="CS229" s="76">
        <f t="shared" si="250"/>
        <v>0</v>
      </c>
      <c r="CT229" s="76">
        <f t="shared" si="250"/>
        <v>0</v>
      </c>
      <c r="CU229" s="76">
        <f t="shared" si="250"/>
        <v>0</v>
      </c>
      <c r="CV229" s="76">
        <f t="shared" si="250"/>
        <v>0</v>
      </c>
      <c r="CW229" s="76">
        <f t="shared" si="250"/>
        <v>0</v>
      </c>
      <c r="CX229" s="76">
        <f t="shared" si="250"/>
        <v>0</v>
      </c>
      <c r="CY229" s="76">
        <f t="shared" si="250"/>
        <v>0</v>
      </c>
      <c r="CZ229" s="76">
        <f t="shared" si="250"/>
        <v>0</v>
      </c>
      <c r="DA229" s="76">
        <f t="shared" si="250"/>
        <v>0</v>
      </c>
      <c r="DB229" s="76">
        <f t="shared" si="250"/>
        <v>0</v>
      </c>
      <c r="DC229" s="76">
        <f t="shared" si="250"/>
        <v>0</v>
      </c>
      <c r="DD229" s="76">
        <f t="shared" si="250"/>
        <v>0</v>
      </c>
      <c r="DE229" s="76">
        <f t="shared" si="250"/>
        <v>0</v>
      </c>
      <c r="DF229" s="76">
        <f t="shared" si="250"/>
        <v>0</v>
      </c>
      <c r="DG229" s="76"/>
      <c r="DH229" s="76"/>
      <c r="DI229" s="76"/>
      <c r="DJ229" s="76"/>
      <c r="DK229" s="76"/>
      <c r="DL229" s="76"/>
      <c r="DM229" s="76"/>
      <c r="DN229" s="76"/>
      <c r="DO229" s="76"/>
      <c r="DP229" s="76"/>
      <c r="DQ229" s="76"/>
      <c r="DR229" s="76"/>
      <c r="DS229" s="76"/>
      <c r="DT229" s="76"/>
      <c r="DU229" s="76"/>
      <c r="DV229" s="76"/>
      <c r="DW229" s="76"/>
      <c r="DX229" s="76"/>
      <c r="DY229" s="76"/>
      <c r="DZ229" s="76"/>
      <c r="EA229" s="76"/>
      <c r="EB229" s="76"/>
      <c r="EC229" s="76"/>
      <c r="ED229" s="76"/>
      <c r="EE229" s="76"/>
      <c r="EF229" s="76"/>
      <c r="EG229" s="76"/>
      <c r="EH229" s="76"/>
      <c r="EI229" s="76"/>
      <c r="EJ229" s="76"/>
      <c r="EK229" s="76"/>
      <c r="EL229" s="76"/>
      <c r="EM229" s="76"/>
      <c r="EN229" s="76"/>
      <c r="EO229" s="76"/>
      <c r="EP229" s="76"/>
      <c r="EQ229" s="76"/>
      <c r="ER229" s="76"/>
      <c r="ES229" s="76"/>
      <c r="ET229" s="76"/>
      <c r="EU229" s="76"/>
      <c r="EV229" s="76"/>
    </row>
    <row r="230" spans="2:152" s="118" customFormat="1" x14ac:dyDescent="0.25">
      <c r="D230" s="143"/>
      <c r="E230" s="178"/>
      <c r="F230" s="166"/>
      <c r="G230" s="74" t="s">
        <v>17</v>
      </c>
      <c r="H230" s="74"/>
      <c r="I230" s="74"/>
      <c r="J230" s="75"/>
      <c r="K230" s="76"/>
      <c r="L230" s="77"/>
      <c r="M230" s="73"/>
      <c r="N230" s="179"/>
      <c r="O230" s="83">
        <f t="shared" ref="O230:BZ230" si="251">N230+O295+G3058</f>
        <v>0</v>
      </c>
      <c r="P230" s="83">
        <f t="shared" si="251"/>
        <v>0</v>
      </c>
      <c r="Q230" s="83">
        <f t="shared" si="251"/>
        <v>0</v>
      </c>
      <c r="R230" s="83">
        <f t="shared" si="251"/>
        <v>0</v>
      </c>
      <c r="S230" s="83">
        <f t="shared" si="251"/>
        <v>0</v>
      </c>
      <c r="T230" s="83">
        <f t="shared" si="251"/>
        <v>0</v>
      </c>
      <c r="U230" s="83">
        <f t="shared" si="251"/>
        <v>0</v>
      </c>
      <c r="V230" s="83">
        <f t="shared" si="251"/>
        <v>0</v>
      </c>
      <c r="W230" s="83">
        <f t="shared" si="251"/>
        <v>0</v>
      </c>
      <c r="X230" s="76">
        <f t="shared" si="251"/>
        <v>0</v>
      </c>
      <c r="Y230" s="76">
        <f t="shared" si="251"/>
        <v>0</v>
      </c>
      <c r="Z230" s="76">
        <f t="shared" si="251"/>
        <v>0</v>
      </c>
      <c r="AA230" s="76">
        <f t="shared" si="251"/>
        <v>0</v>
      </c>
      <c r="AB230" s="76">
        <f t="shared" si="251"/>
        <v>0</v>
      </c>
      <c r="AC230" s="76">
        <f t="shared" si="251"/>
        <v>0</v>
      </c>
      <c r="AD230" s="76">
        <f t="shared" si="251"/>
        <v>0</v>
      </c>
      <c r="AE230" s="76">
        <f t="shared" si="251"/>
        <v>0</v>
      </c>
      <c r="AF230" s="76">
        <f t="shared" si="251"/>
        <v>0</v>
      </c>
      <c r="AG230" s="76">
        <f t="shared" si="251"/>
        <v>0</v>
      </c>
      <c r="AH230" s="76">
        <f t="shared" si="251"/>
        <v>0</v>
      </c>
      <c r="AI230" s="76">
        <f t="shared" si="251"/>
        <v>0</v>
      </c>
      <c r="AJ230" s="76">
        <f t="shared" si="251"/>
        <v>0</v>
      </c>
      <c r="AK230" s="76">
        <f t="shared" si="251"/>
        <v>0</v>
      </c>
      <c r="AL230" s="76">
        <f t="shared" si="251"/>
        <v>0</v>
      </c>
      <c r="AM230" s="76">
        <f t="shared" si="251"/>
        <v>0</v>
      </c>
      <c r="AN230" s="76">
        <f t="shared" si="251"/>
        <v>0</v>
      </c>
      <c r="AO230" s="76">
        <f t="shared" si="251"/>
        <v>0</v>
      </c>
      <c r="AP230" s="76">
        <f t="shared" si="251"/>
        <v>0</v>
      </c>
      <c r="AQ230" s="76">
        <f t="shared" si="251"/>
        <v>0</v>
      </c>
      <c r="AR230" s="76">
        <f t="shared" si="251"/>
        <v>0</v>
      </c>
      <c r="AS230" s="76">
        <f t="shared" si="251"/>
        <v>0</v>
      </c>
      <c r="AT230" s="76">
        <f t="shared" si="251"/>
        <v>0</v>
      </c>
      <c r="AU230" s="76">
        <f t="shared" si="251"/>
        <v>0</v>
      </c>
      <c r="AV230" s="76">
        <f t="shared" si="251"/>
        <v>0</v>
      </c>
      <c r="AW230" s="76">
        <f t="shared" si="251"/>
        <v>0</v>
      </c>
      <c r="AX230" s="76">
        <f t="shared" si="251"/>
        <v>0</v>
      </c>
      <c r="AY230" s="76">
        <f t="shared" si="251"/>
        <v>0</v>
      </c>
      <c r="AZ230" s="76">
        <f t="shared" si="251"/>
        <v>0</v>
      </c>
      <c r="BA230" s="76">
        <f t="shared" si="251"/>
        <v>0</v>
      </c>
      <c r="BB230" s="76">
        <f t="shared" si="251"/>
        <v>0</v>
      </c>
      <c r="BC230" s="76">
        <f t="shared" si="251"/>
        <v>0</v>
      </c>
      <c r="BD230" s="76">
        <f t="shared" si="251"/>
        <v>0</v>
      </c>
      <c r="BE230" s="76">
        <f t="shared" si="251"/>
        <v>0</v>
      </c>
      <c r="BF230" s="76">
        <f t="shared" si="251"/>
        <v>0</v>
      </c>
      <c r="BG230" s="76">
        <f t="shared" si="251"/>
        <v>0</v>
      </c>
      <c r="BH230" s="76">
        <f t="shared" si="251"/>
        <v>0</v>
      </c>
      <c r="BI230" s="76">
        <f t="shared" si="251"/>
        <v>0</v>
      </c>
      <c r="BJ230" s="76">
        <f t="shared" si="251"/>
        <v>0</v>
      </c>
      <c r="BK230" s="76">
        <f t="shared" si="251"/>
        <v>0</v>
      </c>
      <c r="BL230" s="76">
        <f t="shared" si="251"/>
        <v>0</v>
      </c>
      <c r="BM230" s="76">
        <f t="shared" si="251"/>
        <v>0</v>
      </c>
      <c r="BN230" s="76">
        <f t="shared" si="251"/>
        <v>0</v>
      </c>
      <c r="BO230" s="76">
        <f t="shared" si="251"/>
        <v>0</v>
      </c>
      <c r="BP230" s="76">
        <f t="shared" si="251"/>
        <v>0</v>
      </c>
      <c r="BQ230" s="76">
        <f t="shared" si="251"/>
        <v>0</v>
      </c>
      <c r="BR230" s="76">
        <f t="shared" si="251"/>
        <v>0</v>
      </c>
      <c r="BS230" s="76">
        <f t="shared" si="251"/>
        <v>0</v>
      </c>
      <c r="BT230" s="76">
        <f t="shared" si="251"/>
        <v>0</v>
      </c>
      <c r="BU230" s="76">
        <f t="shared" si="251"/>
        <v>0</v>
      </c>
      <c r="BV230" s="76">
        <f t="shared" si="251"/>
        <v>0</v>
      </c>
      <c r="BW230" s="76">
        <f t="shared" si="251"/>
        <v>0</v>
      </c>
      <c r="BX230" s="76">
        <f t="shared" si="251"/>
        <v>0</v>
      </c>
      <c r="BY230" s="76">
        <f t="shared" si="251"/>
        <v>0</v>
      </c>
      <c r="BZ230" s="76">
        <f t="shared" si="251"/>
        <v>0</v>
      </c>
      <c r="CA230" s="76">
        <f t="shared" ref="CA230:DF230" si="252">BZ230+CA295+BS3058</f>
        <v>0</v>
      </c>
      <c r="CB230" s="76">
        <f t="shared" si="252"/>
        <v>0</v>
      </c>
      <c r="CC230" s="76">
        <f t="shared" si="252"/>
        <v>0</v>
      </c>
      <c r="CD230" s="76">
        <f t="shared" si="252"/>
        <v>0</v>
      </c>
      <c r="CE230" s="76">
        <f t="shared" si="252"/>
        <v>0</v>
      </c>
      <c r="CF230" s="76">
        <f t="shared" si="252"/>
        <v>0</v>
      </c>
      <c r="CG230" s="76">
        <f t="shared" si="252"/>
        <v>0</v>
      </c>
      <c r="CH230" s="76">
        <f t="shared" si="252"/>
        <v>0</v>
      </c>
      <c r="CI230" s="76">
        <f t="shared" si="252"/>
        <v>0</v>
      </c>
      <c r="CJ230" s="76">
        <f t="shared" si="252"/>
        <v>0</v>
      </c>
      <c r="CK230" s="76">
        <f t="shared" si="252"/>
        <v>0</v>
      </c>
      <c r="CL230" s="76">
        <f t="shared" si="252"/>
        <v>0</v>
      </c>
      <c r="CM230" s="76">
        <f t="shared" si="252"/>
        <v>0</v>
      </c>
      <c r="CN230" s="76">
        <f t="shared" si="252"/>
        <v>0</v>
      </c>
      <c r="CO230" s="76">
        <f t="shared" si="252"/>
        <v>0</v>
      </c>
      <c r="CP230" s="76">
        <f t="shared" si="252"/>
        <v>0</v>
      </c>
      <c r="CQ230" s="76">
        <f t="shared" si="252"/>
        <v>0</v>
      </c>
      <c r="CR230" s="76">
        <f t="shared" si="252"/>
        <v>0</v>
      </c>
      <c r="CS230" s="76">
        <f t="shared" si="252"/>
        <v>0</v>
      </c>
      <c r="CT230" s="76">
        <f t="shared" si="252"/>
        <v>0</v>
      </c>
      <c r="CU230" s="76">
        <f t="shared" si="252"/>
        <v>0</v>
      </c>
      <c r="CV230" s="76">
        <f t="shared" si="252"/>
        <v>0</v>
      </c>
      <c r="CW230" s="76">
        <f t="shared" si="252"/>
        <v>0</v>
      </c>
      <c r="CX230" s="76">
        <f t="shared" si="252"/>
        <v>0</v>
      </c>
      <c r="CY230" s="76">
        <f t="shared" si="252"/>
        <v>0</v>
      </c>
      <c r="CZ230" s="76">
        <f t="shared" si="252"/>
        <v>0</v>
      </c>
      <c r="DA230" s="76">
        <f t="shared" si="252"/>
        <v>0</v>
      </c>
      <c r="DB230" s="76">
        <f t="shared" si="252"/>
        <v>0</v>
      </c>
      <c r="DC230" s="76">
        <f t="shared" si="252"/>
        <v>0</v>
      </c>
      <c r="DD230" s="76">
        <f t="shared" si="252"/>
        <v>0</v>
      </c>
      <c r="DE230" s="76">
        <f t="shared" si="252"/>
        <v>0</v>
      </c>
      <c r="DF230" s="76">
        <f t="shared" si="252"/>
        <v>0</v>
      </c>
      <c r="DG230" s="76"/>
      <c r="DH230" s="76"/>
      <c r="DI230" s="76"/>
      <c r="DJ230" s="76"/>
      <c r="DK230" s="76"/>
      <c r="DL230" s="76"/>
      <c r="DM230" s="76"/>
      <c r="DN230" s="76"/>
      <c r="DO230" s="76"/>
      <c r="DP230" s="76"/>
      <c r="DQ230" s="76"/>
      <c r="DR230" s="76"/>
      <c r="DS230" s="76"/>
      <c r="DT230" s="76"/>
      <c r="DU230" s="76"/>
      <c r="DV230" s="76"/>
      <c r="DW230" s="76"/>
      <c r="DX230" s="76"/>
      <c r="DY230" s="76"/>
      <c r="DZ230" s="76"/>
      <c r="EA230" s="76"/>
      <c r="EB230" s="76"/>
      <c r="EC230" s="76"/>
      <c r="ED230" s="76"/>
      <c r="EE230" s="76"/>
      <c r="EF230" s="76"/>
      <c r="EG230" s="76"/>
      <c r="EH230" s="76"/>
      <c r="EI230" s="76"/>
      <c r="EJ230" s="76"/>
      <c r="EK230" s="76"/>
      <c r="EL230" s="76"/>
      <c r="EM230" s="76"/>
      <c r="EN230" s="76"/>
      <c r="EO230" s="76"/>
      <c r="EP230" s="76"/>
      <c r="EQ230" s="76"/>
      <c r="ER230" s="76"/>
      <c r="ES230" s="76"/>
      <c r="ET230" s="76"/>
      <c r="EU230" s="76"/>
      <c r="EV230" s="76"/>
    </row>
    <row r="231" spans="2:152" s="118" customFormat="1" x14ac:dyDescent="0.25">
      <c r="D231" s="143"/>
      <c r="E231" s="178"/>
      <c r="F231" s="166"/>
      <c r="G231" s="74" t="s">
        <v>54</v>
      </c>
      <c r="H231" s="74"/>
      <c r="I231" s="74"/>
      <c r="J231" s="75"/>
      <c r="K231" s="76"/>
      <c r="L231" s="77"/>
      <c r="M231" s="73"/>
      <c r="N231" s="179"/>
      <c r="O231" s="83">
        <f t="shared" ref="O231:BZ231" si="253">N231-O398</f>
        <v>0</v>
      </c>
      <c r="P231" s="83">
        <f t="shared" si="253"/>
        <v>0</v>
      </c>
      <c r="Q231" s="83">
        <f t="shared" si="253"/>
        <v>0</v>
      </c>
      <c r="R231" s="83">
        <f t="shared" si="253"/>
        <v>0</v>
      </c>
      <c r="S231" s="83">
        <f t="shared" si="253"/>
        <v>0</v>
      </c>
      <c r="T231" s="83">
        <f t="shared" si="253"/>
        <v>0</v>
      </c>
      <c r="U231" s="83">
        <f t="shared" si="253"/>
        <v>0</v>
      </c>
      <c r="V231" s="83">
        <f t="shared" si="253"/>
        <v>0</v>
      </c>
      <c r="W231" s="83">
        <f t="shared" si="253"/>
        <v>0</v>
      </c>
      <c r="X231" s="76">
        <f t="shared" si="253"/>
        <v>0</v>
      </c>
      <c r="Y231" s="76">
        <f t="shared" si="253"/>
        <v>0</v>
      </c>
      <c r="Z231" s="76">
        <f t="shared" si="253"/>
        <v>0</v>
      </c>
      <c r="AA231" s="76">
        <f t="shared" si="253"/>
        <v>0</v>
      </c>
      <c r="AB231" s="76">
        <f t="shared" si="253"/>
        <v>0</v>
      </c>
      <c r="AC231" s="76">
        <f t="shared" si="253"/>
        <v>0</v>
      </c>
      <c r="AD231" s="76">
        <f t="shared" si="253"/>
        <v>0</v>
      </c>
      <c r="AE231" s="76">
        <f t="shared" si="253"/>
        <v>0</v>
      </c>
      <c r="AF231" s="76">
        <f t="shared" si="253"/>
        <v>0</v>
      </c>
      <c r="AG231" s="76">
        <f t="shared" si="253"/>
        <v>0</v>
      </c>
      <c r="AH231" s="76">
        <f t="shared" si="253"/>
        <v>0</v>
      </c>
      <c r="AI231" s="76">
        <f t="shared" si="253"/>
        <v>0</v>
      </c>
      <c r="AJ231" s="76">
        <f t="shared" si="253"/>
        <v>0</v>
      </c>
      <c r="AK231" s="76">
        <f t="shared" si="253"/>
        <v>0</v>
      </c>
      <c r="AL231" s="76">
        <f t="shared" si="253"/>
        <v>0</v>
      </c>
      <c r="AM231" s="76">
        <f t="shared" si="253"/>
        <v>0</v>
      </c>
      <c r="AN231" s="76">
        <f t="shared" si="253"/>
        <v>0</v>
      </c>
      <c r="AO231" s="76">
        <f t="shared" si="253"/>
        <v>0</v>
      </c>
      <c r="AP231" s="76">
        <f t="shared" si="253"/>
        <v>0</v>
      </c>
      <c r="AQ231" s="76">
        <f t="shared" si="253"/>
        <v>0</v>
      </c>
      <c r="AR231" s="76">
        <f t="shared" si="253"/>
        <v>0</v>
      </c>
      <c r="AS231" s="76">
        <f t="shared" si="253"/>
        <v>0</v>
      </c>
      <c r="AT231" s="76">
        <f t="shared" si="253"/>
        <v>0</v>
      </c>
      <c r="AU231" s="76">
        <f t="shared" si="253"/>
        <v>0</v>
      </c>
      <c r="AV231" s="76">
        <f t="shared" si="253"/>
        <v>0</v>
      </c>
      <c r="AW231" s="76">
        <f t="shared" si="253"/>
        <v>0</v>
      </c>
      <c r="AX231" s="76">
        <f t="shared" si="253"/>
        <v>0</v>
      </c>
      <c r="AY231" s="76">
        <f t="shared" si="253"/>
        <v>0</v>
      </c>
      <c r="AZ231" s="76">
        <f t="shared" si="253"/>
        <v>0</v>
      </c>
      <c r="BA231" s="76">
        <f t="shared" si="253"/>
        <v>0</v>
      </c>
      <c r="BB231" s="76">
        <f t="shared" si="253"/>
        <v>0</v>
      </c>
      <c r="BC231" s="76">
        <f t="shared" si="253"/>
        <v>0</v>
      </c>
      <c r="BD231" s="76">
        <f t="shared" si="253"/>
        <v>0</v>
      </c>
      <c r="BE231" s="76">
        <f t="shared" si="253"/>
        <v>0</v>
      </c>
      <c r="BF231" s="76">
        <f t="shared" si="253"/>
        <v>0</v>
      </c>
      <c r="BG231" s="76">
        <f t="shared" si="253"/>
        <v>0</v>
      </c>
      <c r="BH231" s="76">
        <f t="shared" si="253"/>
        <v>0</v>
      </c>
      <c r="BI231" s="76">
        <f t="shared" si="253"/>
        <v>0</v>
      </c>
      <c r="BJ231" s="76">
        <f t="shared" si="253"/>
        <v>0</v>
      </c>
      <c r="BK231" s="76">
        <f t="shared" si="253"/>
        <v>0</v>
      </c>
      <c r="BL231" s="76">
        <f t="shared" si="253"/>
        <v>0</v>
      </c>
      <c r="BM231" s="76">
        <f t="shared" si="253"/>
        <v>0</v>
      </c>
      <c r="BN231" s="76">
        <f t="shared" si="253"/>
        <v>0</v>
      </c>
      <c r="BO231" s="76">
        <f t="shared" si="253"/>
        <v>0</v>
      </c>
      <c r="BP231" s="76">
        <f t="shared" si="253"/>
        <v>0</v>
      </c>
      <c r="BQ231" s="76">
        <f t="shared" si="253"/>
        <v>0</v>
      </c>
      <c r="BR231" s="76">
        <f t="shared" si="253"/>
        <v>0</v>
      </c>
      <c r="BS231" s="76">
        <f t="shared" si="253"/>
        <v>0</v>
      </c>
      <c r="BT231" s="76">
        <f t="shared" si="253"/>
        <v>0</v>
      </c>
      <c r="BU231" s="76">
        <f t="shared" si="253"/>
        <v>0</v>
      </c>
      <c r="BV231" s="76">
        <f t="shared" si="253"/>
        <v>0</v>
      </c>
      <c r="BW231" s="76">
        <f t="shared" si="253"/>
        <v>0</v>
      </c>
      <c r="BX231" s="76">
        <f t="shared" si="253"/>
        <v>0</v>
      </c>
      <c r="BY231" s="76">
        <f t="shared" si="253"/>
        <v>0</v>
      </c>
      <c r="BZ231" s="76">
        <f t="shared" si="253"/>
        <v>0</v>
      </c>
      <c r="CA231" s="76">
        <f t="shared" ref="CA231:DF231" si="254">BZ231-CA398</f>
        <v>0</v>
      </c>
      <c r="CB231" s="76">
        <f t="shared" si="254"/>
        <v>0</v>
      </c>
      <c r="CC231" s="76">
        <f t="shared" si="254"/>
        <v>0</v>
      </c>
      <c r="CD231" s="76">
        <f t="shared" si="254"/>
        <v>0</v>
      </c>
      <c r="CE231" s="76">
        <f t="shared" si="254"/>
        <v>0</v>
      </c>
      <c r="CF231" s="76">
        <f t="shared" si="254"/>
        <v>0</v>
      </c>
      <c r="CG231" s="76">
        <f t="shared" si="254"/>
        <v>0</v>
      </c>
      <c r="CH231" s="76">
        <f t="shared" si="254"/>
        <v>0</v>
      </c>
      <c r="CI231" s="76">
        <f t="shared" si="254"/>
        <v>0</v>
      </c>
      <c r="CJ231" s="76">
        <f t="shared" si="254"/>
        <v>0</v>
      </c>
      <c r="CK231" s="76">
        <f t="shared" si="254"/>
        <v>0</v>
      </c>
      <c r="CL231" s="76">
        <f t="shared" si="254"/>
        <v>0</v>
      </c>
      <c r="CM231" s="76">
        <f t="shared" si="254"/>
        <v>0</v>
      </c>
      <c r="CN231" s="76">
        <f t="shared" si="254"/>
        <v>0</v>
      </c>
      <c r="CO231" s="76">
        <f t="shared" si="254"/>
        <v>0</v>
      </c>
      <c r="CP231" s="76">
        <f t="shared" si="254"/>
        <v>0</v>
      </c>
      <c r="CQ231" s="76">
        <f t="shared" si="254"/>
        <v>0</v>
      </c>
      <c r="CR231" s="76">
        <f t="shared" si="254"/>
        <v>0</v>
      </c>
      <c r="CS231" s="76">
        <f t="shared" si="254"/>
        <v>0</v>
      </c>
      <c r="CT231" s="76">
        <f t="shared" si="254"/>
        <v>0</v>
      </c>
      <c r="CU231" s="76">
        <f t="shared" si="254"/>
        <v>0</v>
      </c>
      <c r="CV231" s="76">
        <f t="shared" si="254"/>
        <v>0</v>
      </c>
      <c r="CW231" s="76">
        <f t="shared" si="254"/>
        <v>0</v>
      </c>
      <c r="CX231" s="76">
        <f t="shared" si="254"/>
        <v>0</v>
      </c>
      <c r="CY231" s="76">
        <f t="shared" si="254"/>
        <v>0</v>
      </c>
      <c r="CZ231" s="76">
        <f t="shared" si="254"/>
        <v>0</v>
      </c>
      <c r="DA231" s="76">
        <f t="shared" si="254"/>
        <v>0</v>
      </c>
      <c r="DB231" s="76">
        <f t="shared" si="254"/>
        <v>0</v>
      </c>
      <c r="DC231" s="76">
        <f t="shared" si="254"/>
        <v>0</v>
      </c>
      <c r="DD231" s="76">
        <f t="shared" si="254"/>
        <v>0</v>
      </c>
      <c r="DE231" s="76">
        <f t="shared" si="254"/>
        <v>0</v>
      </c>
      <c r="DF231" s="76">
        <f t="shared" si="254"/>
        <v>0</v>
      </c>
      <c r="DG231" s="76"/>
      <c r="DH231" s="76"/>
      <c r="DI231" s="76"/>
      <c r="DJ231" s="76"/>
      <c r="DK231" s="76"/>
      <c r="DL231" s="76"/>
      <c r="DM231" s="76"/>
      <c r="DN231" s="76"/>
      <c r="DO231" s="76"/>
      <c r="DP231" s="76"/>
      <c r="DQ231" s="76"/>
      <c r="DR231" s="76"/>
      <c r="DS231" s="76"/>
      <c r="DT231" s="76"/>
      <c r="DU231" s="76"/>
      <c r="DV231" s="76"/>
      <c r="DW231" s="76"/>
      <c r="DX231" s="76"/>
      <c r="DY231" s="76"/>
      <c r="DZ231" s="76"/>
      <c r="EA231" s="76"/>
      <c r="EB231" s="76"/>
      <c r="EC231" s="76"/>
      <c r="ED231" s="76"/>
      <c r="EE231" s="76"/>
      <c r="EF231" s="76"/>
      <c r="EG231" s="76"/>
      <c r="EH231" s="76"/>
      <c r="EI231" s="76"/>
      <c r="EJ231" s="76"/>
      <c r="EK231" s="76"/>
      <c r="EL231" s="76"/>
      <c r="EM231" s="76"/>
      <c r="EN231" s="76"/>
      <c r="EO231" s="76"/>
      <c r="EP231" s="76"/>
      <c r="EQ231" s="76"/>
      <c r="ER231" s="76"/>
      <c r="ES231" s="76"/>
      <c r="ET231" s="76"/>
      <c r="EU231" s="76"/>
      <c r="EV231" s="76"/>
    </row>
    <row r="232" spans="2:152" s="118" customFormat="1" x14ac:dyDescent="0.25">
      <c r="D232" s="143"/>
      <c r="E232" s="73"/>
      <c r="F232" s="74">
        <f>F221</f>
        <v>0</v>
      </c>
      <c r="G232" s="74"/>
      <c r="H232" s="74"/>
      <c r="I232" s="74"/>
      <c r="J232" s="75"/>
      <c r="K232" s="76"/>
      <c r="L232" s="77"/>
      <c r="M232" s="73"/>
      <c r="N232" s="179"/>
      <c r="O232" s="83">
        <f t="shared" ref="O232:W232" si="255">SUM(O233:O234)</f>
        <v>0</v>
      </c>
      <c r="P232" s="83">
        <f t="shared" si="255"/>
        <v>0</v>
      </c>
      <c r="Q232" s="83">
        <f t="shared" si="255"/>
        <v>0</v>
      </c>
      <c r="R232" s="83">
        <f t="shared" si="255"/>
        <v>0</v>
      </c>
      <c r="S232" s="83">
        <f t="shared" si="255"/>
        <v>0</v>
      </c>
      <c r="T232" s="83">
        <f t="shared" si="255"/>
        <v>0</v>
      </c>
      <c r="U232" s="83">
        <f t="shared" si="255"/>
        <v>0</v>
      </c>
      <c r="V232" s="83">
        <f t="shared" si="255"/>
        <v>0</v>
      </c>
      <c r="W232" s="83">
        <f t="shared" si="255"/>
        <v>0</v>
      </c>
      <c r="X232" s="76">
        <f>SUM(X233:X234)</f>
        <v>0</v>
      </c>
      <c r="Y232" s="76">
        <f t="shared" ref="Y232:CJ232" si="256">SUM(Y233:Y234)</f>
        <v>0</v>
      </c>
      <c r="Z232" s="76">
        <f t="shared" si="256"/>
        <v>0</v>
      </c>
      <c r="AA232" s="76">
        <f t="shared" si="256"/>
        <v>0</v>
      </c>
      <c r="AB232" s="76">
        <f t="shared" si="256"/>
        <v>0</v>
      </c>
      <c r="AC232" s="76">
        <f t="shared" si="256"/>
        <v>0</v>
      </c>
      <c r="AD232" s="76">
        <f t="shared" si="256"/>
        <v>0</v>
      </c>
      <c r="AE232" s="76">
        <f t="shared" si="256"/>
        <v>0</v>
      </c>
      <c r="AF232" s="76">
        <f t="shared" si="256"/>
        <v>0</v>
      </c>
      <c r="AG232" s="76">
        <f t="shared" si="256"/>
        <v>0</v>
      </c>
      <c r="AH232" s="76">
        <f t="shared" si="256"/>
        <v>0</v>
      </c>
      <c r="AI232" s="76">
        <f t="shared" si="256"/>
        <v>0</v>
      </c>
      <c r="AJ232" s="76">
        <f t="shared" si="256"/>
        <v>0</v>
      </c>
      <c r="AK232" s="76">
        <f t="shared" si="256"/>
        <v>0</v>
      </c>
      <c r="AL232" s="76">
        <f t="shared" si="256"/>
        <v>0</v>
      </c>
      <c r="AM232" s="76">
        <f t="shared" si="256"/>
        <v>0</v>
      </c>
      <c r="AN232" s="76">
        <f t="shared" si="256"/>
        <v>0</v>
      </c>
      <c r="AO232" s="76">
        <f t="shared" si="256"/>
        <v>0</v>
      </c>
      <c r="AP232" s="76">
        <f t="shared" si="256"/>
        <v>0</v>
      </c>
      <c r="AQ232" s="76">
        <f t="shared" si="256"/>
        <v>0</v>
      </c>
      <c r="AR232" s="76">
        <f t="shared" si="256"/>
        <v>0</v>
      </c>
      <c r="AS232" s="76">
        <f t="shared" si="256"/>
        <v>0</v>
      </c>
      <c r="AT232" s="76">
        <f t="shared" si="256"/>
        <v>0</v>
      </c>
      <c r="AU232" s="76">
        <f t="shared" si="256"/>
        <v>0</v>
      </c>
      <c r="AV232" s="76">
        <f t="shared" si="256"/>
        <v>0</v>
      </c>
      <c r="AW232" s="76">
        <f t="shared" si="256"/>
        <v>0</v>
      </c>
      <c r="AX232" s="76">
        <f t="shared" si="256"/>
        <v>0</v>
      </c>
      <c r="AY232" s="76">
        <f t="shared" si="256"/>
        <v>0</v>
      </c>
      <c r="AZ232" s="76">
        <f t="shared" si="256"/>
        <v>0</v>
      </c>
      <c r="BA232" s="76">
        <f t="shared" si="256"/>
        <v>0</v>
      </c>
      <c r="BB232" s="76">
        <f t="shared" si="256"/>
        <v>0</v>
      </c>
      <c r="BC232" s="76">
        <f t="shared" si="256"/>
        <v>0</v>
      </c>
      <c r="BD232" s="76">
        <f t="shared" si="256"/>
        <v>0</v>
      </c>
      <c r="BE232" s="76">
        <f t="shared" si="256"/>
        <v>0</v>
      </c>
      <c r="BF232" s="76">
        <f t="shared" si="256"/>
        <v>0</v>
      </c>
      <c r="BG232" s="76">
        <f t="shared" si="256"/>
        <v>0</v>
      </c>
      <c r="BH232" s="76">
        <f t="shared" si="256"/>
        <v>0</v>
      </c>
      <c r="BI232" s="76">
        <f t="shared" si="256"/>
        <v>0</v>
      </c>
      <c r="BJ232" s="76">
        <f t="shared" si="256"/>
        <v>0</v>
      </c>
      <c r="BK232" s="76">
        <f t="shared" si="256"/>
        <v>0</v>
      </c>
      <c r="BL232" s="76">
        <f t="shared" si="256"/>
        <v>0</v>
      </c>
      <c r="BM232" s="76">
        <f t="shared" si="256"/>
        <v>0</v>
      </c>
      <c r="BN232" s="76">
        <f t="shared" si="256"/>
        <v>0</v>
      </c>
      <c r="BO232" s="76">
        <f t="shared" si="256"/>
        <v>0</v>
      </c>
      <c r="BP232" s="76">
        <f t="shared" si="256"/>
        <v>0</v>
      </c>
      <c r="BQ232" s="76">
        <f t="shared" si="256"/>
        <v>0</v>
      </c>
      <c r="BR232" s="76">
        <f t="shared" si="256"/>
        <v>0</v>
      </c>
      <c r="BS232" s="76">
        <f t="shared" si="256"/>
        <v>0</v>
      </c>
      <c r="BT232" s="76">
        <f t="shared" si="256"/>
        <v>0</v>
      </c>
      <c r="BU232" s="76">
        <f t="shared" si="256"/>
        <v>0</v>
      </c>
      <c r="BV232" s="76">
        <f t="shared" si="256"/>
        <v>0</v>
      </c>
      <c r="BW232" s="76">
        <f t="shared" si="256"/>
        <v>0</v>
      </c>
      <c r="BX232" s="76">
        <f t="shared" si="256"/>
        <v>0</v>
      </c>
      <c r="BY232" s="76">
        <f t="shared" si="256"/>
        <v>0</v>
      </c>
      <c r="BZ232" s="76">
        <f t="shared" si="256"/>
        <v>0</v>
      </c>
      <c r="CA232" s="76">
        <f t="shared" si="256"/>
        <v>0</v>
      </c>
      <c r="CB232" s="76">
        <f t="shared" si="256"/>
        <v>0</v>
      </c>
      <c r="CC232" s="76">
        <f t="shared" si="256"/>
        <v>0</v>
      </c>
      <c r="CD232" s="76">
        <f t="shared" si="256"/>
        <v>0</v>
      </c>
      <c r="CE232" s="76">
        <f t="shared" si="256"/>
        <v>0</v>
      </c>
      <c r="CF232" s="76">
        <f t="shared" si="256"/>
        <v>0</v>
      </c>
      <c r="CG232" s="76">
        <f t="shared" si="256"/>
        <v>0</v>
      </c>
      <c r="CH232" s="76">
        <f t="shared" si="256"/>
        <v>0</v>
      </c>
      <c r="CI232" s="76">
        <f t="shared" si="256"/>
        <v>0</v>
      </c>
      <c r="CJ232" s="76">
        <f t="shared" si="256"/>
        <v>0</v>
      </c>
      <c r="CK232" s="76">
        <f t="shared" ref="CK232:DF232" si="257">SUM(CK233:CK234)</f>
        <v>0</v>
      </c>
      <c r="CL232" s="76">
        <f t="shared" si="257"/>
        <v>0</v>
      </c>
      <c r="CM232" s="76">
        <f t="shared" si="257"/>
        <v>0</v>
      </c>
      <c r="CN232" s="76">
        <f t="shared" si="257"/>
        <v>0</v>
      </c>
      <c r="CO232" s="76">
        <f t="shared" si="257"/>
        <v>0</v>
      </c>
      <c r="CP232" s="76">
        <f t="shared" si="257"/>
        <v>0</v>
      </c>
      <c r="CQ232" s="76">
        <f t="shared" si="257"/>
        <v>0</v>
      </c>
      <c r="CR232" s="76">
        <f t="shared" si="257"/>
        <v>0</v>
      </c>
      <c r="CS232" s="76">
        <f t="shared" si="257"/>
        <v>0</v>
      </c>
      <c r="CT232" s="76">
        <f t="shared" si="257"/>
        <v>0</v>
      </c>
      <c r="CU232" s="76">
        <f t="shared" si="257"/>
        <v>0</v>
      </c>
      <c r="CV232" s="76">
        <f t="shared" si="257"/>
        <v>0</v>
      </c>
      <c r="CW232" s="76">
        <f t="shared" si="257"/>
        <v>0</v>
      </c>
      <c r="CX232" s="76">
        <f t="shared" si="257"/>
        <v>0</v>
      </c>
      <c r="CY232" s="76">
        <f t="shared" si="257"/>
        <v>0</v>
      </c>
      <c r="CZ232" s="76">
        <f t="shared" si="257"/>
        <v>0</v>
      </c>
      <c r="DA232" s="76">
        <f t="shared" si="257"/>
        <v>0</v>
      </c>
      <c r="DB232" s="76">
        <f t="shared" si="257"/>
        <v>0</v>
      </c>
      <c r="DC232" s="76">
        <f t="shared" si="257"/>
        <v>0</v>
      </c>
      <c r="DD232" s="76">
        <f t="shared" si="257"/>
        <v>0</v>
      </c>
      <c r="DE232" s="76">
        <f t="shared" si="257"/>
        <v>0</v>
      </c>
      <c r="DF232" s="76">
        <f t="shared" si="257"/>
        <v>0</v>
      </c>
      <c r="DG232" s="76"/>
      <c r="DH232" s="76"/>
      <c r="DI232" s="76"/>
      <c r="DJ232" s="76"/>
      <c r="DK232" s="76"/>
      <c r="DL232" s="76"/>
      <c r="DM232" s="76"/>
      <c r="DN232" s="76"/>
      <c r="DO232" s="76"/>
      <c r="DP232" s="76"/>
      <c r="DQ232" s="76"/>
      <c r="DR232" s="76"/>
      <c r="DS232" s="76"/>
      <c r="DT232" s="76"/>
      <c r="DU232" s="76"/>
      <c r="DV232" s="76"/>
      <c r="DW232" s="76"/>
      <c r="DX232" s="76"/>
      <c r="DY232" s="76"/>
      <c r="DZ232" s="76"/>
      <c r="EA232" s="76"/>
      <c r="EB232" s="76"/>
      <c r="EC232" s="76"/>
      <c r="ED232" s="76"/>
      <c r="EE232" s="76"/>
      <c r="EF232" s="76"/>
      <c r="EG232" s="76"/>
      <c r="EH232" s="76"/>
      <c r="EI232" s="76"/>
      <c r="EJ232" s="76"/>
      <c r="EK232" s="76"/>
      <c r="EL232" s="76"/>
      <c r="EM232" s="76"/>
      <c r="EN232" s="76"/>
      <c r="EO232" s="76"/>
      <c r="EP232" s="76"/>
      <c r="EQ232" s="76"/>
      <c r="ER232" s="76"/>
      <c r="ES232" s="76"/>
      <c r="ET232" s="76"/>
      <c r="EU232" s="76"/>
      <c r="EV232" s="76"/>
    </row>
    <row r="233" spans="2:152" s="118" customFormat="1" x14ac:dyDescent="0.25">
      <c r="D233" s="143"/>
      <c r="E233" s="73"/>
      <c r="F233" s="74"/>
      <c r="G233" s="74" t="s">
        <v>17</v>
      </c>
      <c r="H233" s="74"/>
      <c r="I233" s="74"/>
      <c r="J233" s="75"/>
      <c r="K233" s="76"/>
      <c r="L233" s="77"/>
      <c r="M233" s="73"/>
      <c r="N233" s="179"/>
      <c r="O233" s="83">
        <f t="shared" ref="O233:BZ233" si="258">N233+O296+O350</f>
        <v>0</v>
      </c>
      <c r="P233" s="83">
        <f t="shared" si="258"/>
        <v>0</v>
      </c>
      <c r="Q233" s="83">
        <f t="shared" si="258"/>
        <v>0</v>
      </c>
      <c r="R233" s="83">
        <f t="shared" si="258"/>
        <v>0</v>
      </c>
      <c r="S233" s="83">
        <f t="shared" si="258"/>
        <v>0</v>
      </c>
      <c r="T233" s="83">
        <f t="shared" si="258"/>
        <v>0</v>
      </c>
      <c r="U233" s="83">
        <f t="shared" si="258"/>
        <v>0</v>
      </c>
      <c r="V233" s="83">
        <f t="shared" si="258"/>
        <v>0</v>
      </c>
      <c r="W233" s="83">
        <f t="shared" si="258"/>
        <v>0</v>
      </c>
      <c r="X233" s="76">
        <f t="shared" si="258"/>
        <v>0</v>
      </c>
      <c r="Y233" s="76">
        <f t="shared" si="258"/>
        <v>0</v>
      </c>
      <c r="Z233" s="76">
        <f t="shared" si="258"/>
        <v>0</v>
      </c>
      <c r="AA233" s="76">
        <f t="shared" si="258"/>
        <v>0</v>
      </c>
      <c r="AB233" s="76">
        <f t="shared" si="258"/>
        <v>0</v>
      </c>
      <c r="AC233" s="76">
        <f t="shared" si="258"/>
        <v>0</v>
      </c>
      <c r="AD233" s="76">
        <f t="shared" si="258"/>
        <v>0</v>
      </c>
      <c r="AE233" s="76">
        <f t="shared" si="258"/>
        <v>0</v>
      </c>
      <c r="AF233" s="76">
        <f t="shared" si="258"/>
        <v>0</v>
      </c>
      <c r="AG233" s="76">
        <f t="shared" si="258"/>
        <v>0</v>
      </c>
      <c r="AH233" s="76">
        <f t="shared" si="258"/>
        <v>0</v>
      </c>
      <c r="AI233" s="76">
        <f t="shared" si="258"/>
        <v>0</v>
      </c>
      <c r="AJ233" s="76">
        <f t="shared" si="258"/>
        <v>0</v>
      </c>
      <c r="AK233" s="76">
        <f t="shared" si="258"/>
        <v>0</v>
      </c>
      <c r="AL233" s="76">
        <f t="shared" si="258"/>
        <v>0</v>
      </c>
      <c r="AM233" s="76">
        <f t="shared" si="258"/>
        <v>0</v>
      </c>
      <c r="AN233" s="76">
        <f t="shared" si="258"/>
        <v>0</v>
      </c>
      <c r="AO233" s="76">
        <f t="shared" si="258"/>
        <v>0</v>
      </c>
      <c r="AP233" s="76">
        <f t="shared" si="258"/>
        <v>0</v>
      </c>
      <c r="AQ233" s="76">
        <f t="shared" si="258"/>
        <v>0</v>
      </c>
      <c r="AR233" s="76">
        <f t="shared" si="258"/>
        <v>0</v>
      </c>
      <c r="AS233" s="76">
        <f t="shared" si="258"/>
        <v>0</v>
      </c>
      <c r="AT233" s="76">
        <f t="shared" si="258"/>
        <v>0</v>
      </c>
      <c r="AU233" s="76">
        <f t="shared" si="258"/>
        <v>0</v>
      </c>
      <c r="AV233" s="76">
        <f t="shared" si="258"/>
        <v>0</v>
      </c>
      <c r="AW233" s="76">
        <f t="shared" si="258"/>
        <v>0</v>
      </c>
      <c r="AX233" s="76">
        <f t="shared" si="258"/>
        <v>0</v>
      </c>
      <c r="AY233" s="76">
        <f t="shared" si="258"/>
        <v>0</v>
      </c>
      <c r="AZ233" s="76">
        <f t="shared" si="258"/>
        <v>0</v>
      </c>
      <c r="BA233" s="76">
        <f t="shared" si="258"/>
        <v>0</v>
      </c>
      <c r="BB233" s="76">
        <f t="shared" si="258"/>
        <v>0</v>
      </c>
      <c r="BC233" s="76">
        <f t="shared" si="258"/>
        <v>0</v>
      </c>
      <c r="BD233" s="76">
        <f t="shared" si="258"/>
        <v>0</v>
      </c>
      <c r="BE233" s="76">
        <f t="shared" si="258"/>
        <v>0</v>
      </c>
      <c r="BF233" s="76">
        <f t="shared" si="258"/>
        <v>0</v>
      </c>
      <c r="BG233" s="76">
        <f t="shared" si="258"/>
        <v>0</v>
      </c>
      <c r="BH233" s="76">
        <f t="shared" si="258"/>
        <v>0</v>
      </c>
      <c r="BI233" s="76">
        <f t="shared" si="258"/>
        <v>0</v>
      </c>
      <c r="BJ233" s="76">
        <f t="shared" si="258"/>
        <v>0</v>
      </c>
      <c r="BK233" s="76">
        <f t="shared" si="258"/>
        <v>0</v>
      </c>
      <c r="BL233" s="76">
        <f t="shared" si="258"/>
        <v>0</v>
      </c>
      <c r="BM233" s="76">
        <f t="shared" si="258"/>
        <v>0</v>
      </c>
      <c r="BN233" s="76">
        <f t="shared" si="258"/>
        <v>0</v>
      </c>
      <c r="BO233" s="76">
        <f t="shared" si="258"/>
        <v>0</v>
      </c>
      <c r="BP233" s="76">
        <f t="shared" si="258"/>
        <v>0</v>
      </c>
      <c r="BQ233" s="76">
        <f t="shared" si="258"/>
        <v>0</v>
      </c>
      <c r="BR233" s="76">
        <f t="shared" si="258"/>
        <v>0</v>
      </c>
      <c r="BS233" s="76">
        <f t="shared" si="258"/>
        <v>0</v>
      </c>
      <c r="BT233" s="76">
        <f t="shared" si="258"/>
        <v>0</v>
      </c>
      <c r="BU233" s="76">
        <f t="shared" si="258"/>
        <v>0</v>
      </c>
      <c r="BV233" s="76">
        <f t="shared" si="258"/>
        <v>0</v>
      </c>
      <c r="BW233" s="76">
        <f t="shared" si="258"/>
        <v>0</v>
      </c>
      <c r="BX233" s="76">
        <f t="shared" si="258"/>
        <v>0</v>
      </c>
      <c r="BY233" s="76">
        <f t="shared" si="258"/>
        <v>0</v>
      </c>
      <c r="BZ233" s="76">
        <f t="shared" si="258"/>
        <v>0</v>
      </c>
      <c r="CA233" s="76">
        <f t="shared" ref="CA233:DF233" si="259">BZ233+CA296+CA350</f>
        <v>0</v>
      </c>
      <c r="CB233" s="76">
        <f t="shared" si="259"/>
        <v>0</v>
      </c>
      <c r="CC233" s="76">
        <f t="shared" si="259"/>
        <v>0</v>
      </c>
      <c r="CD233" s="76">
        <f t="shared" si="259"/>
        <v>0</v>
      </c>
      <c r="CE233" s="76">
        <f t="shared" si="259"/>
        <v>0</v>
      </c>
      <c r="CF233" s="76">
        <f t="shared" si="259"/>
        <v>0</v>
      </c>
      <c r="CG233" s="76">
        <f t="shared" si="259"/>
        <v>0</v>
      </c>
      <c r="CH233" s="76">
        <f t="shared" si="259"/>
        <v>0</v>
      </c>
      <c r="CI233" s="76">
        <f t="shared" si="259"/>
        <v>0</v>
      </c>
      <c r="CJ233" s="76">
        <f t="shared" si="259"/>
        <v>0</v>
      </c>
      <c r="CK233" s="76">
        <f t="shared" si="259"/>
        <v>0</v>
      </c>
      <c r="CL233" s="76">
        <f t="shared" si="259"/>
        <v>0</v>
      </c>
      <c r="CM233" s="76">
        <f t="shared" si="259"/>
        <v>0</v>
      </c>
      <c r="CN233" s="76">
        <f t="shared" si="259"/>
        <v>0</v>
      </c>
      <c r="CO233" s="76">
        <f t="shared" si="259"/>
        <v>0</v>
      </c>
      <c r="CP233" s="76">
        <f t="shared" si="259"/>
        <v>0</v>
      </c>
      <c r="CQ233" s="76">
        <f t="shared" si="259"/>
        <v>0</v>
      </c>
      <c r="CR233" s="76">
        <f t="shared" si="259"/>
        <v>0</v>
      </c>
      <c r="CS233" s="76">
        <f t="shared" si="259"/>
        <v>0</v>
      </c>
      <c r="CT233" s="76">
        <f t="shared" si="259"/>
        <v>0</v>
      </c>
      <c r="CU233" s="76">
        <f t="shared" si="259"/>
        <v>0</v>
      </c>
      <c r="CV233" s="76">
        <f t="shared" si="259"/>
        <v>0</v>
      </c>
      <c r="CW233" s="76">
        <f t="shared" si="259"/>
        <v>0</v>
      </c>
      <c r="CX233" s="76">
        <f t="shared" si="259"/>
        <v>0</v>
      </c>
      <c r="CY233" s="76">
        <f t="shared" si="259"/>
        <v>0</v>
      </c>
      <c r="CZ233" s="76">
        <f t="shared" si="259"/>
        <v>0</v>
      </c>
      <c r="DA233" s="76">
        <f t="shared" si="259"/>
        <v>0</v>
      </c>
      <c r="DB233" s="76">
        <f t="shared" si="259"/>
        <v>0</v>
      </c>
      <c r="DC233" s="76">
        <f t="shared" si="259"/>
        <v>0</v>
      </c>
      <c r="DD233" s="76">
        <f t="shared" si="259"/>
        <v>0</v>
      </c>
      <c r="DE233" s="76">
        <f t="shared" si="259"/>
        <v>0</v>
      </c>
      <c r="DF233" s="76">
        <f t="shared" si="259"/>
        <v>0</v>
      </c>
      <c r="DG233" s="76"/>
      <c r="DH233" s="76"/>
      <c r="DI233" s="76"/>
      <c r="DJ233" s="76"/>
      <c r="DK233" s="76"/>
      <c r="DL233" s="76"/>
      <c r="DM233" s="76"/>
      <c r="DN233" s="76"/>
      <c r="DO233" s="76"/>
      <c r="DP233" s="76"/>
      <c r="DQ233" s="76"/>
      <c r="DR233" s="76"/>
      <c r="DS233" s="76"/>
      <c r="DT233" s="76"/>
      <c r="DU233" s="76"/>
      <c r="DV233" s="76"/>
      <c r="DW233" s="76"/>
      <c r="DX233" s="76"/>
      <c r="DY233" s="76"/>
      <c r="DZ233" s="76"/>
      <c r="EA233" s="76"/>
      <c r="EB233" s="76"/>
      <c r="EC233" s="76"/>
      <c r="ED233" s="76"/>
      <c r="EE233" s="76"/>
      <c r="EF233" s="76"/>
      <c r="EG233" s="76"/>
      <c r="EH233" s="76"/>
      <c r="EI233" s="76"/>
      <c r="EJ233" s="76"/>
      <c r="EK233" s="76"/>
      <c r="EL233" s="76"/>
      <c r="EM233" s="76"/>
      <c r="EN233" s="76"/>
      <c r="EO233" s="76"/>
      <c r="EP233" s="76"/>
      <c r="EQ233" s="76"/>
      <c r="ER233" s="76"/>
      <c r="ES233" s="76"/>
      <c r="ET233" s="76"/>
      <c r="EU233" s="76"/>
      <c r="EV233" s="76"/>
    </row>
    <row r="234" spans="2:152" s="118" customFormat="1" x14ac:dyDescent="0.25">
      <c r="D234" s="143"/>
      <c r="E234" s="73"/>
      <c r="F234" s="74"/>
      <c r="G234" s="74" t="s">
        <v>54</v>
      </c>
      <c r="H234" s="74"/>
      <c r="I234" s="74"/>
      <c r="J234" s="75"/>
      <c r="K234" s="76"/>
      <c r="L234" s="77"/>
      <c r="M234" s="73"/>
      <c r="N234" s="179"/>
      <c r="O234" s="83">
        <f t="shared" ref="O234:BZ234" si="260">N234-O399</f>
        <v>0</v>
      </c>
      <c r="P234" s="83">
        <f t="shared" si="260"/>
        <v>0</v>
      </c>
      <c r="Q234" s="83">
        <f t="shared" si="260"/>
        <v>0</v>
      </c>
      <c r="R234" s="83">
        <f t="shared" si="260"/>
        <v>0</v>
      </c>
      <c r="S234" s="83">
        <f t="shared" si="260"/>
        <v>0</v>
      </c>
      <c r="T234" s="83">
        <f t="shared" si="260"/>
        <v>0</v>
      </c>
      <c r="U234" s="83">
        <f t="shared" si="260"/>
        <v>0</v>
      </c>
      <c r="V234" s="83">
        <f t="shared" si="260"/>
        <v>0</v>
      </c>
      <c r="W234" s="83">
        <f t="shared" si="260"/>
        <v>0</v>
      </c>
      <c r="X234" s="76">
        <f t="shared" si="260"/>
        <v>0</v>
      </c>
      <c r="Y234" s="76">
        <f t="shared" si="260"/>
        <v>0</v>
      </c>
      <c r="Z234" s="76">
        <f t="shared" si="260"/>
        <v>0</v>
      </c>
      <c r="AA234" s="76">
        <f t="shared" si="260"/>
        <v>0</v>
      </c>
      <c r="AB234" s="76">
        <f t="shared" si="260"/>
        <v>0</v>
      </c>
      <c r="AC234" s="76">
        <f t="shared" si="260"/>
        <v>0</v>
      </c>
      <c r="AD234" s="76">
        <f t="shared" si="260"/>
        <v>0</v>
      </c>
      <c r="AE234" s="76">
        <f t="shared" si="260"/>
        <v>0</v>
      </c>
      <c r="AF234" s="76">
        <f t="shared" si="260"/>
        <v>0</v>
      </c>
      <c r="AG234" s="76">
        <f t="shared" si="260"/>
        <v>0</v>
      </c>
      <c r="AH234" s="76">
        <f t="shared" si="260"/>
        <v>0</v>
      </c>
      <c r="AI234" s="76">
        <f t="shared" si="260"/>
        <v>0</v>
      </c>
      <c r="AJ234" s="76">
        <f t="shared" si="260"/>
        <v>0</v>
      </c>
      <c r="AK234" s="76">
        <f t="shared" si="260"/>
        <v>0</v>
      </c>
      <c r="AL234" s="76">
        <f t="shared" si="260"/>
        <v>0</v>
      </c>
      <c r="AM234" s="76">
        <f t="shared" si="260"/>
        <v>0</v>
      </c>
      <c r="AN234" s="76">
        <f t="shared" si="260"/>
        <v>0</v>
      </c>
      <c r="AO234" s="76">
        <f t="shared" si="260"/>
        <v>0</v>
      </c>
      <c r="AP234" s="76">
        <f t="shared" si="260"/>
        <v>0</v>
      </c>
      <c r="AQ234" s="76">
        <f t="shared" si="260"/>
        <v>0</v>
      </c>
      <c r="AR234" s="76">
        <f t="shared" si="260"/>
        <v>0</v>
      </c>
      <c r="AS234" s="76">
        <f t="shared" si="260"/>
        <v>0</v>
      </c>
      <c r="AT234" s="76">
        <f t="shared" si="260"/>
        <v>0</v>
      </c>
      <c r="AU234" s="76">
        <f t="shared" si="260"/>
        <v>0</v>
      </c>
      <c r="AV234" s="76">
        <f t="shared" si="260"/>
        <v>0</v>
      </c>
      <c r="AW234" s="76">
        <f t="shared" si="260"/>
        <v>0</v>
      </c>
      <c r="AX234" s="76">
        <f t="shared" si="260"/>
        <v>0</v>
      </c>
      <c r="AY234" s="76">
        <f t="shared" si="260"/>
        <v>0</v>
      </c>
      <c r="AZ234" s="76">
        <f t="shared" si="260"/>
        <v>0</v>
      </c>
      <c r="BA234" s="76">
        <f t="shared" si="260"/>
        <v>0</v>
      </c>
      <c r="BB234" s="76">
        <f t="shared" si="260"/>
        <v>0</v>
      </c>
      <c r="BC234" s="76">
        <f t="shared" si="260"/>
        <v>0</v>
      </c>
      <c r="BD234" s="76">
        <f t="shared" si="260"/>
        <v>0</v>
      </c>
      <c r="BE234" s="76">
        <f t="shared" si="260"/>
        <v>0</v>
      </c>
      <c r="BF234" s="76">
        <f t="shared" si="260"/>
        <v>0</v>
      </c>
      <c r="BG234" s="76">
        <f t="shared" si="260"/>
        <v>0</v>
      </c>
      <c r="BH234" s="76">
        <f t="shared" si="260"/>
        <v>0</v>
      </c>
      <c r="BI234" s="76">
        <f t="shared" si="260"/>
        <v>0</v>
      </c>
      <c r="BJ234" s="76">
        <f t="shared" si="260"/>
        <v>0</v>
      </c>
      <c r="BK234" s="76">
        <f t="shared" si="260"/>
        <v>0</v>
      </c>
      <c r="BL234" s="76">
        <f t="shared" si="260"/>
        <v>0</v>
      </c>
      <c r="BM234" s="76">
        <f t="shared" si="260"/>
        <v>0</v>
      </c>
      <c r="BN234" s="76">
        <f t="shared" si="260"/>
        <v>0</v>
      </c>
      <c r="BO234" s="76">
        <f t="shared" si="260"/>
        <v>0</v>
      </c>
      <c r="BP234" s="76">
        <f t="shared" si="260"/>
        <v>0</v>
      </c>
      <c r="BQ234" s="76">
        <f t="shared" si="260"/>
        <v>0</v>
      </c>
      <c r="BR234" s="76">
        <f t="shared" si="260"/>
        <v>0</v>
      </c>
      <c r="BS234" s="76">
        <f t="shared" si="260"/>
        <v>0</v>
      </c>
      <c r="BT234" s="76">
        <f t="shared" si="260"/>
        <v>0</v>
      </c>
      <c r="BU234" s="76">
        <f t="shared" si="260"/>
        <v>0</v>
      </c>
      <c r="BV234" s="76">
        <f t="shared" si="260"/>
        <v>0</v>
      </c>
      <c r="BW234" s="76">
        <f t="shared" si="260"/>
        <v>0</v>
      </c>
      <c r="BX234" s="76">
        <f t="shared" si="260"/>
        <v>0</v>
      </c>
      <c r="BY234" s="76">
        <f t="shared" si="260"/>
        <v>0</v>
      </c>
      <c r="BZ234" s="76">
        <f t="shared" si="260"/>
        <v>0</v>
      </c>
      <c r="CA234" s="76">
        <f t="shared" ref="CA234:DF234" si="261">BZ234-CA399</f>
        <v>0</v>
      </c>
      <c r="CB234" s="76">
        <f t="shared" si="261"/>
        <v>0</v>
      </c>
      <c r="CC234" s="76">
        <f t="shared" si="261"/>
        <v>0</v>
      </c>
      <c r="CD234" s="76">
        <f t="shared" si="261"/>
        <v>0</v>
      </c>
      <c r="CE234" s="76">
        <f t="shared" si="261"/>
        <v>0</v>
      </c>
      <c r="CF234" s="76">
        <f t="shared" si="261"/>
        <v>0</v>
      </c>
      <c r="CG234" s="76">
        <f t="shared" si="261"/>
        <v>0</v>
      </c>
      <c r="CH234" s="76">
        <f t="shared" si="261"/>
        <v>0</v>
      </c>
      <c r="CI234" s="76">
        <f t="shared" si="261"/>
        <v>0</v>
      </c>
      <c r="CJ234" s="76">
        <f t="shared" si="261"/>
        <v>0</v>
      </c>
      <c r="CK234" s="76">
        <f t="shared" si="261"/>
        <v>0</v>
      </c>
      <c r="CL234" s="76">
        <f t="shared" si="261"/>
        <v>0</v>
      </c>
      <c r="CM234" s="76">
        <f t="shared" si="261"/>
        <v>0</v>
      </c>
      <c r="CN234" s="76">
        <f t="shared" si="261"/>
        <v>0</v>
      </c>
      <c r="CO234" s="76">
        <f t="shared" si="261"/>
        <v>0</v>
      </c>
      <c r="CP234" s="76">
        <f t="shared" si="261"/>
        <v>0</v>
      </c>
      <c r="CQ234" s="76">
        <f t="shared" si="261"/>
        <v>0</v>
      </c>
      <c r="CR234" s="76">
        <f t="shared" si="261"/>
        <v>0</v>
      </c>
      <c r="CS234" s="76">
        <f t="shared" si="261"/>
        <v>0</v>
      </c>
      <c r="CT234" s="76">
        <f t="shared" si="261"/>
        <v>0</v>
      </c>
      <c r="CU234" s="76">
        <f t="shared" si="261"/>
        <v>0</v>
      </c>
      <c r="CV234" s="76">
        <f t="shared" si="261"/>
        <v>0</v>
      </c>
      <c r="CW234" s="76">
        <f t="shared" si="261"/>
        <v>0</v>
      </c>
      <c r="CX234" s="76">
        <f t="shared" si="261"/>
        <v>0</v>
      </c>
      <c r="CY234" s="76">
        <f t="shared" si="261"/>
        <v>0</v>
      </c>
      <c r="CZ234" s="76">
        <f t="shared" si="261"/>
        <v>0</v>
      </c>
      <c r="DA234" s="76">
        <f t="shared" si="261"/>
        <v>0</v>
      </c>
      <c r="DB234" s="76">
        <f t="shared" si="261"/>
        <v>0</v>
      </c>
      <c r="DC234" s="76">
        <f t="shared" si="261"/>
        <v>0</v>
      </c>
      <c r="DD234" s="76">
        <f t="shared" si="261"/>
        <v>0</v>
      </c>
      <c r="DE234" s="76">
        <f t="shared" si="261"/>
        <v>0</v>
      </c>
      <c r="DF234" s="76">
        <f t="shared" si="261"/>
        <v>0</v>
      </c>
      <c r="DG234" s="76"/>
      <c r="DH234" s="76"/>
      <c r="DI234" s="76"/>
      <c r="DJ234" s="76"/>
      <c r="DK234" s="76"/>
      <c r="DL234" s="76"/>
      <c r="DM234" s="76"/>
      <c r="DN234" s="76"/>
      <c r="DO234" s="76"/>
      <c r="DP234" s="76"/>
      <c r="DQ234" s="76"/>
      <c r="DR234" s="76"/>
      <c r="DS234" s="76"/>
      <c r="DT234" s="76"/>
      <c r="DU234" s="76"/>
      <c r="DV234" s="76"/>
      <c r="DW234" s="76"/>
      <c r="DX234" s="76"/>
      <c r="DY234" s="76"/>
      <c r="DZ234" s="76"/>
      <c r="EA234" s="76"/>
      <c r="EB234" s="76"/>
      <c r="EC234" s="76"/>
      <c r="ED234" s="76"/>
      <c r="EE234" s="76"/>
      <c r="EF234" s="76"/>
      <c r="EG234" s="76"/>
      <c r="EH234" s="76"/>
      <c r="EI234" s="76"/>
      <c r="EJ234" s="76"/>
      <c r="EK234" s="76"/>
      <c r="EL234" s="76"/>
      <c r="EM234" s="76"/>
      <c r="EN234" s="76"/>
      <c r="EO234" s="76"/>
      <c r="EP234" s="76"/>
      <c r="EQ234" s="76"/>
      <c r="ER234" s="76"/>
      <c r="ES234" s="76"/>
      <c r="ET234" s="76"/>
      <c r="EU234" s="76"/>
      <c r="EV234" s="76"/>
    </row>
    <row r="235" spans="2:152" s="53" customFormat="1" x14ac:dyDescent="0.25">
      <c r="D235" s="139"/>
      <c r="E235" s="79"/>
      <c r="F235" s="80"/>
      <c r="G235" s="80"/>
      <c r="H235" s="80"/>
      <c r="I235" s="80"/>
      <c r="J235" s="84"/>
      <c r="K235" s="81"/>
      <c r="L235" s="82"/>
      <c r="M235" s="79"/>
      <c r="N235" s="179"/>
      <c r="O235" s="83"/>
      <c r="P235" s="83"/>
      <c r="Q235" s="83"/>
      <c r="R235" s="83"/>
      <c r="S235" s="83"/>
      <c r="T235" s="83"/>
      <c r="U235" s="83"/>
      <c r="V235" s="83"/>
      <c r="W235" s="83"/>
      <c r="X235" s="76"/>
      <c r="Y235" s="76"/>
      <c r="Z235" s="76"/>
      <c r="AA235" s="76"/>
      <c r="AB235" s="76"/>
      <c r="AC235" s="76"/>
      <c r="AD235" s="76"/>
      <c r="AE235" s="76"/>
      <c r="AF235" s="76"/>
      <c r="AG235" s="76"/>
      <c r="AH235" s="76"/>
      <c r="AI235" s="76"/>
      <c r="AJ235" s="76"/>
      <c r="AK235" s="76"/>
      <c r="AL235" s="76"/>
      <c r="AM235" s="76"/>
      <c r="AN235" s="76"/>
      <c r="AO235" s="76"/>
      <c r="AP235" s="76"/>
      <c r="AQ235" s="76"/>
      <c r="AR235" s="76"/>
      <c r="AS235" s="76"/>
      <c r="AT235" s="76"/>
      <c r="AU235" s="76"/>
      <c r="AV235" s="76"/>
      <c r="AW235" s="76"/>
      <c r="AX235" s="76"/>
      <c r="AY235" s="76"/>
      <c r="AZ235" s="76"/>
      <c r="BA235" s="76"/>
      <c r="BB235" s="76"/>
      <c r="BC235" s="76"/>
      <c r="BD235" s="76"/>
      <c r="BE235" s="76"/>
      <c r="BF235" s="76"/>
      <c r="BG235" s="76"/>
      <c r="BH235" s="76"/>
      <c r="BI235" s="76"/>
      <c r="BJ235" s="76"/>
      <c r="BK235" s="76"/>
      <c r="BL235" s="76"/>
      <c r="BM235" s="76"/>
      <c r="BN235" s="76"/>
      <c r="BO235" s="76"/>
      <c r="BP235" s="76"/>
      <c r="BQ235" s="76"/>
      <c r="BR235" s="76"/>
      <c r="BS235" s="76"/>
      <c r="BT235" s="76"/>
      <c r="BU235" s="76"/>
      <c r="BV235" s="76"/>
      <c r="BW235" s="76"/>
      <c r="BX235" s="76"/>
      <c r="BY235" s="76"/>
      <c r="BZ235" s="76"/>
      <c r="CA235" s="76"/>
      <c r="CB235" s="76"/>
      <c r="CC235" s="76"/>
      <c r="CD235" s="76"/>
      <c r="CE235" s="76"/>
      <c r="CF235" s="76"/>
      <c r="CG235" s="76"/>
      <c r="CH235" s="76"/>
      <c r="CI235" s="76"/>
      <c r="CJ235" s="76"/>
      <c r="CK235" s="76"/>
      <c r="CL235" s="76"/>
      <c r="CM235" s="76"/>
      <c r="CN235" s="76"/>
      <c r="CO235" s="76"/>
      <c r="CP235" s="76"/>
      <c r="CQ235" s="76"/>
      <c r="CR235" s="76"/>
      <c r="CS235" s="76"/>
      <c r="CT235" s="76"/>
      <c r="CU235" s="76"/>
      <c r="CV235" s="76"/>
      <c r="CW235" s="76"/>
      <c r="CX235" s="76"/>
      <c r="CY235" s="76"/>
      <c r="CZ235" s="76"/>
      <c r="DA235" s="76"/>
      <c r="DB235" s="76"/>
      <c r="DC235" s="76"/>
      <c r="DD235" s="76"/>
      <c r="DE235" s="76"/>
      <c r="DF235" s="76"/>
      <c r="DG235" s="76"/>
      <c r="DH235" s="76"/>
      <c r="DI235" s="76"/>
      <c r="DJ235" s="76"/>
      <c r="DK235" s="76"/>
      <c r="DL235" s="76"/>
      <c r="DM235" s="76"/>
      <c r="DN235" s="76"/>
      <c r="DO235" s="76"/>
      <c r="DP235" s="76"/>
      <c r="DQ235" s="76"/>
      <c r="DR235" s="76"/>
      <c r="DS235" s="76"/>
      <c r="DT235" s="76"/>
      <c r="DU235" s="76"/>
      <c r="DV235" s="76"/>
      <c r="DW235" s="76"/>
      <c r="DX235" s="76"/>
      <c r="DY235" s="76"/>
      <c r="DZ235" s="76"/>
      <c r="EA235" s="76"/>
      <c r="EB235" s="76"/>
      <c r="EC235" s="76"/>
      <c r="ED235" s="76"/>
      <c r="EE235" s="76"/>
      <c r="EF235" s="76"/>
      <c r="EG235" s="76"/>
      <c r="EH235" s="76"/>
      <c r="EI235" s="76"/>
      <c r="EJ235" s="76"/>
      <c r="EK235" s="76"/>
      <c r="EL235" s="76"/>
      <c r="EM235" s="76"/>
      <c r="EN235" s="76"/>
      <c r="EO235" s="76"/>
      <c r="EP235" s="76"/>
      <c r="EQ235" s="76"/>
      <c r="ER235" s="76"/>
      <c r="ES235" s="76"/>
      <c r="ET235" s="76"/>
      <c r="EU235" s="76"/>
      <c r="EV235" s="76"/>
    </row>
    <row r="236" spans="2:152" s="181" customFormat="1" x14ac:dyDescent="0.25">
      <c r="B236" s="180"/>
      <c r="C236" s="180"/>
      <c r="D236" s="180"/>
      <c r="N236" s="91" t="s">
        <v>3</v>
      </c>
      <c r="O236" s="91" t="s">
        <v>27</v>
      </c>
      <c r="P236" s="91" t="s">
        <v>27</v>
      </c>
      <c r="Q236" s="91" t="s">
        <v>27</v>
      </c>
      <c r="R236" s="91" t="s">
        <v>27</v>
      </c>
      <c r="S236" s="91" t="s">
        <v>27</v>
      </c>
      <c r="T236" s="91" t="s">
        <v>27</v>
      </c>
      <c r="U236" s="91" t="s">
        <v>27</v>
      </c>
      <c r="V236" s="91" t="s">
        <v>27</v>
      </c>
      <c r="W236" s="91" t="s">
        <v>27</v>
      </c>
      <c r="X236" s="91" t="s">
        <v>4</v>
      </c>
      <c r="Y236" s="91" t="s">
        <v>4</v>
      </c>
      <c r="Z236" s="91" t="s">
        <v>4</v>
      </c>
      <c r="AA236" s="91" t="s">
        <v>4</v>
      </c>
      <c r="AB236" s="91" t="s">
        <v>4</v>
      </c>
      <c r="AC236" s="91" t="s">
        <v>4</v>
      </c>
      <c r="AD236" s="91" t="s">
        <v>4</v>
      </c>
      <c r="AE236" s="91" t="s">
        <v>4</v>
      </c>
      <c r="AF236" s="91" t="s">
        <v>4</v>
      </c>
      <c r="AG236" s="91" t="s">
        <v>4</v>
      </c>
      <c r="AH236" s="91" t="s">
        <v>4</v>
      </c>
      <c r="AI236" s="91" t="s">
        <v>4</v>
      </c>
      <c r="AJ236" s="91" t="s">
        <v>4</v>
      </c>
      <c r="AK236" s="91" t="s">
        <v>4</v>
      </c>
      <c r="AL236" s="91" t="s">
        <v>4</v>
      </c>
      <c r="AM236" s="91" t="s">
        <v>4</v>
      </c>
      <c r="AN236" s="91" t="s">
        <v>4</v>
      </c>
      <c r="AO236" s="91" t="s">
        <v>4</v>
      </c>
      <c r="AP236" s="91" t="s">
        <v>4</v>
      </c>
      <c r="AQ236" s="91" t="s">
        <v>4</v>
      </c>
      <c r="AR236" s="91" t="s">
        <v>4</v>
      </c>
      <c r="AS236" s="91" t="s">
        <v>4</v>
      </c>
      <c r="AT236" s="91" t="s">
        <v>4</v>
      </c>
      <c r="AU236" s="91" t="s">
        <v>4</v>
      </c>
      <c r="AV236" s="91" t="s">
        <v>4</v>
      </c>
      <c r="AW236" s="91" t="s">
        <v>4</v>
      </c>
      <c r="AX236" s="91" t="s">
        <v>4</v>
      </c>
      <c r="AY236" s="91" t="s">
        <v>4</v>
      </c>
      <c r="AZ236" s="91" t="s">
        <v>4</v>
      </c>
      <c r="BA236" s="91" t="s">
        <v>4</v>
      </c>
      <c r="BB236" s="91" t="s">
        <v>4</v>
      </c>
      <c r="BC236" s="91" t="s">
        <v>4</v>
      </c>
      <c r="BD236" s="91" t="s">
        <v>4</v>
      </c>
      <c r="BE236" s="91" t="s">
        <v>4</v>
      </c>
      <c r="BF236" s="91" t="s">
        <v>4</v>
      </c>
      <c r="BG236" s="91" t="s">
        <v>4</v>
      </c>
      <c r="BH236" s="91" t="s">
        <v>4</v>
      </c>
      <c r="BI236" s="91" t="s">
        <v>4</v>
      </c>
      <c r="BJ236" s="91" t="s">
        <v>4</v>
      </c>
      <c r="BK236" s="91" t="s">
        <v>4</v>
      </c>
      <c r="BL236" s="91" t="s">
        <v>4</v>
      </c>
      <c r="BM236" s="91" t="s">
        <v>4</v>
      </c>
      <c r="BN236" s="91" t="s">
        <v>4</v>
      </c>
      <c r="BO236" s="91" t="s">
        <v>4</v>
      </c>
      <c r="BP236" s="91" t="s">
        <v>4</v>
      </c>
      <c r="BQ236" s="91" t="s">
        <v>4</v>
      </c>
      <c r="BR236" s="91" t="s">
        <v>4</v>
      </c>
      <c r="BS236" s="91" t="s">
        <v>4</v>
      </c>
      <c r="BT236" s="91" t="s">
        <v>4</v>
      </c>
      <c r="BU236" s="91" t="s">
        <v>4</v>
      </c>
      <c r="BV236" s="91" t="s">
        <v>4</v>
      </c>
      <c r="BW236" s="91" t="s">
        <v>4</v>
      </c>
      <c r="BX236" s="91" t="s">
        <v>4</v>
      </c>
      <c r="BY236" s="91" t="s">
        <v>4</v>
      </c>
      <c r="BZ236" s="91" t="s">
        <v>4</v>
      </c>
      <c r="CA236" s="91" t="s">
        <v>4</v>
      </c>
      <c r="CB236" s="91" t="s">
        <v>4</v>
      </c>
      <c r="CC236" s="91" t="s">
        <v>4</v>
      </c>
      <c r="CD236" s="91" t="s">
        <v>4</v>
      </c>
      <c r="CE236" s="91" t="s">
        <v>4</v>
      </c>
      <c r="CF236" s="91" t="s">
        <v>4</v>
      </c>
      <c r="CG236" s="91" t="s">
        <v>4</v>
      </c>
      <c r="CH236" s="91" t="s">
        <v>4</v>
      </c>
      <c r="CI236" s="91" t="s">
        <v>4</v>
      </c>
      <c r="CJ236" s="91" t="s">
        <v>4</v>
      </c>
      <c r="CK236" s="91" t="s">
        <v>4</v>
      </c>
      <c r="CL236" s="91" t="s">
        <v>4</v>
      </c>
      <c r="CM236" s="91" t="s">
        <v>4</v>
      </c>
      <c r="CN236" s="91" t="s">
        <v>4</v>
      </c>
      <c r="CO236" s="91" t="s">
        <v>4</v>
      </c>
      <c r="CP236" s="91" t="s">
        <v>4</v>
      </c>
      <c r="CQ236" s="91" t="s">
        <v>4</v>
      </c>
      <c r="CR236" s="91" t="s">
        <v>4</v>
      </c>
      <c r="CS236" s="91" t="s">
        <v>4</v>
      </c>
      <c r="CT236" s="91" t="s">
        <v>4</v>
      </c>
      <c r="CU236" s="91" t="s">
        <v>4</v>
      </c>
      <c r="CV236" s="91" t="s">
        <v>4</v>
      </c>
      <c r="CW236" s="91" t="s">
        <v>4</v>
      </c>
      <c r="CX236" s="91" t="s">
        <v>4</v>
      </c>
      <c r="CY236" s="91" t="s">
        <v>4</v>
      </c>
      <c r="CZ236" s="91" t="s">
        <v>4</v>
      </c>
      <c r="DA236" s="91" t="s">
        <v>4</v>
      </c>
      <c r="DB236" s="91" t="s">
        <v>4</v>
      </c>
      <c r="DC236" s="91" t="s">
        <v>4</v>
      </c>
      <c r="DD236" s="91" t="s">
        <v>4</v>
      </c>
      <c r="DE236" s="91" t="s">
        <v>4</v>
      </c>
      <c r="DF236" s="91" t="s">
        <v>4</v>
      </c>
      <c r="DG236" s="91"/>
      <c r="DH236" s="91"/>
      <c r="DI236" s="91"/>
      <c r="DJ236" s="91"/>
      <c r="DK236" s="91"/>
      <c r="DL236" s="91"/>
      <c r="DM236" s="91"/>
      <c r="DN236" s="91"/>
      <c r="DO236" s="91"/>
      <c r="DP236" s="91"/>
      <c r="DQ236" s="91"/>
      <c r="DR236" s="91"/>
      <c r="DS236" s="91"/>
      <c r="DT236" s="91"/>
      <c r="DU236" s="91"/>
      <c r="DV236" s="91"/>
      <c r="DW236" s="91"/>
      <c r="DX236" s="91"/>
      <c r="DY236" s="91"/>
      <c r="DZ236" s="91"/>
      <c r="EA236" s="91"/>
      <c r="EB236" s="91"/>
      <c r="EC236" s="91"/>
      <c r="ED236" s="91"/>
      <c r="EE236" s="91"/>
      <c r="EF236" s="91"/>
      <c r="EG236" s="91"/>
      <c r="EH236" s="91"/>
      <c r="EI236" s="91"/>
      <c r="EJ236" s="91"/>
      <c r="EK236" s="91"/>
      <c r="EL236" s="91"/>
      <c r="EM236" s="91"/>
      <c r="EN236" s="91"/>
      <c r="EO236" s="91"/>
      <c r="EP236" s="91"/>
      <c r="EQ236" s="91"/>
      <c r="ER236" s="91"/>
      <c r="ES236" s="91"/>
      <c r="ET236" s="91"/>
      <c r="EU236" s="91"/>
      <c r="EV236" s="91"/>
    </row>
    <row r="237" spans="2:152" s="20" customFormat="1" x14ac:dyDescent="0.25">
      <c r="B237" s="21"/>
      <c r="C237" s="21"/>
      <c r="D237" s="4"/>
      <c r="E237" s="182" t="s">
        <v>5</v>
      </c>
      <c r="F237" s="183"/>
      <c r="G237" s="183"/>
      <c r="H237" s="183"/>
      <c r="I237" s="183"/>
      <c r="J237" s="183"/>
      <c r="K237" s="184"/>
      <c r="L237" s="185"/>
      <c r="M237" s="186"/>
      <c r="N237" s="187">
        <f>YEAR(N238)</f>
        <v>2016</v>
      </c>
      <c r="O237" s="188">
        <f t="shared" ref="O237:BZ237" si="262">YEAR(O238)</f>
        <v>2017</v>
      </c>
      <c r="P237" s="188">
        <f t="shared" si="262"/>
        <v>2017</v>
      </c>
      <c r="Q237" s="188">
        <f t="shared" si="262"/>
        <v>2017</v>
      </c>
      <c r="R237" s="188">
        <f t="shared" si="262"/>
        <v>2017</v>
      </c>
      <c r="S237" s="188">
        <f t="shared" si="262"/>
        <v>2017</v>
      </c>
      <c r="T237" s="188">
        <f t="shared" si="262"/>
        <v>2017</v>
      </c>
      <c r="U237" s="188">
        <f t="shared" si="262"/>
        <v>2017</v>
      </c>
      <c r="V237" s="188">
        <f t="shared" si="262"/>
        <v>2017</v>
      </c>
      <c r="W237" s="188">
        <f t="shared" si="262"/>
        <v>2017</v>
      </c>
      <c r="X237" s="189">
        <f t="shared" si="262"/>
        <v>2017</v>
      </c>
      <c r="Y237" s="189">
        <f t="shared" si="262"/>
        <v>2017</v>
      </c>
      <c r="Z237" s="189">
        <f t="shared" si="262"/>
        <v>2017</v>
      </c>
      <c r="AA237" s="189">
        <f t="shared" si="262"/>
        <v>2018</v>
      </c>
      <c r="AB237" s="189">
        <f t="shared" si="262"/>
        <v>2018</v>
      </c>
      <c r="AC237" s="189">
        <f t="shared" si="262"/>
        <v>2018</v>
      </c>
      <c r="AD237" s="189">
        <f t="shared" si="262"/>
        <v>2018</v>
      </c>
      <c r="AE237" s="189">
        <f t="shared" si="262"/>
        <v>2018</v>
      </c>
      <c r="AF237" s="189">
        <f t="shared" si="262"/>
        <v>2018</v>
      </c>
      <c r="AG237" s="189">
        <f t="shared" si="262"/>
        <v>2018</v>
      </c>
      <c r="AH237" s="189">
        <f t="shared" si="262"/>
        <v>2018</v>
      </c>
      <c r="AI237" s="189">
        <f t="shared" si="262"/>
        <v>2018</v>
      </c>
      <c r="AJ237" s="189">
        <f t="shared" si="262"/>
        <v>2018</v>
      </c>
      <c r="AK237" s="189">
        <f t="shared" si="262"/>
        <v>2018</v>
      </c>
      <c r="AL237" s="189">
        <f t="shared" si="262"/>
        <v>2018</v>
      </c>
      <c r="AM237" s="189">
        <f t="shared" si="262"/>
        <v>2019</v>
      </c>
      <c r="AN237" s="189">
        <f t="shared" si="262"/>
        <v>2019</v>
      </c>
      <c r="AO237" s="189">
        <f t="shared" si="262"/>
        <v>2019</v>
      </c>
      <c r="AP237" s="189">
        <f t="shared" si="262"/>
        <v>2019</v>
      </c>
      <c r="AQ237" s="189">
        <f t="shared" si="262"/>
        <v>2019</v>
      </c>
      <c r="AR237" s="189">
        <f t="shared" si="262"/>
        <v>2019</v>
      </c>
      <c r="AS237" s="189">
        <f t="shared" si="262"/>
        <v>2019</v>
      </c>
      <c r="AT237" s="189">
        <f t="shared" si="262"/>
        <v>2019</v>
      </c>
      <c r="AU237" s="189">
        <f t="shared" si="262"/>
        <v>2019</v>
      </c>
      <c r="AV237" s="189">
        <f t="shared" si="262"/>
        <v>2019</v>
      </c>
      <c r="AW237" s="189">
        <f t="shared" si="262"/>
        <v>2019</v>
      </c>
      <c r="AX237" s="189">
        <f t="shared" si="262"/>
        <v>2019</v>
      </c>
      <c r="AY237" s="189">
        <f t="shared" si="262"/>
        <v>2020</v>
      </c>
      <c r="AZ237" s="189">
        <f t="shared" si="262"/>
        <v>2020</v>
      </c>
      <c r="BA237" s="189">
        <f t="shared" si="262"/>
        <v>2020</v>
      </c>
      <c r="BB237" s="189">
        <f t="shared" si="262"/>
        <v>2020</v>
      </c>
      <c r="BC237" s="189">
        <f t="shared" si="262"/>
        <v>2020</v>
      </c>
      <c r="BD237" s="189">
        <f t="shared" si="262"/>
        <v>2020</v>
      </c>
      <c r="BE237" s="189">
        <f t="shared" si="262"/>
        <v>2020</v>
      </c>
      <c r="BF237" s="189">
        <f t="shared" si="262"/>
        <v>2020</v>
      </c>
      <c r="BG237" s="189">
        <f t="shared" si="262"/>
        <v>2020</v>
      </c>
      <c r="BH237" s="189">
        <f t="shared" si="262"/>
        <v>2020</v>
      </c>
      <c r="BI237" s="189">
        <f t="shared" si="262"/>
        <v>2020</v>
      </c>
      <c r="BJ237" s="189">
        <f t="shared" si="262"/>
        <v>2020</v>
      </c>
      <c r="BK237" s="189">
        <f t="shared" si="262"/>
        <v>2021</v>
      </c>
      <c r="BL237" s="189">
        <f t="shared" si="262"/>
        <v>2021</v>
      </c>
      <c r="BM237" s="189">
        <f t="shared" si="262"/>
        <v>2021</v>
      </c>
      <c r="BN237" s="189">
        <f t="shared" si="262"/>
        <v>2021</v>
      </c>
      <c r="BO237" s="189">
        <f t="shared" si="262"/>
        <v>2021</v>
      </c>
      <c r="BP237" s="189">
        <f t="shared" si="262"/>
        <v>2021</v>
      </c>
      <c r="BQ237" s="189">
        <f t="shared" si="262"/>
        <v>2021</v>
      </c>
      <c r="BR237" s="189">
        <f t="shared" si="262"/>
        <v>2021</v>
      </c>
      <c r="BS237" s="189">
        <f t="shared" si="262"/>
        <v>2021</v>
      </c>
      <c r="BT237" s="189">
        <f t="shared" si="262"/>
        <v>2021</v>
      </c>
      <c r="BU237" s="189">
        <f t="shared" si="262"/>
        <v>2021</v>
      </c>
      <c r="BV237" s="189">
        <f t="shared" si="262"/>
        <v>2021</v>
      </c>
      <c r="BW237" s="189">
        <f t="shared" si="262"/>
        <v>2022</v>
      </c>
      <c r="BX237" s="189">
        <f t="shared" si="262"/>
        <v>2022</v>
      </c>
      <c r="BY237" s="189">
        <f t="shared" si="262"/>
        <v>2022</v>
      </c>
      <c r="BZ237" s="189">
        <f t="shared" si="262"/>
        <v>2022</v>
      </c>
      <c r="CA237" s="189">
        <f t="shared" ref="CA237:DF237" si="263">YEAR(CA238)</f>
        <v>2022</v>
      </c>
      <c r="CB237" s="189">
        <f t="shared" si="263"/>
        <v>2022</v>
      </c>
      <c r="CC237" s="189">
        <f t="shared" si="263"/>
        <v>2022</v>
      </c>
      <c r="CD237" s="189">
        <f t="shared" si="263"/>
        <v>2022</v>
      </c>
      <c r="CE237" s="189">
        <f t="shared" si="263"/>
        <v>2022</v>
      </c>
      <c r="CF237" s="189">
        <f t="shared" si="263"/>
        <v>2022</v>
      </c>
      <c r="CG237" s="189">
        <f t="shared" si="263"/>
        <v>2022</v>
      </c>
      <c r="CH237" s="189">
        <f t="shared" si="263"/>
        <v>2022</v>
      </c>
      <c r="CI237" s="189">
        <f t="shared" si="263"/>
        <v>2023</v>
      </c>
      <c r="CJ237" s="189">
        <f t="shared" si="263"/>
        <v>2023</v>
      </c>
      <c r="CK237" s="189">
        <f t="shared" si="263"/>
        <v>2023</v>
      </c>
      <c r="CL237" s="189">
        <f t="shared" si="263"/>
        <v>2023</v>
      </c>
      <c r="CM237" s="189">
        <f t="shared" si="263"/>
        <v>2023</v>
      </c>
      <c r="CN237" s="189">
        <f t="shared" si="263"/>
        <v>2023</v>
      </c>
      <c r="CO237" s="189">
        <f t="shared" si="263"/>
        <v>2023</v>
      </c>
      <c r="CP237" s="189">
        <f t="shared" si="263"/>
        <v>2023</v>
      </c>
      <c r="CQ237" s="189">
        <f t="shared" si="263"/>
        <v>2023</v>
      </c>
      <c r="CR237" s="189">
        <f t="shared" si="263"/>
        <v>2023</v>
      </c>
      <c r="CS237" s="189">
        <f t="shared" si="263"/>
        <v>2023</v>
      </c>
      <c r="CT237" s="189">
        <f t="shared" si="263"/>
        <v>2023</v>
      </c>
      <c r="CU237" s="189">
        <f t="shared" si="263"/>
        <v>2024</v>
      </c>
      <c r="CV237" s="189">
        <f t="shared" si="263"/>
        <v>2024</v>
      </c>
      <c r="CW237" s="189">
        <f t="shared" si="263"/>
        <v>2024</v>
      </c>
      <c r="CX237" s="189">
        <f t="shared" si="263"/>
        <v>2024</v>
      </c>
      <c r="CY237" s="189">
        <f t="shared" si="263"/>
        <v>2024</v>
      </c>
      <c r="CZ237" s="189">
        <f t="shared" si="263"/>
        <v>2024</v>
      </c>
      <c r="DA237" s="189">
        <f t="shared" si="263"/>
        <v>2024</v>
      </c>
      <c r="DB237" s="189">
        <f t="shared" si="263"/>
        <v>2024</v>
      </c>
      <c r="DC237" s="189">
        <f t="shared" si="263"/>
        <v>2024</v>
      </c>
      <c r="DD237" s="189">
        <f t="shared" si="263"/>
        <v>2024</v>
      </c>
      <c r="DE237" s="189">
        <f t="shared" si="263"/>
        <v>2024</v>
      </c>
      <c r="DF237" s="189">
        <f t="shared" si="263"/>
        <v>2024</v>
      </c>
      <c r="DG237" s="189"/>
      <c r="DH237" s="189"/>
      <c r="DI237" s="189"/>
      <c r="DJ237" s="189"/>
      <c r="DK237" s="189"/>
      <c r="DL237" s="189"/>
      <c r="DM237" s="189"/>
      <c r="DN237" s="189"/>
      <c r="DO237" s="189"/>
      <c r="DP237" s="189"/>
      <c r="DQ237" s="189"/>
      <c r="DR237" s="189"/>
      <c r="DS237" s="189"/>
      <c r="DT237" s="189"/>
      <c r="DU237" s="189"/>
      <c r="DV237" s="189"/>
      <c r="DW237" s="189"/>
      <c r="DX237" s="189"/>
      <c r="DY237" s="189"/>
      <c r="DZ237" s="189"/>
      <c r="EA237" s="189"/>
      <c r="EB237" s="189"/>
      <c r="EC237" s="189"/>
      <c r="ED237" s="189"/>
      <c r="EE237" s="189"/>
      <c r="EF237" s="189"/>
      <c r="EG237" s="189"/>
      <c r="EH237" s="189"/>
      <c r="EI237" s="189"/>
      <c r="EJ237" s="189"/>
      <c r="EK237" s="189"/>
      <c r="EL237" s="189"/>
      <c r="EM237" s="189"/>
      <c r="EN237" s="189"/>
      <c r="EO237" s="189"/>
      <c r="EP237" s="189"/>
      <c r="EQ237" s="189"/>
      <c r="ER237" s="189"/>
      <c r="ES237" s="189"/>
      <c r="ET237" s="189"/>
      <c r="EU237" s="189"/>
      <c r="EV237" s="189"/>
    </row>
    <row r="238" spans="2:152" s="30" customFormat="1" x14ac:dyDescent="0.25">
      <c r="B238" s="31"/>
      <c r="C238" s="31"/>
      <c r="D238" s="103"/>
      <c r="E238" s="190" t="s">
        <v>6</v>
      </c>
      <c r="F238" s="191"/>
      <c r="G238" s="191"/>
      <c r="H238" s="191"/>
      <c r="I238" s="191"/>
      <c r="J238" s="191"/>
      <c r="K238" s="192"/>
      <c r="L238" s="193"/>
      <c r="M238" s="194"/>
      <c r="N238" s="195">
        <v>42735</v>
      </c>
      <c r="O238" s="196">
        <f t="shared" ref="O238:W238" si="264">EOMONTH(N238, 1)</f>
        <v>42766</v>
      </c>
      <c r="P238" s="196">
        <f t="shared" si="264"/>
        <v>42794</v>
      </c>
      <c r="Q238" s="196">
        <f t="shared" si="264"/>
        <v>42825</v>
      </c>
      <c r="R238" s="196">
        <f t="shared" si="264"/>
        <v>42855</v>
      </c>
      <c r="S238" s="196">
        <f t="shared" si="264"/>
        <v>42886</v>
      </c>
      <c r="T238" s="196">
        <f t="shared" si="264"/>
        <v>42916</v>
      </c>
      <c r="U238" s="196">
        <f t="shared" si="264"/>
        <v>42947</v>
      </c>
      <c r="V238" s="196">
        <f t="shared" si="264"/>
        <v>42978</v>
      </c>
      <c r="W238" s="196">
        <f t="shared" si="264"/>
        <v>43008</v>
      </c>
      <c r="X238" s="197">
        <f>EOMONTH(W238, 1)</f>
        <v>43039</v>
      </c>
      <c r="Y238" s="197">
        <f t="shared" ref="Y238:CJ238" si="265">EOMONTH(X238, 1)</f>
        <v>43069</v>
      </c>
      <c r="Z238" s="197">
        <f t="shared" si="265"/>
        <v>43100</v>
      </c>
      <c r="AA238" s="197">
        <f t="shared" si="265"/>
        <v>43131</v>
      </c>
      <c r="AB238" s="197">
        <f t="shared" si="265"/>
        <v>43159</v>
      </c>
      <c r="AC238" s="197">
        <f t="shared" si="265"/>
        <v>43190</v>
      </c>
      <c r="AD238" s="197">
        <f t="shared" si="265"/>
        <v>43220</v>
      </c>
      <c r="AE238" s="197">
        <f t="shared" si="265"/>
        <v>43251</v>
      </c>
      <c r="AF238" s="197">
        <f t="shared" si="265"/>
        <v>43281</v>
      </c>
      <c r="AG238" s="197">
        <f t="shared" si="265"/>
        <v>43312</v>
      </c>
      <c r="AH238" s="197">
        <f t="shared" si="265"/>
        <v>43343</v>
      </c>
      <c r="AI238" s="197">
        <f t="shared" si="265"/>
        <v>43373</v>
      </c>
      <c r="AJ238" s="197">
        <f t="shared" si="265"/>
        <v>43404</v>
      </c>
      <c r="AK238" s="197">
        <f t="shared" si="265"/>
        <v>43434</v>
      </c>
      <c r="AL238" s="197">
        <f t="shared" si="265"/>
        <v>43465</v>
      </c>
      <c r="AM238" s="197">
        <f t="shared" si="265"/>
        <v>43496</v>
      </c>
      <c r="AN238" s="197">
        <f t="shared" si="265"/>
        <v>43524</v>
      </c>
      <c r="AO238" s="197">
        <f t="shared" si="265"/>
        <v>43555</v>
      </c>
      <c r="AP238" s="197">
        <f t="shared" si="265"/>
        <v>43585</v>
      </c>
      <c r="AQ238" s="197">
        <f t="shared" si="265"/>
        <v>43616</v>
      </c>
      <c r="AR238" s="197">
        <f t="shared" si="265"/>
        <v>43646</v>
      </c>
      <c r="AS238" s="197">
        <f t="shared" si="265"/>
        <v>43677</v>
      </c>
      <c r="AT238" s="197">
        <f t="shared" si="265"/>
        <v>43708</v>
      </c>
      <c r="AU238" s="197">
        <f t="shared" si="265"/>
        <v>43738</v>
      </c>
      <c r="AV238" s="197">
        <f t="shared" si="265"/>
        <v>43769</v>
      </c>
      <c r="AW238" s="197">
        <f t="shared" si="265"/>
        <v>43799</v>
      </c>
      <c r="AX238" s="197">
        <f t="shared" si="265"/>
        <v>43830</v>
      </c>
      <c r="AY238" s="197">
        <f t="shared" si="265"/>
        <v>43861</v>
      </c>
      <c r="AZ238" s="197">
        <f t="shared" si="265"/>
        <v>43890</v>
      </c>
      <c r="BA238" s="197">
        <f t="shared" si="265"/>
        <v>43921</v>
      </c>
      <c r="BB238" s="197">
        <f t="shared" si="265"/>
        <v>43951</v>
      </c>
      <c r="BC238" s="197">
        <f t="shared" si="265"/>
        <v>43982</v>
      </c>
      <c r="BD238" s="197">
        <f t="shared" si="265"/>
        <v>44012</v>
      </c>
      <c r="BE238" s="197">
        <f t="shared" si="265"/>
        <v>44043</v>
      </c>
      <c r="BF238" s="197">
        <f t="shared" si="265"/>
        <v>44074</v>
      </c>
      <c r="BG238" s="197">
        <f t="shared" si="265"/>
        <v>44104</v>
      </c>
      <c r="BH238" s="197">
        <f t="shared" si="265"/>
        <v>44135</v>
      </c>
      <c r="BI238" s="197">
        <f t="shared" si="265"/>
        <v>44165</v>
      </c>
      <c r="BJ238" s="197">
        <f t="shared" si="265"/>
        <v>44196</v>
      </c>
      <c r="BK238" s="197">
        <f t="shared" si="265"/>
        <v>44227</v>
      </c>
      <c r="BL238" s="197">
        <f t="shared" si="265"/>
        <v>44255</v>
      </c>
      <c r="BM238" s="197">
        <f t="shared" si="265"/>
        <v>44286</v>
      </c>
      <c r="BN238" s="197">
        <f t="shared" si="265"/>
        <v>44316</v>
      </c>
      <c r="BO238" s="197">
        <f t="shared" si="265"/>
        <v>44347</v>
      </c>
      <c r="BP238" s="197">
        <f t="shared" si="265"/>
        <v>44377</v>
      </c>
      <c r="BQ238" s="197">
        <f t="shared" si="265"/>
        <v>44408</v>
      </c>
      <c r="BR238" s="197">
        <f t="shared" si="265"/>
        <v>44439</v>
      </c>
      <c r="BS238" s="197">
        <f t="shared" si="265"/>
        <v>44469</v>
      </c>
      <c r="BT238" s="197">
        <f t="shared" si="265"/>
        <v>44500</v>
      </c>
      <c r="BU238" s="197">
        <f t="shared" si="265"/>
        <v>44530</v>
      </c>
      <c r="BV238" s="197">
        <f t="shared" si="265"/>
        <v>44561</v>
      </c>
      <c r="BW238" s="197">
        <f t="shared" si="265"/>
        <v>44592</v>
      </c>
      <c r="BX238" s="197">
        <f t="shared" si="265"/>
        <v>44620</v>
      </c>
      <c r="BY238" s="197">
        <f t="shared" si="265"/>
        <v>44651</v>
      </c>
      <c r="BZ238" s="197">
        <f t="shared" si="265"/>
        <v>44681</v>
      </c>
      <c r="CA238" s="197">
        <f t="shared" si="265"/>
        <v>44712</v>
      </c>
      <c r="CB238" s="197">
        <f t="shared" si="265"/>
        <v>44742</v>
      </c>
      <c r="CC238" s="197">
        <f t="shared" si="265"/>
        <v>44773</v>
      </c>
      <c r="CD238" s="197">
        <f t="shared" si="265"/>
        <v>44804</v>
      </c>
      <c r="CE238" s="197">
        <f t="shared" si="265"/>
        <v>44834</v>
      </c>
      <c r="CF238" s="197">
        <f t="shared" si="265"/>
        <v>44865</v>
      </c>
      <c r="CG238" s="197">
        <f t="shared" si="265"/>
        <v>44895</v>
      </c>
      <c r="CH238" s="197">
        <f t="shared" si="265"/>
        <v>44926</v>
      </c>
      <c r="CI238" s="197">
        <f t="shared" si="265"/>
        <v>44957</v>
      </c>
      <c r="CJ238" s="197">
        <f t="shared" si="265"/>
        <v>44985</v>
      </c>
      <c r="CK238" s="197">
        <f t="shared" ref="CK238:DF238" si="266">EOMONTH(CJ238, 1)</f>
        <v>45016</v>
      </c>
      <c r="CL238" s="197">
        <f t="shared" si="266"/>
        <v>45046</v>
      </c>
      <c r="CM238" s="197">
        <f t="shared" si="266"/>
        <v>45077</v>
      </c>
      <c r="CN238" s="197">
        <f t="shared" si="266"/>
        <v>45107</v>
      </c>
      <c r="CO238" s="197">
        <f t="shared" si="266"/>
        <v>45138</v>
      </c>
      <c r="CP238" s="197">
        <f t="shared" si="266"/>
        <v>45169</v>
      </c>
      <c r="CQ238" s="197">
        <f t="shared" si="266"/>
        <v>45199</v>
      </c>
      <c r="CR238" s="197">
        <f t="shared" si="266"/>
        <v>45230</v>
      </c>
      <c r="CS238" s="197">
        <f t="shared" si="266"/>
        <v>45260</v>
      </c>
      <c r="CT238" s="197">
        <f t="shared" si="266"/>
        <v>45291</v>
      </c>
      <c r="CU238" s="197">
        <f t="shared" si="266"/>
        <v>45322</v>
      </c>
      <c r="CV238" s="197">
        <f t="shared" si="266"/>
        <v>45351</v>
      </c>
      <c r="CW238" s="197">
        <f t="shared" si="266"/>
        <v>45382</v>
      </c>
      <c r="CX238" s="197">
        <f t="shared" si="266"/>
        <v>45412</v>
      </c>
      <c r="CY238" s="197">
        <f t="shared" si="266"/>
        <v>45443</v>
      </c>
      <c r="CZ238" s="197">
        <f t="shared" si="266"/>
        <v>45473</v>
      </c>
      <c r="DA238" s="197">
        <f t="shared" si="266"/>
        <v>45504</v>
      </c>
      <c r="DB238" s="197">
        <f t="shared" si="266"/>
        <v>45535</v>
      </c>
      <c r="DC238" s="197">
        <f t="shared" si="266"/>
        <v>45565</v>
      </c>
      <c r="DD238" s="197">
        <f t="shared" si="266"/>
        <v>45596</v>
      </c>
      <c r="DE238" s="197">
        <f t="shared" si="266"/>
        <v>45626</v>
      </c>
      <c r="DF238" s="197">
        <f t="shared" si="266"/>
        <v>45657</v>
      </c>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197"/>
      <c r="EC238" s="197"/>
      <c r="ED238" s="197"/>
      <c r="EE238" s="197"/>
      <c r="EF238" s="197"/>
      <c r="EG238" s="197"/>
      <c r="EH238" s="197"/>
      <c r="EI238" s="197"/>
      <c r="EJ238" s="197"/>
      <c r="EK238" s="197"/>
      <c r="EL238" s="197"/>
      <c r="EM238" s="197"/>
      <c r="EN238" s="197"/>
      <c r="EO238" s="197"/>
      <c r="EP238" s="197"/>
      <c r="EQ238" s="197"/>
      <c r="ER238" s="197"/>
      <c r="ES238" s="197"/>
      <c r="ET238" s="197"/>
      <c r="EU238" s="197"/>
      <c r="EV238" s="197"/>
    </row>
    <row r="239" spans="2:152" s="40" customFormat="1" x14ac:dyDescent="0.25">
      <c r="D239" s="103"/>
      <c r="E239" s="41" t="s">
        <v>8</v>
      </c>
      <c r="F239" s="42"/>
      <c r="G239" s="42"/>
      <c r="H239" s="42"/>
      <c r="I239" s="42"/>
      <c r="J239" s="42"/>
      <c r="K239" s="104"/>
      <c r="L239" s="105"/>
      <c r="M239" s="106"/>
      <c r="N239" s="44"/>
      <c r="O239" s="45">
        <f t="shared" ref="O239:BZ239" si="267">MONTH(O238)</f>
        <v>1</v>
      </c>
      <c r="P239" s="45">
        <f t="shared" si="267"/>
        <v>2</v>
      </c>
      <c r="Q239" s="45">
        <f t="shared" si="267"/>
        <v>3</v>
      </c>
      <c r="R239" s="45">
        <f t="shared" si="267"/>
        <v>4</v>
      </c>
      <c r="S239" s="45">
        <f t="shared" si="267"/>
        <v>5</v>
      </c>
      <c r="T239" s="45">
        <f t="shared" si="267"/>
        <v>6</v>
      </c>
      <c r="U239" s="45">
        <f t="shared" si="267"/>
        <v>7</v>
      </c>
      <c r="V239" s="45">
        <f t="shared" si="267"/>
        <v>8</v>
      </c>
      <c r="W239" s="45">
        <f t="shared" si="267"/>
        <v>9</v>
      </c>
      <c r="X239" s="45">
        <f t="shared" si="267"/>
        <v>10</v>
      </c>
      <c r="Y239" s="45">
        <f t="shared" si="267"/>
        <v>11</v>
      </c>
      <c r="Z239" s="45">
        <f t="shared" si="267"/>
        <v>12</v>
      </c>
      <c r="AA239" s="45">
        <f t="shared" si="267"/>
        <v>1</v>
      </c>
      <c r="AB239" s="45">
        <f t="shared" si="267"/>
        <v>2</v>
      </c>
      <c r="AC239" s="45">
        <f t="shared" si="267"/>
        <v>3</v>
      </c>
      <c r="AD239" s="45">
        <f t="shared" si="267"/>
        <v>4</v>
      </c>
      <c r="AE239" s="45">
        <f t="shared" si="267"/>
        <v>5</v>
      </c>
      <c r="AF239" s="45">
        <f t="shared" si="267"/>
        <v>6</v>
      </c>
      <c r="AG239" s="45">
        <f t="shared" si="267"/>
        <v>7</v>
      </c>
      <c r="AH239" s="45">
        <f t="shared" si="267"/>
        <v>8</v>
      </c>
      <c r="AI239" s="45">
        <f t="shared" si="267"/>
        <v>9</v>
      </c>
      <c r="AJ239" s="45">
        <f t="shared" si="267"/>
        <v>10</v>
      </c>
      <c r="AK239" s="45">
        <f t="shared" si="267"/>
        <v>11</v>
      </c>
      <c r="AL239" s="45">
        <f t="shared" si="267"/>
        <v>12</v>
      </c>
      <c r="AM239" s="45">
        <f t="shared" si="267"/>
        <v>1</v>
      </c>
      <c r="AN239" s="45">
        <f t="shared" si="267"/>
        <v>2</v>
      </c>
      <c r="AO239" s="45">
        <f t="shared" si="267"/>
        <v>3</v>
      </c>
      <c r="AP239" s="45">
        <f t="shared" si="267"/>
        <v>4</v>
      </c>
      <c r="AQ239" s="45">
        <f t="shared" si="267"/>
        <v>5</v>
      </c>
      <c r="AR239" s="45">
        <f t="shared" si="267"/>
        <v>6</v>
      </c>
      <c r="AS239" s="45">
        <f t="shared" si="267"/>
        <v>7</v>
      </c>
      <c r="AT239" s="45">
        <f t="shared" si="267"/>
        <v>8</v>
      </c>
      <c r="AU239" s="45">
        <f t="shared" si="267"/>
        <v>9</v>
      </c>
      <c r="AV239" s="45">
        <f t="shared" si="267"/>
        <v>10</v>
      </c>
      <c r="AW239" s="45">
        <f t="shared" si="267"/>
        <v>11</v>
      </c>
      <c r="AX239" s="45">
        <f t="shared" si="267"/>
        <v>12</v>
      </c>
      <c r="AY239" s="45">
        <f t="shared" si="267"/>
        <v>1</v>
      </c>
      <c r="AZ239" s="45">
        <f t="shared" si="267"/>
        <v>2</v>
      </c>
      <c r="BA239" s="45">
        <f t="shared" si="267"/>
        <v>3</v>
      </c>
      <c r="BB239" s="45">
        <f t="shared" si="267"/>
        <v>4</v>
      </c>
      <c r="BC239" s="45">
        <f t="shared" si="267"/>
        <v>5</v>
      </c>
      <c r="BD239" s="45">
        <f t="shared" si="267"/>
        <v>6</v>
      </c>
      <c r="BE239" s="45">
        <f t="shared" si="267"/>
        <v>7</v>
      </c>
      <c r="BF239" s="45">
        <f t="shared" si="267"/>
        <v>8</v>
      </c>
      <c r="BG239" s="45">
        <f t="shared" si="267"/>
        <v>9</v>
      </c>
      <c r="BH239" s="45">
        <f t="shared" si="267"/>
        <v>10</v>
      </c>
      <c r="BI239" s="45">
        <f t="shared" si="267"/>
        <v>11</v>
      </c>
      <c r="BJ239" s="45">
        <f t="shared" si="267"/>
        <v>12</v>
      </c>
      <c r="BK239" s="45">
        <f t="shared" si="267"/>
        <v>1</v>
      </c>
      <c r="BL239" s="45">
        <f t="shared" si="267"/>
        <v>2</v>
      </c>
      <c r="BM239" s="45">
        <f t="shared" si="267"/>
        <v>3</v>
      </c>
      <c r="BN239" s="45">
        <f t="shared" si="267"/>
        <v>4</v>
      </c>
      <c r="BO239" s="45">
        <f t="shared" si="267"/>
        <v>5</v>
      </c>
      <c r="BP239" s="45">
        <f t="shared" si="267"/>
        <v>6</v>
      </c>
      <c r="BQ239" s="45">
        <f t="shared" si="267"/>
        <v>7</v>
      </c>
      <c r="BR239" s="45">
        <f t="shared" si="267"/>
        <v>8</v>
      </c>
      <c r="BS239" s="45">
        <f t="shared" si="267"/>
        <v>9</v>
      </c>
      <c r="BT239" s="45">
        <f t="shared" si="267"/>
        <v>10</v>
      </c>
      <c r="BU239" s="45">
        <f t="shared" si="267"/>
        <v>11</v>
      </c>
      <c r="BV239" s="45">
        <f t="shared" si="267"/>
        <v>12</v>
      </c>
      <c r="BW239" s="45">
        <f t="shared" si="267"/>
        <v>1</v>
      </c>
      <c r="BX239" s="45">
        <f t="shared" si="267"/>
        <v>2</v>
      </c>
      <c r="BY239" s="45">
        <f t="shared" si="267"/>
        <v>3</v>
      </c>
      <c r="BZ239" s="45">
        <f t="shared" si="267"/>
        <v>4</v>
      </c>
      <c r="CA239" s="45">
        <f t="shared" ref="CA239:DF239" si="268">MONTH(CA238)</f>
        <v>5</v>
      </c>
      <c r="CB239" s="45">
        <f t="shared" si="268"/>
        <v>6</v>
      </c>
      <c r="CC239" s="45">
        <f t="shared" si="268"/>
        <v>7</v>
      </c>
      <c r="CD239" s="45">
        <f t="shared" si="268"/>
        <v>8</v>
      </c>
      <c r="CE239" s="45">
        <f t="shared" si="268"/>
        <v>9</v>
      </c>
      <c r="CF239" s="45">
        <f t="shared" si="268"/>
        <v>10</v>
      </c>
      <c r="CG239" s="45">
        <f t="shared" si="268"/>
        <v>11</v>
      </c>
      <c r="CH239" s="45">
        <f t="shared" si="268"/>
        <v>12</v>
      </c>
      <c r="CI239" s="45">
        <f t="shared" si="268"/>
        <v>1</v>
      </c>
      <c r="CJ239" s="45">
        <f t="shared" si="268"/>
        <v>2</v>
      </c>
      <c r="CK239" s="45">
        <f t="shared" si="268"/>
        <v>3</v>
      </c>
      <c r="CL239" s="45">
        <f t="shared" si="268"/>
        <v>4</v>
      </c>
      <c r="CM239" s="45">
        <f t="shared" si="268"/>
        <v>5</v>
      </c>
      <c r="CN239" s="45">
        <f t="shared" si="268"/>
        <v>6</v>
      </c>
      <c r="CO239" s="45">
        <f t="shared" si="268"/>
        <v>7</v>
      </c>
      <c r="CP239" s="45">
        <f t="shared" si="268"/>
        <v>8</v>
      </c>
      <c r="CQ239" s="45">
        <f t="shared" si="268"/>
        <v>9</v>
      </c>
      <c r="CR239" s="45">
        <f t="shared" si="268"/>
        <v>10</v>
      </c>
      <c r="CS239" s="45">
        <f t="shared" si="268"/>
        <v>11</v>
      </c>
      <c r="CT239" s="45">
        <f t="shared" si="268"/>
        <v>12</v>
      </c>
      <c r="CU239" s="45">
        <f t="shared" si="268"/>
        <v>1</v>
      </c>
      <c r="CV239" s="45">
        <f t="shared" si="268"/>
        <v>2</v>
      </c>
      <c r="CW239" s="45">
        <f t="shared" si="268"/>
        <v>3</v>
      </c>
      <c r="CX239" s="45">
        <f t="shared" si="268"/>
        <v>4</v>
      </c>
      <c r="CY239" s="45">
        <f t="shared" si="268"/>
        <v>5</v>
      </c>
      <c r="CZ239" s="45">
        <f t="shared" si="268"/>
        <v>6</v>
      </c>
      <c r="DA239" s="45">
        <f t="shared" si="268"/>
        <v>7</v>
      </c>
      <c r="DB239" s="45">
        <f t="shared" si="268"/>
        <v>8</v>
      </c>
      <c r="DC239" s="45">
        <f t="shared" si="268"/>
        <v>9</v>
      </c>
      <c r="DD239" s="45">
        <f t="shared" si="268"/>
        <v>10</v>
      </c>
      <c r="DE239" s="45">
        <f t="shared" si="268"/>
        <v>11</v>
      </c>
      <c r="DF239" s="45">
        <f t="shared" si="268"/>
        <v>12</v>
      </c>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row>
    <row r="240" spans="2:152" s="40" customFormat="1" x14ac:dyDescent="0.25">
      <c r="D240" s="103"/>
      <c r="E240" s="41" t="s">
        <v>9</v>
      </c>
      <c r="F240" s="42"/>
      <c r="G240" s="42"/>
      <c r="H240" s="42"/>
      <c r="I240" s="42"/>
      <c r="J240" s="42"/>
      <c r="K240" s="104"/>
      <c r="L240" s="105"/>
      <c r="M240" s="106"/>
      <c r="N240" s="44"/>
      <c r="O240" s="45">
        <f t="shared" ref="O240:BZ240" si="269">_xlfn.DAYS(O238, N238)</f>
        <v>31</v>
      </c>
      <c r="P240" s="45">
        <f t="shared" si="269"/>
        <v>28</v>
      </c>
      <c r="Q240" s="45">
        <f t="shared" si="269"/>
        <v>31</v>
      </c>
      <c r="R240" s="45">
        <f t="shared" si="269"/>
        <v>30</v>
      </c>
      <c r="S240" s="45">
        <f t="shared" si="269"/>
        <v>31</v>
      </c>
      <c r="T240" s="45">
        <f t="shared" si="269"/>
        <v>30</v>
      </c>
      <c r="U240" s="45">
        <f t="shared" si="269"/>
        <v>31</v>
      </c>
      <c r="V240" s="45">
        <f t="shared" si="269"/>
        <v>31</v>
      </c>
      <c r="W240" s="45">
        <f t="shared" si="269"/>
        <v>30</v>
      </c>
      <c r="X240" s="45">
        <f t="shared" si="269"/>
        <v>31</v>
      </c>
      <c r="Y240" s="45">
        <f t="shared" si="269"/>
        <v>30</v>
      </c>
      <c r="Z240" s="45">
        <f t="shared" si="269"/>
        <v>31</v>
      </c>
      <c r="AA240" s="45">
        <f t="shared" si="269"/>
        <v>31</v>
      </c>
      <c r="AB240" s="45">
        <f t="shared" si="269"/>
        <v>28</v>
      </c>
      <c r="AC240" s="45">
        <f t="shared" si="269"/>
        <v>31</v>
      </c>
      <c r="AD240" s="45">
        <f t="shared" si="269"/>
        <v>30</v>
      </c>
      <c r="AE240" s="45">
        <f t="shared" si="269"/>
        <v>31</v>
      </c>
      <c r="AF240" s="45">
        <f t="shared" si="269"/>
        <v>30</v>
      </c>
      <c r="AG240" s="45">
        <f t="shared" si="269"/>
        <v>31</v>
      </c>
      <c r="AH240" s="45">
        <f t="shared" si="269"/>
        <v>31</v>
      </c>
      <c r="AI240" s="45">
        <f t="shared" si="269"/>
        <v>30</v>
      </c>
      <c r="AJ240" s="45">
        <f t="shared" si="269"/>
        <v>31</v>
      </c>
      <c r="AK240" s="45">
        <f t="shared" si="269"/>
        <v>30</v>
      </c>
      <c r="AL240" s="45">
        <f t="shared" si="269"/>
        <v>31</v>
      </c>
      <c r="AM240" s="45">
        <f t="shared" si="269"/>
        <v>31</v>
      </c>
      <c r="AN240" s="45">
        <f t="shared" si="269"/>
        <v>28</v>
      </c>
      <c r="AO240" s="45">
        <f t="shared" si="269"/>
        <v>31</v>
      </c>
      <c r="AP240" s="45">
        <f t="shared" si="269"/>
        <v>30</v>
      </c>
      <c r="AQ240" s="45">
        <f t="shared" si="269"/>
        <v>31</v>
      </c>
      <c r="AR240" s="45">
        <f t="shared" si="269"/>
        <v>30</v>
      </c>
      <c r="AS240" s="45">
        <f t="shared" si="269"/>
        <v>31</v>
      </c>
      <c r="AT240" s="45">
        <f t="shared" si="269"/>
        <v>31</v>
      </c>
      <c r="AU240" s="45">
        <f t="shared" si="269"/>
        <v>30</v>
      </c>
      <c r="AV240" s="45">
        <f t="shared" si="269"/>
        <v>31</v>
      </c>
      <c r="AW240" s="45">
        <f t="shared" si="269"/>
        <v>30</v>
      </c>
      <c r="AX240" s="45">
        <f t="shared" si="269"/>
        <v>31</v>
      </c>
      <c r="AY240" s="45">
        <f t="shared" si="269"/>
        <v>31</v>
      </c>
      <c r="AZ240" s="45">
        <f t="shared" si="269"/>
        <v>29</v>
      </c>
      <c r="BA240" s="45">
        <f t="shared" si="269"/>
        <v>31</v>
      </c>
      <c r="BB240" s="45">
        <f t="shared" si="269"/>
        <v>30</v>
      </c>
      <c r="BC240" s="45">
        <f t="shared" si="269"/>
        <v>31</v>
      </c>
      <c r="BD240" s="45">
        <f t="shared" si="269"/>
        <v>30</v>
      </c>
      <c r="BE240" s="45">
        <f t="shared" si="269"/>
        <v>31</v>
      </c>
      <c r="BF240" s="45">
        <f t="shared" si="269"/>
        <v>31</v>
      </c>
      <c r="BG240" s="45">
        <f t="shared" si="269"/>
        <v>30</v>
      </c>
      <c r="BH240" s="45">
        <f t="shared" si="269"/>
        <v>31</v>
      </c>
      <c r="BI240" s="45">
        <f t="shared" si="269"/>
        <v>30</v>
      </c>
      <c r="BJ240" s="45">
        <f t="shared" si="269"/>
        <v>31</v>
      </c>
      <c r="BK240" s="45">
        <f t="shared" si="269"/>
        <v>31</v>
      </c>
      <c r="BL240" s="45">
        <f t="shared" si="269"/>
        <v>28</v>
      </c>
      <c r="BM240" s="45">
        <f t="shared" si="269"/>
        <v>31</v>
      </c>
      <c r="BN240" s="45">
        <f t="shared" si="269"/>
        <v>30</v>
      </c>
      <c r="BO240" s="45">
        <f t="shared" si="269"/>
        <v>31</v>
      </c>
      <c r="BP240" s="45">
        <f t="shared" si="269"/>
        <v>30</v>
      </c>
      <c r="BQ240" s="45">
        <f t="shared" si="269"/>
        <v>31</v>
      </c>
      <c r="BR240" s="45">
        <f t="shared" si="269"/>
        <v>31</v>
      </c>
      <c r="BS240" s="45">
        <f t="shared" si="269"/>
        <v>30</v>
      </c>
      <c r="BT240" s="45">
        <f t="shared" si="269"/>
        <v>31</v>
      </c>
      <c r="BU240" s="45">
        <f t="shared" si="269"/>
        <v>30</v>
      </c>
      <c r="BV240" s="45">
        <f t="shared" si="269"/>
        <v>31</v>
      </c>
      <c r="BW240" s="45">
        <f t="shared" si="269"/>
        <v>31</v>
      </c>
      <c r="BX240" s="45">
        <f t="shared" si="269"/>
        <v>28</v>
      </c>
      <c r="BY240" s="45">
        <f t="shared" si="269"/>
        <v>31</v>
      </c>
      <c r="BZ240" s="45">
        <f t="shared" si="269"/>
        <v>30</v>
      </c>
      <c r="CA240" s="45">
        <f t="shared" ref="CA240:DF240" si="270">_xlfn.DAYS(CA238, BZ238)</f>
        <v>31</v>
      </c>
      <c r="CB240" s="45">
        <f t="shared" si="270"/>
        <v>30</v>
      </c>
      <c r="CC240" s="45">
        <f t="shared" si="270"/>
        <v>31</v>
      </c>
      <c r="CD240" s="45">
        <f t="shared" si="270"/>
        <v>31</v>
      </c>
      <c r="CE240" s="45">
        <f t="shared" si="270"/>
        <v>30</v>
      </c>
      <c r="CF240" s="45">
        <f t="shared" si="270"/>
        <v>31</v>
      </c>
      <c r="CG240" s="45">
        <f t="shared" si="270"/>
        <v>30</v>
      </c>
      <c r="CH240" s="45">
        <f t="shared" si="270"/>
        <v>31</v>
      </c>
      <c r="CI240" s="45">
        <f t="shared" si="270"/>
        <v>31</v>
      </c>
      <c r="CJ240" s="45">
        <f t="shared" si="270"/>
        <v>28</v>
      </c>
      <c r="CK240" s="45">
        <f t="shared" si="270"/>
        <v>31</v>
      </c>
      <c r="CL240" s="45">
        <f t="shared" si="270"/>
        <v>30</v>
      </c>
      <c r="CM240" s="45">
        <f t="shared" si="270"/>
        <v>31</v>
      </c>
      <c r="CN240" s="45">
        <f t="shared" si="270"/>
        <v>30</v>
      </c>
      <c r="CO240" s="45">
        <f t="shared" si="270"/>
        <v>31</v>
      </c>
      <c r="CP240" s="45">
        <f t="shared" si="270"/>
        <v>31</v>
      </c>
      <c r="CQ240" s="45">
        <f t="shared" si="270"/>
        <v>30</v>
      </c>
      <c r="CR240" s="45">
        <f t="shared" si="270"/>
        <v>31</v>
      </c>
      <c r="CS240" s="45">
        <f t="shared" si="270"/>
        <v>30</v>
      </c>
      <c r="CT240" s="45">
        <f t="shared" si="270"/>
        <v>31</v>
      </c>
      <c r="CU240" s="45">
        <f t="shared" si="270"/>
        <v>31</v>
      </c>
      <c r="CV240" s="45">
        <f t="shared" si="270"/>
        <v>29</v>
      </c>
      <c r="CW240" s="45">
        <f t="shared" si="270"/>
        <v>31</v>
      </c>
      <c r="CX240" s="45">
        <f t="shared" si="270"/>
        <v>30</v>
      </c>
      <c r="CY240" s="45">
        <f t="shared" si="270"/>
        <v>31</v>
      </c>
      <c r="CZ240" s="45">
        <f t="shared" si="270"/>
        <v>30</v>
      </c>
      <c r="DA240" s="45">
        <f t="shared" si="270"/>
        <v>31</v>
      </c>
      <c r="DB240" s="45">
        <f t="shared" si="270"/>
        <v>31</v>
      </c>
      <c r="DC240" s="45">
        <f t="shared" si="270"/>
        <v>30</v>
      </c>
      <c r="DD240" s="45">
        <f t="shared" si="270"/>
        <v>31</v>
      </c>
      <c r="DE240" s="45">
        <f t="shared" si="270"/>
        <v>30</v>
      </c>
      <c r="DF240" s="45">
        <f t="shared" si="270"/>
        <v>31</v>
      </c>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row>
    <row r="241" spans="2:152" s="53" customFormat="1" ht="11.25" customHeight="1" x14ac:dyDescent="0.25">
      <c r="B241" s="6"/>
      <c r="C241" s="6"/>
      <c r="D241" s="7"/>
      <c r="E241" s="129" t="s">
        <v>61</v>
      </c>
      <c r="F241" s="130"/>
      <c r="G241" s="131"/>
      <c r="H241" s="130"/>
      <c r="I241" s="130"/>
      <c r="J241" s="130"/>
      <c r="K241" s="133"/>
      <c r="L241" s="134"/>
      <c r="M241" s="135"/>
      <c r="N241" s="136"/>
      <c r="O241" s="137"/>
      <c r="P241" s="137"/>
      <c r="Q241" s="137"/>
      <c r="R241" s="137"/>
      <c r="S241" s="137"/>
      <c r="T241" s="137"/>
      <c r="U241" s="137"/>
      <c r="V241" s="137"/>
      <c r="W241" s="137"/>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c r="CX241" s="134"/>
      <c r="CY241" s="134"/>
      <c r="CZ241" s="134"/>
      <c r="DA241" s="134"/>
      <c r="DB241" s="134"/>
      <c r="DC241" s="134"/>
      <c r="DD241" s="134"/>
      <c r="DE241" s="134"/>
      <c r="DF241" s="134"/>
      <c r="DG241" s="134"/>
      <c r="DH241" s="134"/>
      <c r="DI241" s="134"/>
      <c r="DJ241" s="134"/>
      <c r="DK241" s="134"/>
      <c r="DL241" s="134"/>
      <c r="DM241" s="134"/>
      <c r="DN241" s="134"/>
      <c r="DO241" s="134"/>
      <c r="DP241" s="134"/>
      <c r="DQ241" s="134"/>
      <c r="DR241" s="134"/>
      <c r="DS241" s="134"/>
      <c r="DT241" s="134"/>
      <c r="DU241" s="134"/>
      <c r="DV241" s="134"/>
      <c r="DW241" s="134"/>
      <c r="DX241" s="134"/>
      <c r="DY241" s="134"/>
      <c r="DZ241" s="134"/>
      <c r="EA241" s="134"/>
      <c r="EB241" s="134"/>
      <c r="EC241" s="134"/>
      <c r="ED241" s="134"/>
      <c r="EE241" s="134"/>
      <c r="EF241" s="134"/>
      <c r="EG241" s="134"/>
      <c r="EH241" s="134"/>
      <c r="EI241" s="134"/>
      <c r="EJ241" s="134"/>
      <c r="EK241" s="134"/>
      <c r="EL241" s="134"/>
      <c r="EM241" s="134"/>
      <c r="EN241" s="134"/>
      <c r="EO241" s="134"/>
      <c r="EP241" s="134"/>
      <c r="EQ241" s="134"/>
      <c r="ER241" s="134"/>
      <c r="ES241" s="134"/>
      <c r="ET241" s="134"/>
      <c r="EU241" s="134"/>
      <c r="EV241" s="134"/>
    </row>
    <row r="242" spans="2:152" s="53" customFormat="1" x14ac:dyDescent="0.25">
      <c r="D242" s="139"/>
      <c r="E242" s="61" t="s">
        <v>21</v>
      </c>
      <c r="F242" s="62"/>
      <c r="G242" s="80"/>
      <c r="H242" s="80"/>
      <c r="I242" s="80"/>
      <c r="J242" s="80"/>
      <c r="K242" s="124"/>
      <c r="L242" s="82"/>
      <c r="M242" s="125"/>
      <c r="N242" s="117">
        <f t="shared" ref="N242:BY242" si="271">N243+N254+N265+N270</f>
        <v>0</v>
      </c>
      <c r="O242" s="117">
        <f t="shared" si="271"/>
        <v>-4584.5787006666669</v>
      </c>
      <c r="P242" s="117">
        <f t="shared" si="271"/>
        <v>-4584.5787006666669</v>
      </c>
      <c r="Q242" s="117">
        <f t="shared" si="271"/>
        <v>-4584.5787006666669</v>
      </c>
      <c r="R242" s="117">
        <f t="shared" si="271"/>
        <v>-4584.5787006666669</v>
      </c>
      <c r="S242" s="117">
        <f t="shared" si="271"/>
        <v>-4584.5787006666669</v>
      </c>
      <c r="T242" s="117">
        <f t="shared" si="271"/>
        <v>-4584.5787006666669</v>
      </c>
      <c r="U242" s="117">
        <f t="shared" si="271"/>
        <v>-4584.5787006666669</v>
      </c>
      <c r="V242" s="117">
        <f t="shared" si="271"/>
        <v>-4584.5787006666669</v>
      </c>
      <c r="W242" s="117">
        <f t="shared" si="271"/>
        <v>-4584.5787006666669</v>
      </c>
      <c r="X242" s="117">
        <f t="shared" si="271"/>
        <v>-2947.0248333333334</v>
      </c>
      <c r="Y242" s="117">
        <f t="shared" si="271"/>
        <v>-2947.0248333333334</v>
      </c>
      <c r="Z242" s="117">
        <f t="shared" si="271"/>
        <v>-2947.0248333333334</v>
      </c>
      <c r="AA242" s="117">
        <f t="shared" si="271"/>
        <v>-9574.1443662687416</v>
      </c>
      <c r="AB242" s="117">
        <f t="shared" si="271"/>
        <v>-9574.1443662687416</v>
      </c>
      <c r="AC242" s="117">
        <f t="shared" si="271"/>
        <v>-9574.1443662687416</v>
      </c>
      <c r="AD242" s="117">
        <f t="shared" si="271"/>
        <v>-9574.1443662687416</v>
      </c>
      <c r="AE242" s="117">
        <f t="shared" si="271"/>
        <v>-9574.1443662687416</v>
      </c>
      <c r="AF242" s="117">
        <f t="shared" si="271"/>
        <v>-9574.1443662687416</v>
      </c>
      <c r="AG242" s="117">
        <f t="shared" si="271"/>
        <v>-9574.1443662687416</v>
      </c>
      <c r="AH242" s="117">
        <f t="shared" si="271"/>
        <v>-9574.1443662687416</v>
      </c>
      <c r="AI242" s="117">
        <f t="shared" si="271"/>
        <v>-9574.1443662687416</v>
      </c>
      <c r="AJ242" s="117">
        <f t="shared" si="271"/>
        <v>-9574.1443662687416</v>
      </c>
      <c r="AK242" s="117">
        <f t="shared" si="271"/>
        <v>-9574.1443662687416</v>
      </c>
      <c r="AL242" s="117">
        <f t="shared" si="271"/>
        <v>-9574.1443662687416</v>
      </c>
      <c r="AM242" s="117">
        <f t="shared" si="271"/>
        <v>-10095.205380181085</v>
      </c>
      <c r="AN242" s="117">
        <f t="shared" si="271"/>
        <v>-10095.205380181085</v>
      </c>
      <c r="AO242" s="117">
        <f t="shared" si="271"/>
        <v>-10095.205380181085</v>
      </c>
      <c r="AP242" s="117">
        <f t="shared" si="271"/>
        <v>-10095.205380181085</v>
      </c>
      <c r="AQ242" s="117">
        <f t="shared" si="271"/>
        <v>-10095.205380181085</v>
      </c>
      <c r="AR242" s="117">
        <f t="shared" si="271"/>
        <v>-10095.205380181085</v>
      </c>
      <c r="AS242" s="117">
        <f t="shared" si="271"/>
        <v>-10095.205380181085</v>
      </c>
      <c r="AT242" s="117">
        <f t="shared" si="271"/>
        <v>-10095.205380181085</v>
      </c>
      <c r="AU242" s="117">
        <f t="shared" si="271"/>
        <v>-10095.205380181085</v>
      </c>
      <c r="AV242" s="117">
        <f t="shared" si="271"/>
        <v>-10095.205380181085</v>
      </c>
      <c r="AW242" s="117">
        <f t="shared" si="271"/>
        <v>-10095.205380181085</v>
      </c>
      <c r="AX242" s="117">
        <f t="shared" si="271"/>
        <v>-10095.205380181085</v>
      </c>
      <c r="AY242" s="117">
        <f t="shared" si="271"/>
        <v>-8551.8419497837604</v>
      </c>
      <c r="AZ242" s="117">
        <f t="shared" si="271"/>
        <v>-8551.8419497837604</v>
      </c>
      <c r="BA242" s="117">
        <f t="shared" si="271"/>
        <v>-8551.8419497837604</v>
      </c>
      <c r="BB242" s="117">
        <f t="shared" si="271"/>
        <v>-8551.8419497837604</v>
      </c>
      <c r="BC242" s="117">
        <f t="shared" si="271"/>
        <v>-8551.8419497837604</v>
      </c>
      <c r="BD242" s="117">
        <f t="shared" si="271"/>
        <v>-8551.8419497837604</v>
      </c>
      <c r="BE242" s="117">
        <f t="shared" si="271"/>
        <v>-8551.8419497837604</v>
      </c>
      <c r="BF242" s="117">
        <f t="shared" si="271"/>
        <v>-8551.8419497837604</v>
      </c>
      <c r="BG242" s="117">
        <f t="shared" si="271"/>
        <v>-8551.8419497837604</v>
      </c>
      <c r="BH242" s="117">
        <f t="shared" si="271"/>
        <v>-8551.8419497837604</v>
      </c>
      <c r="BI242" s="117">
        <f t="shared" si="271"/>
        <v>-8551.8419497837604</v>
      </c>
      <c r="BJ242" s="117">
        <f t="shared" si="271"/>
        <v>-8551.8419497837604</v>
      </c>
      <c r="BK242" s="117">
        <f t="shared" si="271"/>
        <v>-9511.1646365424367</v>
      </c>
      <c r="BL242" s="117">
        <f t="shared" si="271"/>
        <v>-9511.1646365424367</v>
      </c>
      <c r="BM242" s="117">
        <f t="shared" si="271"/>
        <v>-9511.1646365424367</v>
      </c>
      <c r="BN242" s="117">
        <f t="shared" si="271"/>
        <v>-9511.1646365424367</v>
      </c>
      <c r="BO242" s="117">
        <f t="shared" si="271"/>
        <v>-9511.1646365424367</v>
      </c>
      <c r="BP242" s="117">
        <f t="shared" si="271"/>
        <v>-9511.1646365424367</v>
      </c>
      <c r="BQ242" s="117">
        <f t="shared" si="271"/>
        <v>-9511.1646365424367</v>
      </c>
      <c r="BR242" s="117">
        <f t="shared" si="271"/>
        <v>-9511.1646365424367</v>
      </c>
      <c r="BS242" s="117">
        <f t="shared" si="271"/>
        <v>-9511.1646365424367</v>
      </c>
      <c r="BT242" s="117">
        <f t="shared" si="271"/>
        <v>-9511.1646365424367</v>
      </c>
      <c r="BU242" s="117">
        <f t="shared" si="271"/>
        <v>-9511.1646365424367</v>
      </c>
      <c r="BV242" s="117">
        <f t="shared" si="271"/>
        <v>-9511.1646365424367</v>
      </c>
      <c r="BW242" s="117">
        <f t="shared" si="271"/>
        <v>-10136.978400260892</v>
      </c>
      <c r="BX242" s="117">
        <f t="shared" si="271"/>
        <v>-10136.978400260892</v>
      </c>
      <c r="BY242" s="117">
        <f t="shared" si="271"/>
        <v>-10136.978400260892</v>
      </c>
      <c r="BZ242" s="117">
        <f t="shared" ref="BZ242:DF242" si="272">BZ243+BZ254+BZ265+BZ270</f>
        <v>-10136.978400260892</v>
      </c>
      <c r="CA242" s="117">
        <f t="shared" si="272"/>
        <v>-10136.978400260892</v>
      </c>
      <c r="CB242" s="117">
        <f t="shared" si="272"/>
        <v>-10136.978400260892</v>
      </c>
      <c r="CC242" s="117">
        <f t="shared" si="272"/>
        <v>-10136.978400260892</v>
      </c>
      <c r="CD242" s="117">
        <f t="shared" si="272"/>
        <v>-10136.978400260892</v>
      </c>
      <c r="CE242" s="117">
        <f t="shared" si="272"/>
        <v>-10136.978400260892</v>
      </c>
      <c r="CF242" s="117">
        <f t="shared" si="272"/>
        <v>-10136.978400260892</v>
      </c>
      <c r="CG242" s="117">
        <f t="shared" si="272"/>
        <v>-10136.978400260892</v>
      </c>
      <c r="CH242" s="117">
        <f t="shared" si="272"/>
        <v>-10136.978400260892</v>
      </c>
      <c r="CI242" s="117">
        <f t="shared" si="272"/>
        <v>-10537.299153765756</v>
      </c>
      <c r="CJ242" s="117">
        <f t="shared" si="272"/>
        <v>-10537.299153765756</v>
      </c>
      <c r="CK242" s="117">
        <f t="shared" si="272"/>
        <v>-10537.299153765756</v>
      </c>
      <c r="CL242" s="117">
        <f t="shared" si="272"/>
        <v>-10537.299153765756</v>
      </c>
      <c r="CM242" s="117">
        <f t="shared" si="272"/>
        <v>-10537.299153765756</v>
      </c>
      <c r="CN242" s="117">
        <f t="shared" si="272"/>
        <v>-10537.299153765756</v>
      </c>
      <c r="CO242" s="117">
        <f t="shared" si="272"/>
        <v>-10537.299153765756</v>
      </c>
      <c r="CP242" s="117">
        <f t="shared" si="272"/>
        <v>-10537.299153765756</v>
      </c>
      <c r="CQ242" s="117">
        <f t="shared" si="272"/>
        <v>-10537.299153765756</v>
      </c>
      <c r="CR242" s="117">
        <f t="shared" si="272"/>
        <v>-10537.299153765756</v>
      </c>
      <c r="CS242" s="117">
        <f t="shared" si="272"/>
        <v>-10537.299153765756</v>
      </c>
      <c r="CT242" s="117">
        <f t="shared" si="272"/>
        <v>-10537.299153765756</v>
      </c>
      <c r="CU242" s="117">
        <f t="shared" si="272"/>
        <v>-10936.590921280691</v>
      </c>
      <c r="CV242" s="117">
        <f t="shared" si="272"/>
        <v>-10936.590921280691</v>
      </c>
      <c r="CW242" s="117">
        <f t="shared" si="272"/>
        <v>-10936.590921280691</v>
      </c>
      <c r="CX242" s="117">
        <f t="shared" si="272"/>
        <v>-10936.590921280691</v>
      </c>
      <c r="CY242" s="117">
        <f t="shared" si="272"/>
        <v>-10936.590921280691</v>
      </c>
      <c r="CZ242" s="117">
        <f t="shared" si="272"/>
        <v>-10936.590921280691</v>
      </c>
      <c r="DA242" s="117">
        <f t="shared" si="272"/>
        <v>-10936.590921280691</v>
      </c>
      <c r="DB242" s="117">
        <f t="shared" si="272"/>
        <v>-10936.590921280691</v>
      </c>
      <c r="DC242" s="117">
        <f t="shared" si="272"/>
        <v>-10936.590921280691</v>
      </c>
      <c r="DD242" s="117">
        <f t="shared" si="272"/>
        <v>-10936.590921280691</v>
      </c>
      <c r="DE242" s="117">
        <f t="shared" si="272"/>
        <v>-10936.590921280691</v>
      </c>
      <c r="DF242" s="117">
        <f t="shared" si="272"/>
        <v>-10936.590921280691</v>
      </c>
      <c r="DG242" s="117"/>
      <c r="DH242" s="117"/>
      <c r="DI242" s="117"/>
      <c r="DJ242" s="117"/>
      <c r="DK242" s="117"/>
      <c r="DL242" s="117"/>
      <c r="DM242" s="117"/>
      <c r="DN242" s="117"/>
      <c r="DO242" s="117"/>
      <c r="DP242" s="117"/>
      <c r="DQ242" s="117"/>
      <c r="DR242" s="117"/>
      <c r="DS242" s="117"/>
      <c r="DT242" s="117"/>
      <c r="DU242" s="117"/>
      <c r="DV242" s="117"/>
      <c r="DW242" s="117"/>
      <c r="DX242" s="117"/>
      <c r="DY242" s="117"/>
      <c r="DZ242" s="117"/>
      <c r="EA242" s="117"/>
      <c r="EB242" s="117"/>
      <c r="EC242" s="117"/>
      <c r="ED242" s="117"/>
      <c r="EE242" s="117"/>
      <c r="EF242" s="117"/>
      <c r="EG242" s="117"/>
      <c r="EH242" s="117"/>
      <c r="EI242" s="117"/>
      <c r="EJ242" s="117"/>
      <c r="EK242" s="117"/>
      <c r="EL242" s="117"/>
      <c r="EM242" s="117"/>
      <c r="EN242" s="117"/>
      <c r="EO242" s="117"/>
      <c r="EP242" s="117"/>
      <c r="EQ242" s="117"/>
      <c r="ER242" s="117"/>
      <c r="ES242" s="117"/>
      <c r="ET242" s="117"/>
      <c r="EU242" s="117"/>
      <c r="EV242" s="117"/>
    </row>
    <row r="243" spans="2:152" s="53" customFormat="1" x14ac:dyDescent="0.25">
      <c r="D243" s="139"/>
      <c r="E243" s="61"/>
      <c r="F243" s="62" t="s">
        <v>22</v>
      </c>
      <c r="G243" s="80"/>
      <c r="H243" s="80"/>
      <c r="I243" s="80"/>
      <c r="J243" s="80"/>
      <c r="K243" s="124"/>
      <c r="L243" s="82"/>
      <c r="M243" s="125"/>
      <c r="N243" s="117">
        <f t="shared" ref="N243:BA243" si="273">SUM(N244:N253)</f>
        <v>0</v>
      </c>
      <c r="O243" s="115">
        <f t="shared" ref="O243:W243" si="274">SUM(O244:O253)</f>
        <v>-4584.5787006666669</v>
      </c>
      <c r="P243" s="115">
        <f t="shared" si="274"/>
        <v>-4584.5787006666669</v>
      </c>
      <c r="Q243" s="115">
        <f t="shared" si="274"/>
        <v>-4584.5787006666669</v>
      </c>
      <c r="R243" s="115">
        <f t="shared" si="274"/>
        <v>-4584.5787006666669</v>
      </c>
      <c r="S243" s="115">
        <f t="shared" si="274"/>
        <v>-4584.5787006666669</v>
      </c>
      <c r="T243" s="115">
        <f t="shared" si="274"/>
        <v>-4584.5787006666669</v>
      </c>
      <c r="U243" s="115">
        <f t="shared" si="274"/>
        <v>-4584.5787006666669</v>
      </c>
      <c r="V243" s="115">
        <f t="shared" si="274"/>
        <v>-4584.5787006666669</v>
      </c>
      <c r="W243" s="115">
        <f t="shared" si="274"/>
        <v>-4584.5787006666669</v>
      </c>
      <c r="X243" s="115">
        <f t="shared" si="273"/>
        <v>-2947.0248333333334</v>
      </c>
      <c r="Y243" s="115">
        <f t="shared" si="273"/>
        <v>-2947.0248333333334</v>
      </c>
      <c r="Z243" s="115">
        <f t="shared" si="273"/>
        <v>-2947.0248333333334</v>
      </c>
      <c r="AA243" s="115">
        <f t="shared" si="273"/>
        <v>-9573.6616426915061</v>
      </c>
      <c r="AB243" s="115">
        <f t="shared" si="273"/>
        <v>-9573.6616426915061</v>
      </c>
      <c r="AC243" s="115">
        <f t="shared" si="273"/>
        <v>-9573.6616426915061</v>
      </c>
      <c r="AD243" s="115">
        <f t="shared" si="273"/>
        <v>-9573.6616426915061</v>
      </c>
      <c r="AE243" s="115">
        <f t="shared" si="273"/>
        <v>-9573.6616426915061</v>
      </c>
      <c r="AF243" s="115">
        <f t="shared" si="273"/>
        <v>-9573.6616426915061</v>
      </c>
      <c r="AG243" s="115">
        <f t="shared" si="273"/>
        <v>-9573.6616426915061</v>
      </c>
      <c r="AH243" s="115">
        <f t="shared" si="273"/>
        <v>-9573.6616426915061</v>
      </c>
      <c r="AI243" s="115">
        <f t="shared" si="273"/>
        <v>-9573.6616426915061</v>
      </c>
      <c r="AJ243" s="115">
        <f t="shared" si="273"/>
        <v>-9573.6616426915061</v>
      </c>
      <c r="AK243" s="115">
        <f t="shared" si="273"/>
        <v>-9573.6616426915061</v>
      </c>
      <c r="AL243" s="115">
        <f t="shared" si="273"/>
        <v>-9573.6616426915061</v>
      </c>
      <c r="AM243" s="115">
        <f t="shared" si="273"/>
        <v>-10094.72265660385</v>
      </c>
      <c r="AN243" s="115">
        <f t="shared" si="273"/>
        <v>-10094.72265660385</v>
      </c>
      <c r="AO243" s="115">
        <f t="shared" si="273"/>
        <v>-10094.72265660385</v>
      </c>
      <c r="AP243" s="115">
        <f t="shared" si="273"/>
        <v>-10094.72265660385</v>
      </c>
      <c r="AQ243" s="115">
        <f t="shared" si="273"/>
        <v>-10094.72265660385</v>
      </c>
      <c r="AR243" s="115">
        <f t="shared" si="273"/>
        <v>-10094.72265660385</v>
      </c>
      <c r="AS243" s="115">
        <f t="shared" si="273"/>
        <v>-10094.72265660385</v>
      </c>
      <c r="AT243" s="115">
        <f t="shared" si="273"/>
        <v>-10094.72265660385</v>
      </c>
      <c r="AU243" s="115">
        <f t="shared" si="273"/>
        <v>-10094.72265660385</v>
      </c>
      <c r="AV243" s="115">
        <f t="shared" si="273"/>
        <v>-10094.72265660385</v>
      </c>
      <c r="AW243" s="115">
        <f t="shared" si="273"/>
        <v>-10094.72265660385</v>
      </c>
      <c r="AX243" s="115">
        <f t="shared" si="273"/>
        <v>-10094.72265660385</v>
      </c>
      <c r="AY243" s="115">
        <f t="shared" si="273"/>
        <v>-8551.3592262065249</v>
      </c>
      <c r="AZ243" s="115">
        <f t="shared" si="273"/>
        <v>-8551.3592262065249</v>
      </c>
      <c r="BA243" s="115">
        <f t="shared" si="273"/>
        <v>-8551.3592262065249</v>
      </c>
      <c r="BB243" s="115">
        <f t="shared" ref="BB243:DF243" si="275">SUM(BB244:BB253)</f>
        <v>-8551.3592262065249</v>
      </c>
      <c r="BC243" s="115">
        <f t="shared" si="275"/>
        <v>-8551.3592262065249</v>
      </c>
      <c r="BD243" s="115">
        <f t="shared" si="275"/>
        <v>-8551.3592262065249</v>
      </c>
      <c r="BE243" s="115">
        <f t="shared" si="275"/>
        <v>-8551.3592262065249</v>
      </c>
      <c r="BF243" s="115">
        <f t="shared" si="275"/>
        <v>-8551.3592262065249</v>
      </c>
      <c r="BG243" s="115">
        <f t="shared" si="275"/>
        <v>-8551.3592262065249</v>
      </c>
      <c r="BH243" s="115">
        <f t="shared" si="275"/>
        <v>-8551.3592262065249</v>
      </c>
      <c r="BI243" s="115">
        <f t="shared" si="275"/>
        <v>-8551.3592262065249</v>
      </c>
      <c r="BJ243" s="115">
        <f t="shared" si="275"/>
        <v>-8551.3592262065249</v>
      </c>
      <c r="BK243" s="115">
        <f t="shared" si="275"/>
        <v>-9510.6819129652013</v>
      </c>
      <c r="BL243" s="115">
        <f t="shared" si="275"/>
        <v>-9510.6819129652013</v>
      </c>
      <c r="BM243" s="115">
        <f t="shared" si="275"/>
        <v>-9510.6819129652013</v>
      </c>
      <c r="BN243" s="115">
        <f t="shared" si="275"/>
        <v>-9510.6819129652013</v>
      </c>
      <c r="BO243" s="115">
        <f t="shared" si="275"/>
        <v>-9510.6819129652013</v>
      </c>
      <c r="BP243" s="115">
        <f t="shared" si="275"/>
        <v>-9510.6819129652013</v>
      </c>
      <c r="BQ243" s="115">
        <f t="shared" si="275"/>
        <v>-9510.6819129652013</v>
      </c>
      <c r="BR243" s="115">
        <f t="shared" si="275"/>
        <v>-9510.6819129652013</v>
      </c>
      <c r="BS243" s="115">
        <f t="shared" si="275"/>
        <v>-9510.6819129652013</v>
      </c>
      <c r="BT243" s="115">
        <f t="shared" si="275"/>
        <v>-9510.6819129652013</v>
      </c>
      <c r="BU243" s="115">
        <f t="shared" si="275"/>
        <v>-9510.6819129652013</v>
      </c>
      <c r="BV243" s="115">
        <f t="shared" si="275"/>
        <v>-9510.6819129652013</v>
      </c>
      <c r="BW243" s="115">
        <f t="shared" si="275"/>
        <v>-10136.495676683657</v>
      </c>
      <c r="BX243" s="115">
        <f t="shared" si="275"/>
        <v>-10136.495676683657</v>
      </c>
      <c r="BY243" s="115">
        <f t="shared" si="275"/>
        <v>-10136.495676683657</v>
      </c>
      <c r="BZ243" s="115">
        <f t="shared" si="275"/>
        <v>-10136.495676683657</v>
      </c>
      <c r="CA243" s="115">
        <f t="shared" si="275"/>
        <v>-10136.495676683657</v>
      </c>
      <c r="CB243" s="115">
        <f t="shared" si="275"/>
        <v>-10136.495676683657</v>
      </c>
      <c r="CC243" s="115">
        <f t="shared" si="275"/>
        <v>-10136.495676683657</v>
      </c>
      <c r="CD243" s="115">
        <f t="shared" si="275"/>
        <v>-10136.495676683657</v>
      </c>
      <c r="CE243" s="115">
        <f t="shared" si="275"/>
        <v>-10136.495676683657</v>
      </c>
      <c r="CF243" s="115">
        <f t="shared" si="275"/>
        <v>-10136.495676683657</v>
      </c>
      <c r="CG243" s="115">
        <f t="shared" si="275"/>
        <v>-10136.495676683657</v>
      </c>
      <c r="CH243" s="115">
        <f t="shared" si="275"/>
        <v>-10136.495676683657</v>
      </c>
      <c r="CI243" s="115">
        <f t="shared" si="275"/>
        <v>-10536.816430188521</v>
      </c>
      <c r="CJ243" s="115">
        <f t="shared" si="275"/>
        <v>-10536.816430188521</v>
      </c>
      <c r="CK243" s="115">
        <f t="shared" si="275"/>
        <v>-10536.816430188521</v>
      </c>
      <c r="CL243" s="115">
        <f t="shared" si="275"/>
        <v>-10536.816430188521</v>
      </c>
      <c r="CM243" s="115">
        <f t="shared" si="275"/>
        <v>-10536.816430188521</v>
      </c>
      <c r="CN243" s="115">
        <f t="shared" si="275"/>
        <v>-10536.816430188521</v>
      </c>
      <c r="CO243" s="115">
        <f t="shared" si="275"/>
        <v>-10536.816430188521</v>
      </c>
      <c r="CP243" s="115">
        <f t="shared" si="275"/>
        <v>-10536.816430188521</v>
      </c>
      <c r="CQ243" s="115">
        <f t="shared" si="275"/>
        <v>-10536.816430188521</v>
      </c>
      <c r="CR243" s="115">
        <f t="shared" si="275"/>
        <v>-10536.816430188521</v>
      </c>
      <c r="CS243" s="115">
        <f t="shared" si="275"/>
        <v>-10536.816430188521</v>
      </c>
      <c r="CT243" s="115">
        <f t="shared" si="275"/>
        <v>-10536.816430188521</v>
      </c>
      <c r="CU243" s="115">
        <f t="shared" si="275"/>
        <v>-10936.108197703456</v>
      </c>
      <c r="CV243" s="115">
        <f t="shared" si="275"/>
        <v>-10936.108197703456</v>
      </c>
      <c r="CW243" s="115">
        <f t="shared" si="275"/>
        <v>-10936.108197703456</v>
      </c>
      <c r="CX243" s="115">
        <f t="shared" si="275"/>
        <v>-10936.108197703456</v>
      </c>
      <c r="CY243" s="115">
        <f t="shared" si="275"/>
        <v>-10936.108197703456</v>
      </c>
      <c r="CZ243" s="115">
        <f t="shared" si="275"/>
        <v>-10936.108197703456</v>
      </c>
      <c r="DA243" s="115">
        <f t="shared" si="275"/>
        <v>-10936.108197703456</v>
      </c>
      <c r="DB243" s="115">
        <f t="shared" si="275"/>
        <v>-10936.108197703456</v>
      </c>
      <c r="DC243" s="115">
        <f t="shared" si="275"/>
        <v>-10936.108197703456</v>
      </c>
      <c r="DD243" s="115">
        <f t="shared" si="275"/>
        <v>-10936.108197703456</v>
      </c>
      <c r="DE243" s="115">
        <f t="shared" si="275"/>
        <v>-10936.108197703456</v>
      </c>
      <c r="DF243" s="115">
        <f t="shared" si="275"/>
        <v>-10936.108197703456</v>
      </c>
      <c r="DG243" s="115"/>
      <c r="DH243" s="115"/>
      <c r="DI243" s="115"/>
      <c r="DJ243" s="115"/>
      <c r="DK243" s="115"/>
      <c r="DL243" s="115"/>
      <c r="DM243" s="115"/>
      <c r="DN243" s="115"/>
      <c r="DO243" s="115"/>
      <c r="DP243" s="115"/>
      <c r="DQ243" s="115"/>
      <c r="DR243" s="115"/>
      <c r="DS243" s="115"/>
      <c r="DT243" s="115"/>
      <c r="DU243" s="115"/>
      <c r="DV243" s="115"/>
      <c r="DW243" s="115"/>
      <c r="DX243" s="115"/>
      <c r="DY243" s="115"/>
      <c r="DZ243" s="115"/>
      <c r="EA243" s="115"/>
      <c r="EB243" s="115"/>
      <c r="EC243" s="115"/>
      <c r="ED243" s="115"/>
      <c r="EE243" s="115"/>
      <c r="EF243" s="115"/>
      <c r="EG243" s="115"/>
      <c r="EH243" s="115"/>
      <c r="EI243" s="115"/>
      <c r="EJ243" s="115"/>
      <c r="EK243" s="115"/>
      <c r="EL243" s="115"/>
      <c r="EM243" s="115"/>
      <c r="EN243" s="115"/>
      <c r="EO243" s="115"/>
      <c r="EP243" s="115"/>
      <c r="EQ243" s="115"/>
      <c r="ER243" s="115"/>
      <c r="ES243" s="115"/>
      <c r="ET243" s="115"/>
      <c r="EU243" s="115"/>
      <c r="EV243" s="115"/>
    </row>
    <row r="244" spans="2:152" s="1" customFormat="1" x14ac:dyDescent="0.25">
      <c r="D244" s="145"/>
      <c r="E244" s="79"/>
      <c r="F244" s="80"/>
      <c r="G244" s="80" t="str">
        <f t="shared" ref="G244:G250" si="276">F283</f>
        <v>토지</v>
      </c>
      <c r="H244" s="80"/>
      <c r="I244" s="80"/>
      <c r="J244" s="80"/>
      <c r="K244" s="124"/>
      <c r="L244" s="82"/>
      <c r="M244" s="125"/>
      <c r="N244" s="81">
        <f t="shared" ref="N244:BY248" si="277">-N283-N321-N337</f>
        <v>0</v>
      </c>
      <c r="O244" s="82">
        <f t="shared" si="277"/>
        <v>0</v>
      </c>
      <c r="P244" s="82">
        <f t="shared" si="277"/>
        <v>0</v>
      </c>
      <c r="Q244" s="82">
        <f t="shared" si="277"/>
        <v>0</v>
      </c>
      <c r="R244" s="82">
        <f t="shared" si="277"/>
        <v>0</v>
      </c>
      <c r="S244" s="82">
        <f t="shared" si="277"/>
        <v>0</v>
      </c>
      <c r="T244" s="82">
        <f t="shared" si="277"/>
        <v>0</v>
      </c>
      <c r="U244" s="82">
        <f t="shared" si="277"/>
        <v>0</v>
      </c>
      <c r="V244" s="82">
        <f t="shared" si="277"/>
        <v>0</v>
      </c>
      <c r="W244" s="82">
        <f t="shared" si="277"/>
        <v>0</v>
      </c>
      <c r="X244" s="82">
        <f t="shared" si="277"/>
        <v>0</v>
      </c>
      <c r="Y244" s="82">
        <f t="shared" si="277"/>
        <v>0</v>
      </c>
      <c r="Z244" s="82">
        <f t="shared" si="277"/>
        <v>0</v>
      </c>
      <c r="AA244" s="82">
        <f t="shared" si="277"/>
        <v>0</v>
      </c>
      <c r="AB244" s="82">
        <f t="shared" si="277"/>
        <v>0</v>
      </c>
      <c r="AC244" s="82">
        <f t="shared" si="277"/>
        <v>0</v>
      </c>
      <c r="AD244" s="82">
        <f t="shared" si="277"/>
        <v>0</v>
      </c>
      <c r="AE244" s="82">
        <f t="shared" si="277"/>
        <v>0</v>
      </c>
      <c r="AF244" s="82">
        <f t="shared" si="277"/>
        <v>0</v>
      </c>
      <c r="AG244" s="82">
        <f t="shared" si="277"/>
        <v>0</v>
      </c>
      <c r="AH244" s="82">
        <f t="shared" si="277"/>
        <v>0</v>
      </c>
      <c r="AI244" s="82">
        <f t="shared" si="277"/>
        <v>0</v>
      </c>
      <c r="AJ244" s="82">
        <f t="shared" si="277"/>
        <v>0</v>
      </c>
      <c r="AK244" s="82">
        <f t="shared" si="277"/>
        <v>0</v>
      </c>
      <c r="AL244" s="82">
        <f t="shared" si="277"/>
        <v>0</v>
      </c>
      <c r="AM244" s="82">
        <f t="shared" si="277"/>
        <v>0</v>
      </c>
      <c r="AN244" s="82">
        <f t="shared" si="277"/>
        <v>0</v>
      </c>
      <c r="AO244" s="82">
        <f t="shared" si="277"/>
        <v>0</v>
      </c>
      <c r="AP244" s="82">
        <f t="shared" si="277"/>
        <v>0</v>
      </c>
      <c r="AQ244" s="82">
        <f t="shared" si="277"/>
        <v>0</v>
      </c>
      <c r="AR244" s="82">
        <f t="shared" si="277"/>
        <v>0</v>
      </c>
      <c r="AS244" s="82">
        <f t="shared" si="277"/>
        <v>0</v>
      </c>
      <c r="AT244" s="82">
        <f t="shared" si="277"/>
        <v>0</v>
      </c>
      <c r="AU244" s="82">
        <f t="shared" si="277"/>
        <v>0</v>
      </c>
      <c r="AV244" s="82">
        <f t="shared" si="277"/>
        <v>0</v>
      </c>
      <c r="AW244" s="82">
        <f t="shared" si="277"/>
        <v>0</v>
      </c>
      <c r="AX244" s="82">
        <f t="shared" si="277"/>
        <v>0</v>
      </c>
      <c r="AY244" s="82">
        <f t="shared" si="277"/>
        <v>0</v>
      </c>
      <c r="AZ244" s="82">
        <f t="shared" si="277"/>
        <v>0</v>
      </c>
      <c r="BA244" s="82">
        <f t="shared" si="277"/>
        <v>0</v>
      </c>
      <c r="BB244" s="82">
        <f t="shared" si="277"/>
        <v>0</v>
      </c>
      <c r="BC244" s="82">
        <f t="shared" si="277"/>
        <v>0</v>
      </c>
      <c r="BD244" s="82">
        <f t="shared" si="277"/>
        <v>0</v>
      </c>
      <c r="BE244" s="82">
        <f t="shared" si="277"/>
        <v>0</v>
      </c>
      <c r="BF244" s="82">
        <f t="shared" si="277"/>
        <v>0</v>
      </c>
      <c r="BG244" s="82">
        <f t="shared" si="277"/>
        <v>0</v>
      </c>
      <c r="BH244" s="82">
        <f t="shared" si="277"/>
        <v>0</v>
      </c>
      <c r="BI244" s="82">
        <f t="shared" si="277"/>
        <v>0</v>
      </c>
      <c r="BJ244" s="82">
        <f t="shared" si="277"/>
        <v>0</v>
      </c>
      <c r="BK244" s="82">
        <f t="shared" si="277"/>
        <v>0</v>
      </c>
      <c r="BL244" s="82">
        <f t="shared" si="277"/>
        <v>0</v>
      </c>
      <c r="BM244" s="82">
        <f t="shared" si="277"/>
        <v>0</v>
      </c>
      <c r="BN244" s="82">
        <f t="shared" si="277"/>
        <v>0</v>
      </c>
      <c r="BO244" s="82">
        <f t="shared" si="277"/>
        <v>0</v>
      </c>
      <c r="BP244" s="82">
        <f t="shared" si="277"/>
        <v>0</v>
      </c>
      <c r="BQ244" s="82">
        <f t="shared" si="277"/>
        <v>0</v>
      </c>
      <c r="BR244" s="82">
        <f t="shared" si="277"/>
        <v>0</v>
      </c>
      <c r="BS244" s="82">
        <f t="shared" si="277"/>
        <v>0</v>
      </c>
      <c r="BT244" s="82">
        <f t="shared" si="277"/>
        <v>0</v>
      </c>
      <c r="BU244" s="82">
        <f t="shared" si="277"/>
        <v>0</v>
      </c>
      <c r="BV244" s="82">
        <f t="shared" si="277"/>
        <v>0</v>
      </c>
      <c r="BW244" s="82">
        <f t="shared" si="277"/>
        <v>0</v>
      </c>
      <c r="BX244" s="82">
        <f t="shared" si="277"/>
        <v>0</v>
      </c>
      <c r="BY244" s="82">
        <f t="shared" si="277"/>
        <v>0</v>
      </c>
      <c r="BZ244" s="82">
        <f t="shared" ref="BZ244:DF252" si="278">-BZ283-BZ321-BZ337</f>
        <v>0</v>
      </c>
      <c r="CA244" s="82">
        <f t="shared" si="278"/>
        <v>0</v>
      </c>
      <c r="CB244" s="82">
        <f t="shared" si="278"/>
        <v>0</v>
      </c>
      <c r="CC244" s="82">
        <f t="shared" si="278"/>
        <v>0</v>
      </c>
      <c r="CD244" s="82">
        <f t="shared" si="278"/>
        <v>0</v>
      </c>
      <c r="CE244" s="82">
        <f t="shared" si="278"/>
        <v>0</v>
      </c>
      <c r="CF244" s="82">
        <f t="shared" si="278"/>
        <v>0</v>
      </c>
      <c r="CG244" s="82">
        <f t="shared" si="278"/>
        <v>0</v>
      </c>
      <c r="CH244" s="82">
        <f t="shared" si="278"/>
        <v>0</v>
      </c>
      <c r="CI244" s="82">
        <f t="shared" si="278"/>
        <v>0</v>
      </c>
      <c r="CJ244" s="82">
        <f t="shared" si="278"/>
        <v>0</v>
      </c>
      <c r="CK244" s="82">
        <f t="shared" si="278"/>
        <v>0</v>
      </c>
      <c r="CL244" s="82">
        <f t="shared" si="278"/>
        <v>0</v>
      </c>
      <c r="CM244" s="82">
        <f t="shared" si="278"/>
        <v>0</v>
      </c>
      <c r="CN244" s="82">
        <f t="shared" si="278"/>
        <v>0</v>
      </c>
      <c r="CO244" s="82">
        <f t="shared" si="278"/>
        <v>0</v>
      </c>
      <c r="CP244" s="82">
        <f t="shared" si="278"/>
        <v>0</v>
      </c>
      <c r="CQ244" s="82">
        <f t="shared" si="278"/>
        <v>0</v>
      </c>
      <c r="CR244" s="82">
        <f t="shared" si="278"/>
        <v>0</v>
      </c>
      <c r="CS244" s="82">
        <f t="shared" si="278"/>
        <v>0</v>
      </c>
      <c r="CT244" s="82">
        <f t="shared" si="278"/>
        <v>0</v>
      </c>
      <c r="CU244" s="82">
        <f t="shared" si="278"/>
        <v>0</v>
      </c>
      <c r="CV244" s="82">
        <f t="shared" si="278"/>
        <v>0</v>
      </c>
      <c r="CW244" s="82">
        <f t="shared" si="278"/>
        <v>0</v>
      </c>
      <c r="CX244" s="82">
        <f t="shared" si="278"/>
        <v>0</v>
      </c>
      <c r="CY244" s="82">
        <f t="shared" si="278"/>
        <v>0</v>
      </c>
      <c r="CZ244" s="82">
        <f t="shared" si="278"/>
        <v>0</v>
      </c>
      <c r="DA244" s="82">
        <f t="shared" si="278"/>
        <v>0</v>
      </c>
      <c r="DB244" s="82">
        <f t="shared" si="278"/>
        <v>0</v>
      </c>
      <c r="DC244" s="82">
        <f t="shared" si="278"/>
        <v>0</v>
      </c>
      <c r="DD244" s="82">
        <f t="shared" si="278"/>
        <v>0</v>
      </c>
      <c r="DE244" s="82">
        <f t="shared" si="278"/>
        <v>0</v>
      </c>
      <c r="DF244" s="82">
        <f t="shared" si="278"/>
        <v>0</v>
      </c>
      <c r="DG244" s="82"/>
      <c r="DH244" s="82"/>
      <c r="DI244" s="82"/>
      <c r="DJ244" s="82"/>
      <c r="DK244" s="82"/>
      <c r="DL244" s="82"/>
      <c r="DM244" s="82"/>
      <c r="DN244" s="82"/>
      <c r="DO244" s="82"/>
      <c r="DP244" s="82"/>
      <c r="DQ244" s="82"/>
      <c r="DR244" s="82"/>
      <c r="DS244" s="82"/>
      <c r="DT244" s="82"/>
      <c r="DU244" s="82"/>
      <c r="DV244" s="82"/>
      <c r="DW244" s="82"/>
      <c r="DX244" s="82"/>
      <c r="DY244" s="82"/>
      <c r="DZ244" s="82"/>
      <c r="EA244" s="82"/>
      <c r="EB244" s="82"/>
      <c r="EC244" s="82"/>
      <c r="ED244" s="82"/>
      <c r="EE244" s="82"/>
      <c r="EF244" s="82"/>
      <c r="EG244" s="82"/>
      <c r="EH244" s="82"/>
      <c r="EI244" s="82"/>
      <c r="EJ244" s="82"/>
      <c r="EK244" s="82"/>
      <c r="EL244" s="82"/>
      <c r="EM244" s="82"/>
      <c r="EN244" s="82"/>
      <c r="EO244" s="82"/>
      <c r="EP244" s="82"/>
      <c r="EQ244" s="82"/>
      <c r="ER244" s="82"/>
      <c r="ES244" s="82"/>
      <c r="ET244" s="82"/>
      <c r="EU244" s="82"/>
      <c r="EV244" s="82"/>
    </row>
    <row r="245" spans="2:152" s="1" customFormat="1" x14ac:dyDescent="0.25">
      <c r="D245" s="145"/>
      <c r="E245" s="79"/>
      <c r="F245" s="80"/>
      <c r="G245" s="80" t="str">
        <f t="shared" si="276"/>
        <v>건물</v>
      </c>
      <c r="H245" s="80"/>
      <c r="I245" s="80"/>
      <c r="J245" s="80"/>
      <c r="K245" s="124"/>
      <c r="L245" s="82"/>
      <c r="M245" s="125"/>
      <c r="N245" s="81">
        <f>-N284-N322-N338</f>
        <v>0</v>
      </c>
      <c r="O245" s="82">
        <f t="shared" si="277"/>
        <v>0</v>
      </c>
      <c r="P245" s="82">
        <f t="shared" si="277"/>
        <v>0</v>
      </c>
      <c r="Q245" s="82">
        <f t="shared" si="277"/>
        <v>0</v>
      </c>
      <c r="R245" s="82">
        <f t="shared" si="277"/>
        <v>0</v>
      </c>
      <c r="S245" s="82">
        <f t="shared" si="277"/>
        <v>0</v>
      </c>
      <c r="T245" s="82">
        <f t="shared" si="277"/>
        <v>0</v>
      </c>
      <c r="U245" s="82">
        <f t="shared" si="277"/>
        <v>0</v>
      </c>
      <c r="V245" s="82">
        <f t="shared" si="277"/>
        <v>0</v>
      </c>
      <c r="W245" s="82">
        <f t="shared" si="277"/>
        <v>0</v>
      </c>
      <c r="X245" s="82">
        <f t="shared" si="277"/>
        <v>0</v>
      </c>
      <c r="Y245" s="82">
        <f t="shared" si="277"/>
        <v>0</v>
      </c>
      <c r="Z245" s="82">
        <f t="shared" si="277"/>
        <v>0</v>
      </c>
      <c r="AA245" s="82">
        <f t="shared" si="277"/>
        <v>-404.3983124552845</v>
      </c>
      <c r="AB245" s="82">
        <f t="shared" si="277"/>
        <v>-404.3983124552845</v>
      </c>
      <c r="AC245" s="82">
        <f t="shared" si="277"/>
        <v>-404.3983124552845</v>
      </c>
      <c r="AD245" s="82">
        <f t="shared" si="277"/>
        <v>-404.3983124552845</v>
      </c>
      <c r="AE245" s="82">
        <f t="shared" si="277"/>
        <v>-404.3983124552845</v>
      </c>
      <c r="AF245" s="82">
        <f t="shared" si="277"/>
        <v>-404.3983124552845</v>
      </c>
      <c r="AG245" s="82">
        <f t="shared" si="277"/>
        <v>-404.3983124552845</v>
      </c>
      <c r="AH245" s="82">
        <f t="shared" si="277"/>
        <v>-404.3983124552845</v>
      </c>
      <c r="AI245" s="82">
        <f t="shared" si="277"/>
        <v>-404.3983124552845</v>
      </c>
      <c r="AJ245" s="82">
        <f t="shared" si="277"/>
        <v>-404.3983124552845</v>
      </c>
      <c r="AK245" s="82">
        <f t="shared" si="277"/>
        <v>-404.3983124552845</v>
      </c>
      <c r="AL245" s="82">
        <f t="shared" si="277"/>
        <v>-404.3983124552845</v>
      </c>
      <c r="AM245" s="82">
        <f t="shared" si="277"/>
        <v>-404.3983124552845</v>
      </c>
      <c r="AN245" s="82">
        <f t="shared" si="277"/>
        <v>-404.3983124552845</v>
      </c>
      <c r="AO245" s="82">
        <f t="shared" si="277"/>
        <v>-404.3983124552845</v>
      </c>
      <c r="AP245" s="82">
        <f t="shared" si="277"/>
        <v>-404.3983124552845</v>
      </c>
      <c r="AQ245" s="82">
        <f t="shared" si="277"/>
        <v>-404.3983124552845</v>
      </c>
      <c r="AR245" s="82">
        <f t="shared" si="277"/>
        <v>-404.3983124552845</v>
      </c>
      <c r="AS245" s="82">
        <f t="shared" si="277"/>
        <v>-404.3983124552845</v>
      </c>
      <c r="AT245" s="82">
        <f t="shared" si="277"/>
        <v>-404.3983124552845</v>
      </c>
      <c r="AU245" s="82">
        <f t="shared" si="277"/>
        <v>-404.3983124552845</v>
      </c>
      <c r="AV245" s="82">
        <f t="shared" si="277"/>
        <v>-404.3983124552845</v>
      </c>
      <c r="AW245" s="82">
        <f t="shared" si="277"/>
        <v>-404.3983124552845</v>
      </c>
      <c r="AX245" s="82">
        <f t="shared" si="277"/>
        <v>-404.3983124552845</v>
      </c>
      <c r="AY245" s="82">
        <f t="shared" si="277"/>
        <v>-404.3983124552845</v>
      </c>
      <c r="AZ245" s="82">
        <f t="shared" si="277"/>
        <v>-404.3983124552845</v>
      </c>
      <c r="BA245" s="82">
        <f t="shared" si="277"/>
        <v>-404.3983124552845</v>
      </c>
      <c r="BB245" s="82">
        <f t="shared" si="277"/>
        <v>-404.3983124552845</v>
      </c>
      <c r="BC245" s="82">
        <f t="shared" si="277"/>
        <v>-404.3983124552845</v>
      </c>
      <c r="BD245" s="82">
        <f t="shared" si="277"/>
        <v>-404.3983124552845</v>
      </c>
      <c r="BE245" s="82">
        <f t="shared" si="277"/>
        <v>-404.3983124552845</v>
      </c>
      <c r="BF245" s="82">
        <f t="shared" si="277"/>
        <v>-404.3983124552845</v>
      </c>
      <c r="BG245" s="82">
        <f t="shared" si="277"/>
        <v>-404.3983124552845</v>
      </c>
      <c r="BH245" s="82">
        <f t="shared" si="277"/>
        <v>-404.3983124552845</v>
      </c>
      <c r="BI245" s="82">
        <f t="shared" si="277"/>
        <v>-404.3983124552845</v>
      </c>
      <c r="BJ245" s="82">
        <f t="shared" si="277"/>
        <v>-404.3983124552845</v>
      </c>
      <c r="BK245" s="82">
        <f t="shared" si="277"/>
        <v>-404.3983124552845</v>
      </c>
      <c r="BL245" s="82">
        <f t="shared" si="277"/>
        <v>-404.3983124552845</v>
      </c>
      <c r="BM245" s="82">
        <f t="shared" si="277"/>
        <v>-404.3983124552845</v>
      </c>
      <c r="BN245" s="82">
        <f t="shared" si="277"/>
        <v>-404.3983124552845</v>
      </c>
      <c r="BO245" s="82">
        <f t="shared" si="277"/>
        <v>-404.3983124552845</v>
      </c>
      <c r="BP245" s="82">
        <f t="shared" si="277"/>
        <v>-404.3983124552845</v>
      </c>
      <c r="BQ245" s="82">
        <f t="shared" si="277"/>
        <v>-404.3983124552845</v>
      </c>
      <c r="BR245" s="82">
        <f t="shared" si="277"/>
        <v>-404.3983124552845</v>
      </c>
      <c r="BS245" s="82">
        <f t="shared" si="277"/>
        <v>-404.3983124552845</v>
      </c>
      <c r="BT245" s="82">
        <f t="shared" si="277"/>
        <v>-404.3983124552845</v>
      </c>
      <c r="BU245" s="82">
        <f t="shared" si="277"/>
        <v>-404.3983124552845</v>
      </c>
      <c r="BV245" s="82">
        <f t="shared" si="277"/>
        <v>-404.3983124552845</v>
      </c>
      <c r="BW245" s="82">
        <f t="shared" si="277"/>
        <v>-404.3983124552845</v>
      </c>
      <c r="BX245" s="82">
        <f t="shared" si="277"/>
        <v>-404.3983124552845</v>
      </c>
      <c r="BY245" s="82">
        <f t="shared" si="277"/>
        <v>-404.3983124552845</v>
      </c>
      <c r="BZ245" s="82">
        <f t="shared" si="278"/>
        <v>-404.3983124552845</v>
      </c>
      <c r="CA245" s="82">
        <f t="shared" si="278"/>
        <v>-404.3983124552845</v>
      </c>
      <c r="CB245" s="82">
        <f t="shared" si="278"/>
        <v>-404.3983124552845</v>
      </c>
      <c r="CC245" s="82">
        <f t="shared" si="278"/>
        <v>-404.3983124552845</v>
      </c>
      <c r="CD245" s="82">
        <f t="shared" si="278"/>
        <v>-404.3983124552845</v>
      </c>
      <c r="CE245" s="82">
        <f t="shared" si="278"/>
        <v>-404.3983124552845</v>
      </c>
      <c r="CF245" s="82">
        <f t="shared" si="278"/>
        <v>-404.3983124552845</v>
      </c>
      <c r="CG245" s="82">
        <f t="shared" si="278"/>
        <v>-404.3983124552845</v>
      </c>
      <c r="CH245" s="82">
        <f t="shared" si="278"/>
        <v>-404.3983124552845</v>
      </c>
      <c r="CI245" s="82">
        <f t="shared" si="278"/>
        <v>-404.39831245528444</v>
      </c>
      <c r="CJ245" s="82">
        <f t="shared" si="278"/>
        <v>-404.39831245528444</v>
      </c>
      <c r="CK245" s="82">
        <f t="shared" si="278"/>
        <v>-404.39831245528444</v>
      </c>
      <c r="CL245" s="82">
        <f t="shared" si="278"/>
        <v>-404.39831245528444</v>
      </c>
      <c r="CM245" s="82">
        <f t="shared" si="278"/>
        <v>-404.39831245528444</v>
      </c>
      <c r="CN245" s="82">
        <f t="shared" si="278"/>
        <v>-404.39831245528444</v>
      </c>
      <c r="CO245" s="82">
        <f t="shared" si="278"/>
        <v>-404.39831245528444</v>
      </c>
      <c r="CP245" s="82">
        <f t="shared" si="278"/>
        <v>-404.39831245528444</v>
      </c>
      <c r="CQ245" s="82">
        <f t="shared" si="278"/>
        <v>-404.39831245528444</v>
      </c>
      <c r="CR245" s="82">
        <f t="shared" si="278"/>
        <v>-404.39831245528444</v>
      </c>
      <c r="CS245" s="82">
        <f t="shared" si="278"/>
        <v>-404.39831245528444</v>
      </c>
      <c r="CT245" s="82">
        <f t="shared" si="278"/>
        <v>-404.39831245528444</v>
      </c>
      <c r="CU245" s="82">
        <f t="shared" si="278"/>
        <v>-404.39831245528444</v>
      </c>
      <c r="CV245" s="82">
        <f t="shared" si="278"/>
        <v>-404.39831245528444</v>
      </c>
      <c r="CW245" s="82">
        <f t="shared" si="278"/>
        <v>-404.39831245528444</v>
      </c>
      <c r="CX245" s="82">
        <f t="shared" si="278"/>
        <v>-404.39831245528444</v>
      </c>
      <c r="CY245" s="82">
        <f t="shared" si="278"/>
        <v>-404.39831245528444</v>
      </c>
      <c r="CZ245" s="82">
        <f t="shared" si="278"/>
        <v>-404.39831245528444</v>
      </c>
      <c r="DA245" s="82">
        <f t="shared" si="278"/>
        <v>-404.39831245528444</v>
      </c>
      <c r="DB245" s="82">
        <f t="shared" si="278"/>
        <v>-404.39831245528444</v>
      </c>
      <c r="DC245" s="82">
        <f t="shared" si="278"/>
        <v>-404.39831245528444</v>
      </c>
      <c r="DD245" s="82">
        <f t="shared" si="278"/>
        <v>-404.39831245528444</v>
      </c>
      <c r="DE245" s="82">
        <f t="shared" si="278"/>
        <v>-404.39831245528444</v>
      </c>
      <c r="DF245" s="82">
        <f t="shared" si="278"/>
        <v>-404.39831245528444</v>
      </c>
      <c r="DG245" s="82"/>
      <c r="DH245" s="82"/>
      <c r="DI245" s="82"/>
      <c r="DJ245" s="82"/>
      <c r="DK245" s="82"/>
      <c r="DL245" s="82"/>
      <c r="DM245" s="82"/>
      <c r="DN245" s="82"/>
      <c r="DO245" s="82"/>
      <c r="DP245" s="82"/>
      <c r="DQ245" s="82"/>
      <c r="DR245" s="82"/>
      <c r="DS245" s="82"/>
      <c r="DT245" s="82"/>
      <c r="DU245" s="82"/>
      <c r="DV245" s="82"/>
      <c r="DW245" s="82"/>
      <c r="DX245" s="82"/>
      <c r="DY245" s="82"/>
      <c r="DZ245" s="82"/>
      <c r="EA245" s="82"/>
      <c r="EB245" s="82"/>
      <c r="EC245" s="82"/>
      <c r="ED245" s="82"/>
      <c r="EE245" s="82"/>
      <c r="EF245" s="82"/>
      <c r="EG245" s="82"/>
      <c r="EH245" s="82"/>
      <c r="EI245" s="82"/>
      <c r="EJ245" s="82"/>
      <c r="EK245" s="82"/>
      <c r="EL245" s="82"/>
      <c r="EM245" s="82"/>
      <c r="EN245" s="82"/>
      <c r="EO245" s="82"/>
      <c r="EP245" s="82"/>
      <c r="EQ245" s="82"/>
      <c r="ER245" s="82"/>
      <c r="ES245" s="82"/>
      <c r="ET245" s="82"/>
      <c r="EU245" s="82"/>
      <c r="EV245" s="82"/>
    </row>
    <row r="246" spans="2:152" s="1" customFormat="1" x14ac:dyDescent="0.25">
      <c r="D246" s="145"/>
      <c r="E246" s="79"/>
      <c r="F246" s="80"/>
      <c r="G246" s="80" t="str">
        <f t="shared" si="276"/>
        <v>구축물</v>
      </c>
      <c r="H246" s="80"/>
      <c r="I246" s="80"/>
      <c r="J246" s="80"/>
      <c r="K246" s="124"/>
      <c r="L246" s="82"/>
      <c r="M246" s="125"/>
      <c r="N246" s="81">
        <f t="shared" ref="N246:W247" si="279">-N285-N323-N339</f>
        <v>0</v>
      </c>
      <c r="O246" s="82">
        <f t="shared" si="279"/>
        <v>0</v>
      </c>
      <c r="P246" s="82">
        <f t="shared" si="279"/>
        <v>0</v>
      </c>
      <c r="Q246" s="82">
        <f t="shared" si="279"/>
        <v>0</v>
      </c>
      <c r="R246" s="82">
        <f t="shared" si="279"/>
        <v>0</v>
      </c>
      <c r="S246" s="82">
        <f t="shared" si="279"/>
        <v>0</v>
      </c>
      <c r="T246" s="82">
        <f t="shared" si="279"/>
        <v>0</v>
      </c>
      <c r="U246" s="82">
        <f t="shared" si="279"/>
        <v>0</v>
      </c>
      <c r="V246" s="82">
        <f t="shared" si="279"/>
        <v>0</v>
      </c>
      <c r="W246" s="82">
        <f t="shared" si="279"/>
        <v>0</v>
      </c>
      <c r="X246" s="82">
        <f t="shared" si="277"/>
        <v>0</v>
      </c>
      <c r="Y246" s="82">
        <f t="shared" si="277"/>
        <v>0</v>
      </c>
      <c r="Z246" s="82">
        <f t="shared" si="277"/>
        <v>0</v>
      </c>
      <c r="AA246" s="82">
        <f t="shared" si="277"/>
        <v>-13.427844507936507</v>
      </c>
      <c r="AB246" s="82">
        <f t="shared" si="277"/>
        <v>-13.427844507936507</v>
      </c>
      <c r="AC246" s="82">
        <f t="shared" si="277"/>
        <v>-13.427844507936507</v>
      </c>
      <c r="AD246" s="82">
        <f t="shared" si="277"/>
        <v>-13.427844507936507</v>
      </c>
      <c r="AE246" s="82">
        <f t="shared" si="277"/>
        <v>-13.427844507936507</v>
      </c>
      <c r="AF246" s="82">
        <f t="shared" si="277"/>
        <v>-13.427844507936507</v>
      </c>
      <c r="AG246" s="82">
        <f t="shared" si="277"/>
        <v>-13.427844507936507</v>
      </c>
      <c r="AH246" s="82">
        <f t="shared" si="277"/>
        <v>-13.427844507936507</v>
      </c>
      <c r="AI246" s="82">
        <f t="shared" si="277"/>
        <v>-13.427844507936507</v>
      </c>
      <c r="AJ246" s="82">
        <f t="shared" si="277"/>
        <v>-13.427844507936507</v>
      </c>
      <c r="AK246" s="82">
        <f t="shared" si="277"/>
        <v>-13.427844507936507</v>
      </c>
      <c r="AL246" s="82">
        <f t="shared" si="277"/>
        <v>-13.427844507936507</v>
      </c>
      <c r="AM246" s="82">
        <f t="shared" si="277"/>
        <v>-13.427844507936507</v>
      </c>
      <c r="AN246" s="82">
        <f t="shared" si="277"/>
        <v>-13.427844507936507</v>
      </c>
      <c r="AO246" s="82">
        <f t="shared" si="277"/>
        <v>-13.427844507936507</v>
      </c>
      <c r="AP246" s="82">
        <f t="shared" si="277"/>
        <v>-13.427844507936507</v>
      </c>
      <c r="AQ246" s="82">
        <f t="shared" si="277"/>
        <v>-13.427844507936507</v>
      </c>
      <c r="AR246" s="82">
        <f t="shared" si="277"/>
        <v>-13.427844507936507</v>
      </c>
      <c r="AS246" s="82">
        <f t="shared" si="277"/>
        <v>-13.427844507936507</v>
      </c>
      <c r="AT246" s="82">
        <f t="shared" si="277"/>
        <v>-13.427844507936507</v>
      </c>
      <c r="AU246" s="82">
        <f t="shared" si="277"/>
        <v>-13.427844507936507</v>
      </c>
      <c r="AV246" s="82">
        <f t="shared" si="277"/>
        <v>-13.427844507936507</v>
      </c>
      <c r="AW246" s="82">
        <f t="shared" si="277"/>
        <v>-13.427844507936507</v>
      </c>
      <c r="AX246" s="82">
        <f t="shared" si="277"/>
        <v>-13.427844507936507</v>
      </c>
      <c r="AY246" s="82">
        <f t="shared" si="277"/>
        <v>-13.427844507936507</v>
      </c>
      <c r="AZ246" s="82">
        <f t="shared" si="277"/>
        <v>-13.427844507936507</v>
      </c>
      <c r="BA246" s="82">
        <f t="shared" si="277"/>
        <v>-13.427844507936507</v>
      </c>
      <c r="BB246" s="82">
        <f t="shared" si="277"/>
        <v>-13.427844507936507</v>
      </c>
      <c r="BC246" s="82">
        <f t="shared" si="277"/>
        <v>-13.427844507936507</v>
      </c>
      <c r="BD246" s="82">
        <f t="shared" si="277"/>
        <v>-13.427844507936507</v>
      </c>
      <c r="BE246" s="82">
        <f t="shared" si="277"/>
        <v>-13.427844507936507</v>
      </c>
      <c r="BF246" s="82">
        <f t="shared" si="277"/>
        <v>-13.427844507936507</v>
      </c>
      <c r="BG246" s="82">
        <f t="shared" si="277"/>
        <v>-13.427844507936507</v>
      </c>
      <c r="BH246" s="82">
        <f t="shared" si="277"/>
        <v>-13.427844507936507</v>
      </c>
      <c r="BI246" s="82">
        <f t="shared" si="277"/>
        <v>-13.427844507936507</v>
      </c>
      <c r="BJ246" s="82">
        <f t="shared" si="277"/>
        <v>-13.427844507936507</v>
      </c>
      <c r="BK246" s="82">
        <f t="shared" si="277"/>
        <v>-13.427844507936506</v>
      </c>
      <c r="BL246" s="82">
        <f t="shared" si="277"/>
        <v>-13.427844507936506</v>
      </c>
      <c r="BM246" s="82">
        <f t="shared" si="277"/>
        <v>-13.427844507936506</v>
      </c>
      <c r="BN246" s="82">
        <f t="shared" si="277"/>
        <v>-13.427844507936506</v>
      </c>
      <c r="BO246" s="82">
        <f t="shared" si="277"/>
        <v>-13.427844507936506</v>
      </c>
      <c r="BP246" s="82">
        <f t="shared" si="277"/>
        <v>-13.427844507936506</v>
      </c>
      <c r="BQ246" s="82">
        <f t="shared" si="277"/>
        <v>-13.427844507936506</v>
      </c>
      <c r="BR246" s="82">
        <f t="shared" si="277"/>
        <v>-13.427844507936506</v>
      </c>
      <c r="BS246" s="82">
        <f t="shared" si="277"/>
        <v>-13.427844507936506</v>
      </c>
      <c r="BT246" s="82">
        <f t="shared" si="277"/>
        <v>-13.427844507936506</v>
      </c>
      <c r="BU246" s="82">
        <f t="shared" si="277"/>
        <v>-13.427844507936506</v>
      </c>
      <c r="BV246" s="82">
        <f t="shared" si="277"/>
        <v>-13.427844507936506</v>
      </c>
      <c r="BW246" s="82">
        <f t="shared" si="277"/>
        <v>-13.427844507936506</v>
      </c>
      <c r="BX246" s="82">
        <f t="shared" si="277"/>
        <v>-13.427844507936506</v>
      </c>
      <c r="BY246" s="82">
        <f t="shared" si="277"/>
        <v>-13.427844507936506</v>
      </c>
      <c r="BZ246" s="82">
        <f t="shared" si="278"/>
        <v>-13.427844507936506</v>
      </c>
      <c r="CA246" s="82">
        <f t="shared" si="278"/>
        <v>-13.427844507936506</v>
      </c>
      <c r="CB246" s="82">
        <f t="shared" si="278"/>
        <v>-13.427844507936506</v>
      </c>
      <c r="CC246" s="82">
        <f t="shared" si="278"/>
        <v>-13.427844507936506</v>
      </c>
      <c r="CD246" s="82">
        <f t="shared" si="278"/>
        <v>-13.427844507936506</v>
      </c>
      <c r="CE246" s="82">
        <f t="shared" si="278"/>
        <v>-13.427844507936506</v>
      </c>
      <c r="CF246" s="82">
        <f t="shared" si="278"/>
        <v>-13.427844507936506</v>
      </c>
      <c r="CG246" s="82">
        <f t="shared" si="278"/>
        <v>-13.427844507936506</v>
      </c>
      <c r="CH246" s="82">
        <f t="shared" si="278"/>
        <v>-13.427844507936506</v>
      </c>
      <c r="CI246" s="82">
        <f t="shared" si="278"/>
        <v>-13.427844507936506</v>
      </c>
      <c r="CJ246" s="82">
        <f t="shared" si="278"/>
        <v>-13.427844507936506</v>
      </c>
      <c r="CK246" s="82">
        <f t="shared" si="278"/>
        <v>-13.427844507936506</v>
      </c>
      <c r="CL246" s="82">
        <f t="shared" si="278"/>
        <v>-13.427844507936506</v>
      </c>
      <c r="CM246" s="82">
        <f t="shared" si="278"/>
        <v>-13.427844507936506</v>
      </c>
      <c r="CN246" s="82">
        <f t="shared" si="278"/>
        <v>-13.427844507936506</v>
      </c>
      <c r="CO246" s="82">
        <f t="shared" si="278"/>
        <v>-13.427844507936506</v>
      </c>
      <c r="CP246" s="82">
        <f t="shared" si="278"/>
        <v>-13.427844507936506</v>
      </c>
      <c r="CQ246" s="82">
        <f t="shared" si="278"/>
        <v>-13.427844507936506</v>
      </c>
      <c r="CR246" s="82">
        <f t="shared" si="278"/>
        <v>-13.427844507936506</v>
      </c>
      <c r="CS246" s="82">
        <f t="shared" si="278"/>
        <v>-13.427844507936506</v>
      </c>
      <c r="CT246" s="82">
        <f t="shared" si="278"/>
        <v>-13.427844507936506</v>
      </c>
      <c r="CU246" s="82">
        <f t="shared" si="278"/>
        <v>-13.427844507936506</v>
      </c>
      <c r="CV246" s="82">
        <f t="shared" si="278"/>
        <v>-13.427844507936506</v>
      </c>
      <c r="CW246" s="82">
        <f t="shared" si="278"/>
        <v>-13.427844507936506</v>
      </c>
      <c r="CX246" s="82">
        <f t="shared" si="278"/>
        <v>-13.427844507936506</v>
      </c>
      <c r="CY246" s="82">
        <f t="shared" si="278"/>
        <v>-13.427844507936506</v>
      </c>
      <c r="CZ246" s="82">
        <f t="shared" si="278"/>
        <v>-13.427844507936506</v>
      </c>
      <c r="DA246" s="82">
        <f t="shared" si="278"/>
        <v>-13.427844507936506</v>
      </c>
      <c r="DB246" s="82">
        <f t="shared" si="278"/>
        <v>-13.427844507936506</v>
      </c>
      <c r="DC246" s="82">
        <f t="shared" si="278"/>
        <v>-13.427844507936506</v>
      </c>
      <c r="DD246" s="82">
        <f t="shared" si="278"/>
        <v>-13.427844507936506</v>
      </c>
      <c r="DE246" s="82">
        <f t="shared" si="278"/>
        <v>-13.427844507936506</v>
      </c>
      <c r="DF246" s="82">
        <f t="shared" si="278"/>
        <v>-13.427844507936506</v>
      </c>
      <c r="DG246" s="82"/>
      <c r="DH246" s="82"/>
      <c r="DI246" s="82"/>
      <c r="DJ246" s="82"/>
      <c r="DK246" s="82"/>
      <c r="DL246" s="82"/>
      <c r="DM246" s="82"/>
      <c r="DN246" s="82"/>
      <c r="DO246" s="82"/>
      <c r="DP246" s="82"/>
      <c r="DQ246" s="82"/>
      <c r="DR246" s="82"/>
      <c r="DS246" s="82"/>
      <c r="DT246" s="82"/>
      <c r="DU246" s="82"/>
      <c r="DV246" s="82"/>
      <c r="DW246" s="82"/>
      <c r="DX246" s="82"/>
      <c r="DY246" s="82"/>
      <c r="DZ246" s="82"/>
      <c r="EA246" s="82"/>
      <c r="EB246" s="82"/>
      <c r="EC246" s="82"/>
      <c r="ED246" s="82"/>
      <c r="EE246" s="82"/>
      <c r="EF246" s="82"/>
      <c r="EG246" s="82"/>
      <c r="EH246" s="82"/>
      <c r="EI246" s="82"/>
      <c r="EJ246" s="82"/>
      <c r="EK246" s="82"/>
      <c r="EL246" s="82"/>
      <c r="EM246" s="82"/>
      <c r="EN246" s="82"/>
      <c r="EO246" s="82"/>
      <c r="EP246" s="82"/>
      <c r="EQ246" s="82"/>
      <c r="ER246" s="82"/>
      <c r="ES246" s="82"/>
      <c r="ET246" s="82"/>
      <c r="EU246" s="82"/>
      <c r="EV246" s="82"/>
    </row>
    <row r="247" spans="2:152" s="1" customFormat="1" x14ac:dyDescent="0.25">
      <c r="D247" s="145"/>
      <c r="E247" s="79"/>
      <c r="F247" s="80"/>
      <c r="G247" s="80" t="str">
        <f t="shared" si="276"/>
        <v>기계장치</v>
      </c>
      <c r="H247" s="80"/>
      <c r="I247" s="80"/>
      <c r="J247" s="80"/>
      <c r="K247" s="124"/>
      <c r="L247" s="82"/>
      <c r="M247" s="125"/>
      <c r="N247" s="81">
        <f>-N286-N324-N340</f>
        <v>0</v>
      </c>
      <c r="O247" s="82">
        <f t="shared" si="279"/>
        <v>-4584.5787006666669</v>
      </c>
      <c r="P247" s="82">
        <f t="shared" si="279"/>
        <v>-4584.5787006666669</v>
      </c>
      <c r="Q247" s="82">
        <f t="shared" si="279"/>
        <v>-4584.5787006666669</v>
      </c>
      <c r="R247" s="82">
        <f t="shared" si="279"/>
        <v>-4584.5787006666669</v>
      </c>
      <c r="S247" s="82">
        <f t="shared" si="279"/>
        <v>-4584.5787006666669</v>
      </c>
      <c r="T247" s="82">
        <f t="shared" si="279"/>
        <v>-4584.5787006666669</v>
      </c>
      <c r="U247" s="82">
        <f t="shared" si="279"/>
        <v>-4584.5787006666669</v>
      </c>
      <c r="V247" s="82">
        <f t="shared" si="279"/>
        <v>-4584.5787006666669</v>
      </c>
      <c r="W247" s="82">
        <f t="shared" si="279"/>
        <v>-4584.5787006666669</v>
      </c>
      <c r="X247" s="82">
        <f t="shared" si="277"/>
        <v>-2947.0248333333334</v>
      </c>
      <c r="Y247" s="82">
        <f t="shared" si="277"/>
        <v>-2947.0248333333334</v>
      </c>
      <c r="Z247" s="82">
        <f t="shared" si="277"/>
        <v>-2947.0248333333334</v>
      </c>
      <c r="AA247" s="82">
        <f t="shared" si="277"/>
        <v>-7401.1362030616174</v>
      </c>
      <c r="AB247" s="82">
        <f t="shared" si="277"/>
        <v>-7401.1362030616174</v>
      </c>
      <c r="AC247" s="82">
        <f t="shared" si="277"/>
        <v>-7401.1362030616174</v>
      </c>
      <c r="AD247" s="82">
        <f t="shared" si="277"/>
        <v>-7401.1362030616174</v>
      </c>
      <c r="AE247" s="82">
        <f t="shared" si="277"/>
        <v>-7401.1362030616174</v>
      </c>
      <c r="AF247" s="82">
        <f t="shared" si="277"/>
        <v>-7401.1362030616174</v>
      </c>
      <c r="AG247" s="82">
        <f t="shared" si="277"/>
        <v>-7401.1362030616174</v>
      </c>
      <c r="AH247" s="82">
        <f t="shared" si="277"/>
        <v>-7401.1362030616174</v>
      </c>
      <c r="AI247" s="82">
        <f t="shared" si="277"/>
        <v>-7401.1362030616174</v>
      </c>
      <c r="AJ247" s="82">
        <f t="shared" si="277"/>
        <v>-7401.1362030616174</v>
      </c>
      <c r="AK247" s="82">
        <f t="shared" si="277"/>
        <v>-7401.1362030616174</v>
      </c>
      <c r="AL247" s="82">
        <f t="shared" si="277"/>
        <v>-7401.1362030616174</v>
      </c>
      <c r="AM247" s="82">
        <f t="shared" si="277"/>
        <v>-7945.5248993579135</v>
      </c>
      <c r="AN247" s="82">
        <f t="shared" si="277"/>
        <v>-7945.5248993579135</v>
      </c>
      <c r="AO247" s="82">
        <f t="shared" si="277"/>
        <v>-7945.5248993579135</v>
      </c>
      <c r="AP247" s="82">
        <f t="shared" si="277"/>
        <v>-7945.5248993579135</v>
      </c>
      <c r="AQ247" s="82">
        <f t="shared" si="277"/>
        <v>-7945.5248993579135</v>
      </c>
      <c r="AR247" s="82">
        <f t="shared" si="277"/>
        <v>-7945.5248993579135</v>
      </c>
      <c r="AS247" s="82">
        <f t="shared" si="277"/>
        <v>-7945.5248993579135</v>
      </c>
      <c r="AT247" s="82">
        <f t="shared" si="277"/>
        <v>-7945.5248993579135</v>
      </c>
      <c r="AU247" s="82">
        <f t="shared" si="277"/>
        <v>-7945.5248993579135</v>
      </c>
      <c r="AV247" s="82">
        <f t="shared" si="277"/>
        <v>-7945.5248993579135</v>
      </c>
      <c r="AW247" s="82">
        <f t="shared" si="277"/>
        <v>-7945.5248993579135</v>
      </c>
      <c r="AX247" s="82">
        <f t="shared" si="277"/>
        <v>-7945.5248993579135</v>
      </c>
      <c r="AY247" s="82">
        <f t="shared" si="277"/>
        <v>-6406.0494160245817</v>
      </c>
      <c r="AZ247" s="82">
        <f t="shared" si="277"/>
        <v>-6406.0494160245817</v>
      </c>
      <c r="BA247" s="82">
        <f t="shared" si="277"/>
        <v>-6406.0494160245817</v>
      </c>
      <c r="BB247" s="82">
        <f t="shared" si="277"/>
        <v>-6406.0494160245817</v>
      </c>
      <c r="BC247" s="82">
        <f t="shared" si="277"/>
        <v>-6406.0494160245817</v>
      </c>
      <c r="BD247" s="82">
        <f t="shared" si="277"/>
        <v>-6406.0494160245817</v>
      </c>
      <c r="BE247" s="82">
        <f t="shared" si="277"/>
        <v>-6406.0494160245817</v>
      </c>
      <c r="BF247" s="82">
        <f t="shared" si="277"/>
        <v>-6406.0494160245817</v>
      </c>
      <c r="BG247" s="82">
        <f t="shared" si="277"/>
        <v>-6406.0494160245817</v>
      </c>
      <c r="BH247" s="82">
        <f t="shared" si="277"/>
        <v>-6406.0494160245817</v>
      </c>
      <c r="BI247" s="82">
        <f t="shared" si="277"/>
        <v>-6406.0494160245817</v>
      </c>
      <c r="BJ247" s="82">
        <f t="shared" si="277"/>
        <v>-6406.0494160245817</v>
      </c>
      <c r="BK247" s="82">
        <f t="shared" si="277"/>
        <v>-7369.9080410245815</v>
      </c>
      <c r="BL247" s="82">
        <f t="shared" si="277"/>
        <v>-7369.9080410245815</v>
      </c>
      <c r="BM247" s="82">
        <f t="shared" si="277"/>
        <v>-7369.9080410245815</v>
      </c>
      <c r="BN247" s="82">
        <f t="shared" si="277"/>
        <v>-7369.9080410245815</v>
      </c>
      <c r="BO247" s="82">
        <f t="shared" si="277"/>
        <v>-7369.9080410245815</v>
      </c>
      <c r="BP247" s="82">
        <f t="shared" si="277"/>
        <v>-7369.9080410245815</v>
      </c>
      <c r="BQ247" s="82">
        <f t="shared" si="277"/>
        <v>-7369.9080410245815</v>
      </c>
      <c r="BR247" s="82">
        <f t="shared" si="277"/>
        <v>-7369.9080410245815</v>
      </c>
      <c r="BS247" s="82">
        <f t="shared" si="277"/>
        <v>-7369.9080410245815</v>
      </c>
      <c r="BT247" s="82">
        <f t="shared" si="277"/>
        <v>-7369.9080410245815</v>
      </c>
      <c r="BU247" s="82">
        <f t="shared" si="277"/>
        <v>-7369.9080410245815</v>
      </c>
      <c r="BV247" s="82">
        <f t="shared" si="277"/>
        <v>-7369.9080410245815</v>
      </c>
      <c r="BW247" s="82">
        <f t="shared" si="277"/>
        <v>-8001.0137326912482</v>
      </c>
      <c r="BX247" s="82">
        <f t="shared" si="277"/>
        <v>-8001.0137326912482</v>
      </c>
      <c r="BY247" s="82">
        <f t="shared" si="277"/>
        <v>-8001.0137326912482</v>
      </c>
      <c r="BZ247" s="82">
        <f t="shared" si="278"/>
        <v>-8001.0137326912482</v>
      </c>
      <c r="CA247" s="82">
        <f t="shared" si="278"/>
        <v>-8001.0137326912482</v>
      </c>
      <c r="CB247" s="82">
        <f t="shared" si="278"/>
        <v>-8001.0137326912482</v>
      </c>
      <c r="CC247" s="82">
        <f t="shared" si="278"/>
        <v>-8001.0137326912482</v>
      </c>
      <c r="CD247" s="82">
        <f t="shared" si="278"/>
        <v>-8001.0137326912482</v>
      </c>
      <c r="CE247" s="82">
        <f t="shared" si="278"/>
        <v>-8001.0137326912482</v>
      </c>
      <c r="CF247" s="82">
        <f t="shared" si="278"/>
        <v>-8001.0137326912482</v>
      </c>
      <c r="CG247" s="82">
        <f t="shared" si="278"/>
        <v>-8001.0137326912482</v>
      </c>
      <c r="CH247" s="82">
        <f t="shared" si="278"/>
        <v>-8001.0137326912482</v>
      </c>
      <c r="CI247" s="82">
        <f t="shared" si="278"/>
        <v>-8407.5084021356924</v>
      </c>
      <c r="CJ247" s="82">
        <f t="shared" si="278"/>
        <v>-8407.5084021356924</v>
      </c>
      <c r="CK247" s="82">
        <f t="shared" si="278"/>
        <v>-8407.5084021356924</v>
      </c>
      <c r="CL247" s="82">
        <f t="shared" si="278"/>
        <v>-8407.5084021356924</v>
      </c>
      <c r="CM247" s="82">
        <f t="shared" si="278"/>
        <v>-8407.5084021356924</v>
      </c>
      <c r="CN247" s="82">
        <f t="shared" si="278"/>
        <v>-8407.5084021356924</v>
      </c>
      <c r="CO247" s="82">
        <f t="shared" si="278"/>
        <v>-8407.5084021356924</v>
      </c>
      <c r="CP247" s="82">
        <f t="shared" si="278"/>
        <v>-8407.5084021356924</v>
      </c>
      <c r="CQ247" s="82">
        <f t="shared" si="278"/>
        <v>-8407.5084021356924</v>
      </c>
      <c r="CR247" s="82">
        <f t="shared" si="278"/>
        <v>-8407.5084021356924</v>
      </c>
      <c r="CS247" s="82">
        <f t="shared" si="278"/>
        <v>-8407.5084021356924</v>
      </c>
      <c r="CT247" s="82">
        <f t="shared" si="278"/>
        <v>-8407.5084021356924</v>
      </c>
      <c r="CU247" s="82">
        <f t="shared" si="278"/>
        <v>-8814.0030715801367</v>
      </c>
      <c r="CV247" s="82">
        <f t="shared" si="278"/>
        <v>-8814.0030715801367</v>
      </c>
      <c r="CW247" s="82">
        <f t="shared" si="278"/>
        <v>-8814.0030715801367</v>
      </c>
      <c r="CX247" s="82">
        <f t="shared" si="278"/>
        <v>-8814.0030715801367</v>
      </c>
      <c r="CY247" s="82">
        <f t="shared" si="278"/>
        <v>-8814.0030715801367</v>
      </c>
      <c r="CZ247" s="82">
        <f t="shared" si="278"/>
        <v>-8814.0030715801367</v>
      </c>
      <c r="DA247" s="82">
        <f t="shared" si="278"/>
        <v>-8814.0030715801367</v>
      </c>
      <c r="DB247" s="82">
        <f t="shared" si="278"/>
        <v>-8814.0030715801367</v>
      </c>
      <c r="DC247" s="82">
        <f t="shared" si="278"/>
        <v>-8814.0030715801367</v>
      </c>
      <c r="DD247" s="82">
        <f t="shared" si="278"/>
        <v>-8814.0030715801367</v>
      </c>
      <c r="DE247" s="82">
        <f t="shared" si="278"/>
        <v>-8814.0030715801367</v>
      </c>
      <c r="DF247" s="82">
        <f t="shared" si="278"/>
        <v>-8814.0030715801367</v>
      </c>
      <c r="DG247" s="82"/>
      <c r="DH247" s="82"/>
      <c r="DI247" s="82"/>
      <c r="DJ247" s="82"/>
      <c r="DK247" s="82"/>
      <c r="DL247" s="82"/>
      <c r="DM247" s="82"/>
      <c r="DN247" s="82"/>
      <c r="DO247" s="82"/>
      <c r="DP247" s="82"/>
      <c r="DQ247" s="82"/>
      <c r="DR247" s="82"/>
      <c r="DS247" s="82"/>
      <c r="DT247" s="82"/>
      <c r="DU247" s="82"/>
      <c r="DV247" s="82"/>
      <c r="DW247" s="82"/>
      <c r="DX247" s="82"/>
      <c r="DY247" s="82"/>
      <c r="DZ247" s="82"/>
      <c r="EA247" s="82"/>
      <c r="EB247" s="82"/>
      <c r="EC247" s="82"/>
      <c r="ED247" s="82"/>
      <c r="EE247" s="82"/>
      <c r="EF247" s="82"/>
      <c r="EG247" s="82"/>
      <c r="EH247" s="82"/>
      <c r="EI247" s="82"/>
      <c r="EJ247" s="82"/>
      <c r="EK247" s="82"/>
      <c r="EL247" s="82"/>
      <c r="EM247" s="82"/>
      <c r="EN247" s="82"/>
      <c r="EO247" s="82"/>
      <c r="EP247" s="82"/>
      <c r="EQ247" s="82"/>
      <c r="ER247" s="82"/>
      <c r="ES247" s="82"/>
      <c r="ET247" s="82"/>
      <c r="EU247" s="82"/>
      <c r="EV247" s="82"/>
    </row>
    <row r="248" spans="2:152" s="1" customFormat="1" x14ac:dyDescent="0.25">
      <c r="D248" s="145"/>
      <c r="E248" s="79"/>
      <c r="F248" s="80"/>
      <c r="G248" s="80" t="str">
        <f t="shared" si="276"/>
        <v>금형</v>
      </c>
      <c r="H248" s="80"/>
      <c r="I248" s="80"/>
      <c r="J248" s="80"/>
      <c r="K248" s="124"/>
      <c r="L248" s="82"/>
      <c r="M248" s="125"/>
      <c r="N248" s="81">
        <f t="shared" ref="N248:AC252" si="280">-N287-N325-N341</f>
        <v>0</v>
      </c>
      <c r="O248" s="82">
        <f t="shared" si="280"/>
        <v>0</v>
      </c>
      <c r="P248" s="82">
        <f t="shared" si="280"/>
        <v>0</v>
      </c>
      <c r="Q248" s="82">
        <f t="shared" si="280"/>
        <v>0</v>
      </c>
      <c r="R248" s="82">
        <f t="shared" si="280"/>
        <v>0</v>
      </c>
      <c r="S248" s="82">
        <f t="shared" si="280"/>
        <v>0</v>
      </c>
      <c r="T248" s="82">
        <f t="shared" si="280"/>
        <v>0</v>
      </c>
      <c r="U248" s="82">
        <f t="shared" si="280"/>
        <v>0</v>
      </c>
      <c r="V248" s="82">
        <f t="shared" si="280"/>
        <v>0</v>
      </c>
      <c r="W248" s="82">
        <f t="shared" si="280"/>
        <v>0</v>
      </c>
      <c r="X248" s="82">
        <f t="shared" si="277"/>
        <v>0</v>
      </c>
      <c r="Y248" s="82">
        <f t="shared" si="277"/>
        <v>0</v>
      </c>
      <c r="Z248" s="82">
        <f t="shared" si="277"/>
        <v>0</v>
      </c>
      <c r="AA248" s="82">
        <f t="shared" si="277"/>
        <v>-3.7476095237902234E-2</v>
      </c>
      <c r="AB248" s="82">
        <f t="shared" si="277"/>
        <v>-3.7476095237902234E-2</v>
      </c>
      <c r="AC248" s="82">
        <f t="shared" si="277"/>
        <v>-3.7476095237902234E-2</v>
      </c>
      <c r="AD248" s="82">
        <f t="shared" si="277"/>
        <v>-3.7476095237902234E-2</v>
      </c>
      <c r="AE248" s="82">
        <f t="shared" si="277"/>
        <v>-3.7476095237902234E-2</v>
      </c>
      <c r="AF248" s="82">
        <f t="shared" si="277"/>
        <v>-3.7476095237902234E-2</v>
      </c>
      <c r="AG248" s="82">
        <f t="shared" si="277"/>
        <v>-3.7476095237902234E-2</v>
      </c>
      <c r="AH248" s="82">
        <f t="shared" si="277"/>
        <v>-3.7476095237902234E-2</v>
      </c>
      <c r="AI248" s="82">
        <f t="shared" si="277"/>
        <v>-3.7476095237902234E-2</v>
      </c>
      <c r="AJ248" s="82">
        <f t="shared" si="277"/>
        <v>-3.7476095237902234E-2</v>
      </c>
      <c r="AK248" s="82">
        <f t="shared" si="277"/>
        <v>-3.7476095237902234E-2</v>
      </c>
      <c r="AL248" s="82">
        <f t="shared" si="277"/>
        <v>-3.7476095237902234E-2</v>
      </c>
      <c r="AM248" s="82">
        <f t="shared" si="277"/>
        <v>-3.7476095237902234E-2</v>
      </c>
      <c r="AN248" s="82">
        <f t="shared" si="277"/>
        <v>-3.7476095237902234E-2</v>
      </c>
      <c r="AO248" s="82">
        <f t="shared" si="277"/>
        <v>-3.7476095237902234E-2</v>
      </c>
      <c r="AP248" s="82">
        <f t="shared" si="277"/>
        <v>-3.7476095237902234E-2</v>
      </c>
      <c r="AQ248" s="82">
        <f t="shared" si="277"/>
        <v>-3.7476095237902234E-2</v>
      </c>
      <c r="AR248" s="82">
        <f t="shared" ref="AR248:CI252" si="281">-AR287-AR325-AR341</f>
        <v>-3.7476095237902234E-2</v>
      </c>
      <c r="AS248" s="82">
        <f t="shared" si="281"/>
        <v>-3.7476095237902234E-2</v>
      </c>
      <c r="AT248" s="82">
        <f t="shared" si="281"/>
        <v>-3.7476095237902234E-2</v>
      </c>
      <c r="AU248" s="82">
        <f t="shared" si="281"/>
        <v>-3.7476095237902234E-2</v>
      </c>
      <c r="AV248" s="82">
        <f t="shared" si="281"/>
        <v>-3.7476095237902234E-2</v>
      </c>
      <c r="AW248" s="82">
        <f t="shared" si="281"/>
        <v>-3.7476095237902234E-2</v>
      </c>
      <c r="AX248" s="82">
        <f t="shared" si="281"/>
        <v>-3.7476095237902234E-2</v>
      </c>
      <c r="AY248" s="82">
        <f t="shared" si="281"/>
        <v>-3.7476095237902234E-2</v>
      </c>
      <c r="AZ248" s="82">
        <f t="shared" si="281"/>
        <v>-3.7476095237902234E-2</v>
      </c>
      <c r="BA248" s="82">
        <f t="shared" si="281"/>
        <v>-3.7476095237902234E-2</v>
      </c>
      <c r="BB248" s="82">
        <f t="shared" si="281"/>
        <v>-3.7476095237902234E-2</v>
      </c>
      <c r="BC248" s="82">
        <f t="shared" si="281"/>
        <v>-3.7476095237902234E-2</v>
      </c>
      <c r="BD248" s="82">
        <f t="shared" si="281"/>
        <v>-3.7476095237902234E-2</v>
      </c>
      <c r="BE248" s="82">
        <f t="shared" si="281"/>
        <v>-3.7476095237902234E-2</v>
      </c>
      <c r="BF248" s="82">
        <f t="shared" si="281"/>
        <v>-3.7476095237902234E-2</v>
      </c>
      <c r="BG248" s="82">
        <f t="shared" si="281"/>
        <v>-3.7476095237902234E-2</v>
      </c>
      <c r="BH248" s="82">
        <f t="shared" si="281"/>
        <v>-3.7476095237902234E-2</v>
      </c>
      <c r="BI248" s="82">
        <f t="shared" si="281"/>
        <v>-3.7476095237902234E-2</v>
      </c>
      <c r="BJ248" s="82">
        <f t="shared" si="281"/>
        <v>-3.7476095237902234E-2</v>
      </c>
      <c r="BK248" s="82">
        <f t="shared" si="281"/>
        <v>-3.7476095237902234E-2</v>
      </c>
      <c r="BL248" s="82">
        <f t="shared" si="281"/>
        <v>-3.7476095237902234E-2</v>
      </c>
      <c r="BM248" s="82">
        <f t="shared" si="281"/>
        <v>-3.7476095237902234E-2</v>
      </c>
      <c r="BN248" s="82">
        <f t="shared" si="281"/>
        <v>-3.7476095237902234E-2</v>
      </c>
      <c r="BO248" s="82">
        <f t="shared" si="281"/>
        <v>-3.7476095237902234E-2</v>
      </c>
      <c r="BP248" s="82">
        <f t="shared" si="281"/>
        <v>-3.7476095237902234E-2</v>
      </c>
      <c r="BQ248" s="82">
        <f t="shared" si="281"/>
        <v>-3.7476095237902234E-2</v>
      </c>
      <c r="BR248" s="82">
        <f t="shared" si="281"/>
        <v>-3.7476095237902234E-2</v>
      </c>
      <c r="BS248" s="82">
        <f t="shared" si="281"/>
        <v>-3.7476095237902234E-2</v>
      </c>
      <c r="BT248" s="82">
        <f t="shared" si="281"/>
        <v>-3.7476095237902234E-2</v>
      </c>
      <c r="BU248" s="82">
        <f t="shared" si="281"/>
        <v>-3.7476095237902234E-2</v>
      </c>
      <c r="BV248" s="82">
        <f t="shared" si="281"/>
        <v>-3.7476095237902234E-2</v>
      </c>
      <c r="BW248" s="82">
        <f t="shared" si="281"/>
        <v>-3.7476095237902234E-2</v>
      </c>
      <c r="BX248" s="82">
        <f t="shared" si="281"/>
        <v>-3.7476095237902234E-2</v>
      </c>
      <c r="BY248" s="82">
        <f t="shared" si="281"/>
        <v>-3.7476095237902234E-2</v>
      </c>
      <c r="BZ248" s="82">
        <f t="shared" si="281"/>
        <v>-3.7476095237902234E-2</v>
      </c>
      <c r="CA248" s="82">
        <f t="shared" si="281"/>
        <v>-3.7476095237902234E-2</v>
      </c>
      <c r="CB248" s="82">
        <f t="shared" si="281"/>
        <v>-3.7476095237902234E-2</v>
      </c>
      <c r="CC248" s="82">
        <f t="shared" si="281"/>
        <v>-3.7476095237902234E-2</v>
      </c>
      <c r="CD248" s="82">
        <f t="shared" si="281"/>
        <v>-3.7476095237902234E-2</v>
      </c>
      <c r="CE248" s="82">
        <f t="shared" si="281"/>
        <v>-3.7476095237902234E-2</v>
      </c>
      <c r="CF248" s="82">
        <f t="shared" si="281"/>
        <v>-3.7476095237902234E-2</v>
      </c>
      <c r="CG248" s="82">
        <f t="shared" si="281"/>
        <v>-3.7476095237902234E-2</v>
      </c>
      <c r="CH248" s="82">
        <f t="shared" si="281"/>
        <v>-3.7476095237902234E-2</v>
      </c>
      <c r="CI248" s="82">
        <f t="shared" si="281"/>
        <v>-3.7476095237902234E-2</v>
      </c>
      <c r="CJ248" s="82">
        <f t="shared" si="278"/>
        <v>-3.7476095237902234E-2</v>
      </c>
      <c r="CK248" s="82">
        <f t="shared" si="278"/>
        <v>-3.7476095237902234E-2</v>
      </c>
      <c r="CL248" s="82">
        <f t="shared" si="278"/>
        <v>-3.7476095237902234E-2</v>
      </c>
      <c r="CM248" s="82">
        <f t="shared" si="278"/>
        <v>-3.7476095237902234E-2</v>
      </c>
      <c r="CN248" s="82">
        <f t="shared" si="278"/>
        <v>-3.7476095237902234E-2</v>
      </c>
      <c r="CO248" s="82">
        <f t="shared" si="278"/>
        <v>-3.7476095237902234E-2</v>
      </c>
      <c r="CP248" s="82">
        <f t="shared" si="278"/>
        <v>-3.7476095237902234E-2</v>
      </c>
      <c r="CQ248" s="82">
        <f t="shared" si="278"/>
        <v>-3.7476095237902234E-2</v>
      </c>
      <c r="CR248" s="82">
        <f t="shared" si="278"/>
        <v>-3.7476095237902234E-2</v>
      </c>
      <c r="CS248" s="82">
        <f t="shared" si="278"/>
        <v>-3.7476095237902234E-2</v>
      </c>
      <c r="CT248" s="82">
        <f t="shared" si="278"/>
        <v>-3.7476095237902234E-2</v>
      </c>
      <c r="CU248" s="82">
        <f t="shared" si="278"/>
        <v>-3.7476095237902234E-2</v>
      </c>
      <c r="CV248" s="82">
        <f t="shared" si="278"/>
        <v>-3.7476095237902234E-2</v>
      </c>
      <c r="CW248" s="82">
        <f t="shared" si="278"/>
        <v>-3.7476095237902234E-2</v>
      </c>
      <c r="CX248" s="82">
        <f t="shared" si="278"/>
        <v>-3.7476095237902234E-2</v>
      </c>
      <c r="CY248" s="82">
        <f t="shared" si="278"/>
        <v>-3.7476095237902234E-2</v>
      </c>
      <c r="CZ248" s="82">
        <f t="shared" si="278"/>
        <v>-3.7476095237902234E-2</v>
      </c>
      <c r="DA248" s="82">
        <f t="shared" si="278"/>
        <v>-3.7476095237902234E-2</v>
      </c>
      <c r="DB248" s="82">
        <f t="shared" si="278"/>
        <v>-3.7476095237902234E-2</v>
      </c>
      <c r="DC248" s="82">
        <f t="shared" si="278"/>
        <v>-3.7476095237902234E-2</v>
      </c>
      <c r="DD248" s="82">
        <f t="shared" si="278"/>
        <v>-3.7476095237902234E-2</v>
      </c>
      <c r="DE248" s="82">
        <f t="shared" si="278"/>
        <v>-3.7476095237902234E-2</v>
      </c>
      <c r="DF248" s="82">
        <f t="shared" si="278"/>
        <v>-3.7476095237902234E-2</v>
      </c>
      <c r="DG248" s="82"/>
      <c r="DH248" s="82"/>
      <c r="DI248" s="82"/>
      <c r="DJ248" s="82"/>
      <c r="DK248" s="82"/>
      <c r="DL248" s="82"/>
      <c r="DM248" s="82"/>
      <c r="DN248" s="82"/>
      <c r="DO248" s="82"/>
      <c r="DP248" s="82"/>
      <c r="DQ248" s="82"/>
      <c r="DR248" s="82"/>
      <c r="DS248" s="82"/>
      <c r="DT248" s="82"/>
      <c r="DU248" s="82"/>
      <c r="DV248" s="82"/>
      <c r="DW248" s="82"/>
      <c r="DX248" s="82"/>
      <c r="DY248" s="82"/>
      <c r="DZ248" s="82"/>
      <c r="EA248" s="82"/>
      <c r="EB248" s="82"/>
      <c r="EC248" s="82"/>
      <c r="ED248" s="82"/>
      <c r="EE248" s="82"/>
      <c r="EF248" s="82"/>
      <c r="EG248" s="82"/>
      <c r="EH248" s="82"/>
      <c r="EI248" s="82"/>
      <c r="EJ248" s="82"/>
      <c r="EK248" s="82"/>
      <c r="EL248" s="82"/>
      <c r="EM248" s="82"/>
      <c r="EN248" s="82"/>
      <c r="EO248" s="82"/>
      <c r="EP248" s="82"/>
      <c r="EQ248" s="82"/>
      <c r="ER248" s="82"/>
      <c r="ES248" s="82"/>
      <c r="ET248" s="82"/>
      <c r="EU248" s="82"/>
      <c r="EV248" s="82"/>
    </row>
    <row r="249" spans="2:152" s="1" customFormat="1" x14ac:dyDescent="0.25">
      <c r="D249" s="145"/>
      <c r="E249" s="79"/>
      <c r="F249" s="80"/>
      <c r="G249" s="80" t="str">
        <f t="shared" si="276"/>
        <v>차량운반구</v>
      </c>
      <c r="H249" s="80"/>
      <c r="I249" s="80"/>
      <c r="J249" s="80"/>
      <c r="K249" s="124"/>
      <c r="L249" s="82"/>
      <c r="M249" s="125"/>
      <c r="N249" s="81">
        <f t="shared" si="280"/>
        <v>0</v>
      </c>
      <c r="O249" s="82">
        <f t="shared" si="280"/>
        <v>0</v>
      </c>
      <c r="P249" s="82">
        <f t="shared" si="280"/>
        <v>0</v>
      </c>
      <c r="Q249" s="82">
        <f t="shared" si="280"/>
        <v>0</v>
      </c>
      <c r="R249" s="82">
        <f t="shared" si="280"/>
        <v>0</v>
      </c>
      <c r="S249" s="82">
        <f t="shared" si="280"/>
        <v>0</v>
      </c>
      <c r="T249" s="82">
        <f t="shared" si="280"/>
        <v>0</v>
      </c>
      <c r="U249" s="82">
        <f t="shared" si="280"/>
        <v>0</v>
      </c>
      <c r="V249" s="82">
        <f t="shared" si="280"/>
        <v>0</v>
      </c>
      <c r="W249" s="82">
        <f t="shared" si="280"/>
        <v>0</v>
      </c>
      <c r="X249" s="82">
        <f t="shared" si="280"/>
        <v>0</v>
      </c>
      <c r="Y249" s="82">
        <f t="shared" si="280"/>
        <v>0</v>
      </c>
      <c r="Z249" s="82">
        <f t="shared" si="280"/>
        <v>0</v>
      </c>
      <c r="AA249" s="82">
        <f t="shared" si="280"/>
        <v>-140.44881788095236</v>
      </c>
      <c r="AB249" s="82">
        <f t="shared" si="280"/>
        <v>-140.44881788095236</v>
      </c>
      <c r="AC249" s="82">
        <f t="shared" si="280"/>
        <v>-140.44881788095236</v>
      </c>
      <c r="AD249" s="82">
        <f t="shared" ref="AD249:BC252" si="282">-AD288-AD326-AD342</f>
        <v>-140.44881788095236</v>
      </c>
      <c r="AE249" s="82">
        <f t="shared" si="282"/>
        <v>-140.44881788095236</v>
      </c>
      <c r="AF249" s="82">
        <f t="shared" si="282"/>
        <v>-140.44881788095236</v>
      </c>
      <c r="AG249" s="82">
        <f t="shared" si="282"/>
        <v>-140.44881788095236</v>
      </c>
      <c r="AH249" s="82">
        <f t="shared" si="282"/>
        <v>-140.44881788095236</v>
      </c>
      <c r="AI249" s="82">
        <f t="shared" si="282"/>
        <v>-140.44881788095236</v>
      </c>
      <c r="AJ249" s="82">
        <f t="shared" si="282"/>
        <v>-140.44881788095236</v>
      </c>
      <c r="AK249" s="82">
        <f t="shared" si="282"/>
        <v>-140.44881788095236</v>
      </c>
      <c r="AL249" s="82">
        <f t="shared" si="282"/>
        <v>-140.44881788095236</v>
      </c>
      <c r="AM249" s="82">
        <f t="shared" si="282"/>
        <v>-117.12113549699961</v>
      </c>
      <c r="AN249" s="82">
        <f t="shared" si="282"/>
        <v>-117.12113549699961</v>
      </c>
      <c r="AO249" s="82">
        <f t="shared" si="282"/>
        <v>-117.12113549699961</v>
      </c>
      <c r="AP249" s="82">
        <f t="shared" si="282"/>
        <v>-117.12113549699961</v>
      </c>
      <c r="AQ249" s="82">
        <f t="shared" si="282"/>
        <v>-117.12113549699961</v>
      </c>
      <c r="AR249" s="82">
        <f t="shared" si="282"/>
        <v>-117.12113549699961</v>
      </c>
      <c r="AS249" s="82">
        <f t="shared" si="282"/>
        <v>-117.12113549699961</v>
      </c>
      <c r="AT249" s="82">
        <f t="shared" si="282"/>
        <v>-117.12113549699961</v>
      </c>
      <c r="AU249" s="82">
        <f t="shared" si="282"/>
        <v>-117.12113549699961</v>
      </c>
      <c r="AV249" s="82">
        <f t="shared" si="282"/>
        <v>-117.12113549699961</v>
      </c>
      <c r="AW249" s="82">
        <f t="shared" si="282"/>
        <v>-117.12113549699961</v>
      </c>
      <c r="AX249" s="82">
        <f t="shared" si="282"/>
        <v>-117.12113549699961</v>
      </c>
      <c r="AY249" s="82">
        <f t="shared" si="282"/>
        <v>-113.23318843300747</v>
      </c>
      <c r="AZ249" s="82">
        <f t="shared" si="282"/>
        <v>-113.23318843300747</v>
      </c>
      <c r="BA249" s="82">
        <f t="shared" si="282"/>
        <v>-113.23318843300747</v>
      </c>
      <c r="BB249" s="82">
        <f t="shared" si="282"/>
        <v>-113.23318843300747</v>
      </c>
      <c r="BC249" s="82">
        <f t="shared" si="282"/>
        <v>-113.23318843300747</v>
      </c>
      <c r="BD249" s="82">
        <f t="shared" si="281"/>
        <v>-113.23318843300747</v>
      </c>
      <c r="BE249" s="82">
        <f t="shared" si="281"/>
        <v>-113.23318843300747</v>
      </c>
      <c r="BF249" s="82">
        <f t="shared" si="281"/>
        <v>-113.23318843300747</v>
      </c>
      <c r="BG249" s="82">
        <f t="shared" si="281"/>
        <v>-113.23318843300747</v>
      </c>
      <c r="BH249" s="82">
        <f t="shared" si="281"/>
        <v>-113.23318843300747</v>
      </c>
      <c r="BI249" s="82">
        <f t="shared" si="281"/>
        <v>-113.23318843300747</v>
      </c>
      <c r="BJ249" s="82">
        <f t="shared" si="281"/>
        <v>-113.23318843300747</v>
      </c>
      <c r="BK249" s="82">
        <f t="shared" si="281"/>
        <v>-108.69725019168332</v>
      </c>
      <c r="BL249" s="82">
        <f t="shared" si="281"/>
        <v>-108.69725019168332</v>
      </c>
      <c r="BM249" s="82">
        <f t="shared" si="281"/>
        <v>-108.69725019168332</v>
      </c>
      <c r="BN249" s="82">
        <f t="shared" si="281"/>
        <v>-108.69725019168332</v>
      </c>
      <c r="BO249" s="82">
        <f t="shared" si="281"/>
        <v>-108.69725019168332</v>
      </c>
      <c r="BP249" s="82">
        <f t="shared" si="281"/>
        <v>-108.69725019168332</v>
      </c>
      <c r="BQ249" s="82">
        <f t="shared" si="281"/>
        <v>-108.69725019168332</v>
      </c>
      <c r="BR249" s="82">
        <f t="shared" si="281"/>
        <v>-108.69725019168332</v>
      </c>
      <c r="BS249" s="82">
        <f t="shared" si="281"/>
        <v>-108.69725019168332</v>
      </c>
      <c r="BT249" s="82">
        <f t="shared" si="281"/>
        <v>-108.69725019168332</v>
      </c>
      <c r="BU249" s="82">
        <f t="shared" si="281"/>
        <v>-108.69725019168332</v>
      </c>
      <c r="BV249" s="82">
        <f t="shared" si="281"/>
        <v>-108.69725019168332</v>
      </c>
      <c r="BW249" s="82">
        <f t="shared" si="281"/>
        <v>-103.40532224347182</v>
      </c>
      <c r="BX249" s="82">
        <f t="shared" si="281"/>
        <v>-103.40532224347182</v>
      </c>
      <c r="BY249" s="82">
        <f t="shared" si="281"/>
        <v>-103.40532224347182</v>
      </c>
      <c r="BZ249" s="82">
        <f t="shared" si="281"/>
        <v>-103.40532224347182</v>
      </c>
      <c r="CA249" s="82">
        <f t="shared" si="281"/>
        <v>-103.40532224347182</v>
      </c>
      <c r="CB249" s="82">
        <f t="shared" si="281"/>
        <v>-103.40532224347182</v>
      </c>
      <c r="CC249" s="82">
        <f t="shared" si="281"/>
        <v>-103.40532224347182</v>
      </c>
      <c r="CD249" s="82">
        <f t="shared" si="281"/>
        <v>-103.40532224347182</v>
      </c>
      <c r="CE249" s="82">
        <f t="shared" si="281"/>
        <v>-103.40532224347182</v>
      </c>
      <c r="CF249" s="82">
        <f t="shared" si="281"/>
        <v>-103.40532224347182</v>
      </c>
      <c r="CG249" s="82">
        <f t="shared" si="281"/>
        <v>-103.40532224347182</v>
      </c>
      <c r="CH249" s="82">
        <f t="shared" si="281"/>
        <v>-103.40532224347182</v>
      </c>
      <c r="CI249" s="82">
        <f t="shared" si="281"/>
        <v>-97.231406303891717</v>
      </c>
      <c r="CJ249" s="82">
        <f t="shared" si="278"/>
        <v>-97.231406303891717</v>
      </c>
      <c r="CK249" s="82">
        <f t="shared" si="278"/>
        <v>-97.231406303891717</v>
      </c>
      <c r="CL249" s="82">
        <f t="shared" si="278"/>
        <v>-97.231406303891717</v>
      </c>
      <c r="CM249" s="82">
        <f t="shared" si="278"/>
        <v>-97.231406303891717</v>
      </c>
      <c r="CN249" s="82">
        <f t="shared" si="278"/>
        <v>-97.231406303891717</v>
      </c>
      <c r="CO249" s="82">
        <f t="shared" si="278"/>
        <v>-97.231406303891717</v>
      </c>
      <c r="CP249" s="82">
        <f t="shared" si="278"/>
        <v>-97.231406303891717</v>
      </c>
      <c r="CQ249" s="82">
        <f t="shared" si="278"/>
        <v>-97.231406303891717</v>
      </c>
      <c r="CR249" s="82">
        <f t="shared" si="278"/>
        <v>-97.231406303891717</v>
      </c>
      <c r="CS249" s="82">
        <f t="shared" si="278"/>
        <v>-97.231406303891717</v>
      </c>
      <c r="CT249" s="82">
        <f t="shared" si="278"/>
        <v>-97.231406303891717</v>
      </c>
      <c r="CU249" s="82">
        <f t="shared" si="278"/>
        <v>-90.028504374381612</v>
      </c>
      <c r="CV249" s="82">
        <f t="shared" si="278"/>
        <v>-90.028504374381612</v>
      </c>
      <c r="CW249" s="82">
        <f t="shared" si="278"/>
        <v>-90.028504374381612</v>
      </c>
      <c r="CX249" s="82">
        <f t="shared" si="278"/>
        <v>-90.028504374381612</v>
      </c>
      <c r="CY249" s="82">
        <f t="shared" si="278"/>
        <v>-90.028504374381612</v>
      </c>
      <c r="CZ249" s="82">
        <f t="shared" si="278"/>
        <v>-90.028504374381612</v>
      </c>
      <c r="DA249" s="82">
        <f t="shared" si="278"/>
        <v>-90.028504374381612</v>
      </c>
      <c r="DB249" s="82">
        <f t="shared" si="278"/>
        <v>-90.028504374381612</v>
      </c>
      <c r="DC249" s="82">
        <f t="shared" si="278"/>
        <v>-90.028504374381612</v>
      </c>
      <c r="DD249" s="82">
        <f t="shared" si="278"/>
        <v>-90.028504374381612</v>
      </c>
      <c r="DE249" s="82">
        <f t="shared" si="278"/>
        <v>-90.028504374381612</v>
      </c>
      <c r="DF249" s="82">
        <f t="shared" si="278"/>
        <v>-90.028504374381612</v>
      </c>
      <c r="DG249" s="82"/>
      <c r="DH249" s="82"/>
      <c r="DI249" s="82"/>
      <c r="DJ249" s="82"/>
      <c r="DK249" s="82"/>
      <c r="DL249" s="82"/>
      <c r="DM249" s="82"/>
      <c r="DN249" s="82"/>
      <c r="DO249" s="82"/>
      <c r="DP249" s="82"/>
      <c r="DQ249" s="82"/>
      <c r="DR249" s="82"/>
      <c r="DS249" s="82"/>
      <c r="DT249" s="82"/>
      <c r="DU249" s="82"/>
      <c r="DV249" s="82"/>
      <c r="DW249" s="82"/>
      <c r="DX249" s="82"/>
      <c r="DY249" s="82"/>
      <c r="DZ249" s="82"/>
      <c r="EA249" s="82"/>
      <c r="EB249" s="82"/>
      <c r="EC249" s="82"/>
      <c r="ED249" s="82"/>
      <c r="EE249" s="82"/>
      <c r="EF249" s="82"/>
      <c r="EG249" s="82"/>
      <c r="EH249" s="82"/>
      <c r="EI249" s="82"/>
      <c r="EJ249" s="82"/>
      <c r="EK249" s="82"/>
      <c r="EL249" s="82"/>
      <c r="EM249" s="82"/>
      <c r="EN249" s="82"/>
      <c r="EO249" s="82"/>
      <c r="EP249" s="82"/>
      <c r="EQ249" s="82"/>
      <c r="ER249" s="82"/>
      <c r="ES249" s="82"/>
      <c r="ET249" s="82"/>
      <c r="EU249" s="82"/>
      <c r="EV249" s="82"/>
    </row>
    <row r="250" spans="2:152" s="1" customFormat="1" x14ac:dyDescent="0.25">
      <c r="D250" s="145"/>
      <c r="E250" s="79"/>
      <c r="F250" s="80"/>
      <c r="G250" s="80" t="str">
        <f t="shared" si="276"/>
        <v>기타 유형자산</v>
      </c>
      <c r="H250" s="80"/>
      <c r="I250" s="80"/>
      <c r="J250" s="80"/>
      <c r="K250" s="124"/>
      <c r="L250" s="82"/>
      <c r="M250" s="125"/>
      <c r="N250" s="81">
        <f t="shared" si="280"/>
        <v>0</v>
      </c>
      <c r="O250" s="82">
        <f t="shared" si="280"/>
        <v>0</v>
      </c>
      <c r="P250" s="82">
        <f t="shared" si="280"/>
        <v>0</v>
      </c>
      <c r="Q250" s="82">
        <f t="shared" si="280"/>
        <v>0</v>
      </c>
      <c r="R250" s="82">
        <f t="shared" si="280"/>
        <v>0</v>
      </c>
      <c r="S250" s="82">
        <f t="shared" si="280"/>
        <v>0</v>
      </c>
      <c r="T250" s="82">
        <f t="shared" si="280"/>
        <v>0</v>
      </c>
      <c r="U250" s="82">
        <f t="shared" si="280"/>
        <v>0</v>
      </c>
      <c r="V250" s="82">
        <f t="shared" si="280"/>
        <v>0</v>
      </c>
      <c r="W250" s="82">
        <f t="shared" si="280"/>
        <v>0</v>
      </c>
      <c r="X250" s="82">
        <f t="shared" si="280"/>
        <v>0</v>
      </c>
      <c r="Y250" s="82">
        <f t="shared" si="280"/>
        <v>0</v>
      </c>
      <c r="Z250" s="82">
        <f t="shared" si="280"/>
        <v>0</v>
      </c>
      <c r="AA250" s="82">
        <f t="shared" si="280"/>
        <v>-1614.2129886904765</v>
      </c>
      <c r="AB250" s="82">
        <f t="shared" si="280"/>
        <v>-1614.2129886904765</v>
      </c>
      <c r="AC250" s="82">
        <f t="shared" si="280"/>
        <v>-1614.2129886904765</v>
      </c>
      <c r="AD250" s="82">
        <f t="shared" si="282"/>
        <v>-1614.2129886904765</v>
      </c>
      <c r="AE250" s="82">
        <f t="shared" si="282"/>
        <v>-1614.2129886904765</v>
      </c>
      <c r="AF250" s="82">
        <f t="shared" si="282"/>
        <v>-1614.2129886904765</v>
      </c>
      <c r="AG250" s="82">
        <f t="shared" si="282"/>
        <v>-1614.2129886904765</v>
      </c>
      <c r="AH250" s="82">
        <f t="shared" si="282"/>
        <v>-1614.2129886904765</v>
      </c>
      <c r="AI250" s="82">
        <f t="shared" si="282"/>
        <v>-1614.2129886904765</v>
      </c>
      <c r="AJ250" s="82">
        <f t="shared" si="282"/>
        <v>-1614.2129886904765</v>
      </c>
      <c r="AK250" s="82">
        <f t="shared" si="282"/>
        <v>-1614.2129886904765</v>
      </c>
      <c r="AL250" s="82">
        <f t="shared" si="282"/>
        <v>-1614.2129886904765</v>
      </c>
      <c r="AM250" s="82">
        <f t="shared" si="282"/>
        <v>-1614.2129886904765</v>
      </c>
      <c r="AN250" s="82">
        <f t="shared" si="282"/>
        <v>-1614.2129886904765</v>
      </c>
      <c r="AO250" s="82">
        <f t="shared" si="282"/>
        <v>-1614.2129886904765</v>
      </c>
      <c r="AP250" s="82">
        <f t="shared" si="282"/>
        <v>-1614.2129886904765</v>
      </c>
      <c r="AQ250" s="82">
        <f t="shared" si="282"/>
        <v>-1614.2129886904765</v>
      </c>
      <c r="AR250" s="82">
        <f t="shared" si="282"/>
        <v>-1614.2129886904765</v>
      </c>
      <c r="AS250" s="82">
        <f t="shared" si="282"/>
        <v>-1614.2129886904765</v>
      </c>
      <c r="AT250" s="82">
        <f t="shared" si="282"/>
        <v>-1614.2129886904765</v>
      </c>
      <c r="AU250" s="82">
        <f t="shared" si="282"/>
        <v>-1614.2129886904765</v>
      </c>
      <c r="AV250" s="82">
        <f t="shared" si="282"/>
        <v>-1614.2129886904765</v>
      </c>
      <c r="AW250" s="82">
        <f t="shared" si="282"/>
        <v>-1614.2129886904765</v>
      </c>
      <c r="AX250" s="82">
        <f t="shared" si="282"/>
        <v>-1614.2129886904765</v>
      </c>
      <c r="AY250" s="82">
        <f t="shared" si="282"/>
        <v>-1614.2129886904765</v>
      </c>
      <c r="AZ250" s="82">
        <f t="shared" si="282"/>
        <v>-1614.2129886904765</v>
      </c>
      <c r="BA250" s="82">
        <f t="shared" si="282"/>
        <v>-1614.2129886904765</v>
      </c>
      <c r="BB250" s="82">
        <f t="shared" si="282"/>
        <v>-1614.2129886904765</v>
      </c>
      <c r="BC250" s="82">
        <f t="shared" si="282"/>
        <v>-1614.2129886904765</v>
      </c>
      <c r="BD250" s="82">
        <f t="shared" si="281"/>
        <v>-1614.2129886904765</v>
      </c>
      <c r="BE250" s="82">
        <f t="shared" si="281"/>
        <v>-1614.2129886904765</v>
      </c>
      <c r="BF250" s="82">
        <f t="shared" si="281"/>
        <v>-1614.2129886904765</v>
      </c>
      <c r="BG250" s="82">
        <f t="shared" si="281"/>
        <v>-1614.2129886904765</v>
      </c>
      <c r="BH250" s="82">
        <f t="shared" si="281"/>
        <v>-1614.2129886904765</v>
      </c>
      <c r="BI250" s="82">
        <f t="shared" si="281"/>
        <v>-1614.2129886904765</v>
      </c>
      <c r="BJ250" s="82">
        <f t="shared" si="281"/>
        <v>-1614.2129886904765</v>
      </c>
      <c r="BK250" s="82">
        <f t="shared" si="281"/>
        <v>-1614.2129886904765</v>
      </c>
      <c r="BL250" s="82">
        <f t="shared" si="281"/>
        <v>-1614.2129886904765</v>
      </c>
      <c r="BM250" s="82">
        <f t="shared" si="281"/>
        <v>-1614.2129886904765</v>
      </c>
      <c r="BN250" s="82">
        <f t="shared" si="281"/>
        <v>-1614.2129886904765</v>
      </c>
      <c r="BO250" s="82">
        <f t="shared" si="281"/>
        <v>-1614.2129886904765</v>
      </c>
      <c r="BP250" s="82">
        <f t="shared" si="281"/>
        <v>-1614.2129886904765</v>
      </c>
      <c r="BQ250" s="82">
        <f t="shared" si="281"/>
        <v>-1614.2129886904765</v>
      </c>
      <c r="BR250" s="82">
        <f t="shared" si="281"/>
        <v>-1614.2129886904765</v>
      </c>
      <c r="BS250" s="82">
        <f t="shared" si="281"/>
        <v>-1614.2129886904765</v>
      </c>
      <c r="BT250" s="82">
        <f t="shared" si="281"/>
        <v>-1614.2129886904765</v>
      </c>
      <c r="BU250" s="82">
        <f t="shared" si="281"/>
        <v>-1614.2129886904765</v>
      </c>
      <c r="BV250" s="82">
        <f t="shared" si="281"/>
        <v>-1614.2129886904765</v>
      </c>
      <c r="BW250" s="82">
        <f t="shared" si="281"/>
        <v>-1614.2129886904765</v>
      </c>
      <c r="BX250" s="82">
        <f t="shared" si="281"/>
        <v>-1614.2129886904765</v>
      </c>
      <c r="BY250" s="82">
        <f t="shared" si="281"/>
        <v>-1614.2129886904765</v>
      </c>
      <c r="BZ250" s="82">
        <f t="shared" si="281"/>
        <v>-1614.2129886904765</v>
      </c>
      <c r="CA250" s="82">
        <f t="shared" si="281"/>
        <v>-1614.2129886904765</v>
      </c>
      <c r="CB250" s="82">
        <f t="shared" si="281"/>
        <v>-1614.2129886904765</v>
      </c>
      <c r="CC250" s="82">
        <f t="shared" si="281"/>
        <v>-1614.2129886904765</v>
      </c>
      <c r="CD250" s="82">
        <f t="shared" si="281"/>
        <v>-1614.2129886904765</v>
      </c>
      <c r="CE250" s="82">
        <f t="shared" si="281"/>
        <v>-1614.2129886904765</v>
      </c>
      <c r="CF250" s="82">
        <f t="shared" si="281"/>
        <v>-1614.2129886904765</v>
      </c>
      <c r="CG250" s="82">
        <f t="shared" si="281"/>
        <v>-1614.2129886904765</v>
      </c>
      <c r="CH250" s="82">
        <f t="shared" si="281"/>
        <v>-1614.2129886904765</v>
      </c>
      <c r="CI250" s="82">
        <f t="shared" si="281"/>
        <v>-1614.2129886904765</v>
      </c>
      <c r="CJ250" s="82">
        <f t="shared" si="278"/>
        <v>-1614.2129886904765</v>
      </c>
      <c r="CK250" s="82">
        <f t="shared" si="278"/>
        <v>-1614.2129886904765</v>
      </c>
      <c r="CL250" s="82">
        <f t="shared" si="278"/>
        <v>-1614.2129886904765</v>
      </c>
      <c r="CM250" s="82">
        <f t="shared" si="278"/>
        <v>-1614.2129886904765</v>
      </c>
      <c r="CN250" s="82">
        <f t="shared" si="278"/>
        <v>-1614.2129886904765</v>
      </c>
      <c r="CO250" s="82">
        <f t="shared" si="278"/>
        <v>-1614.2129886904765</v>
      </c>
      <c r="CP250" s="82">
        <f t="shared" si="278"/>
        <v>-1614.2129886904765</v>
      </c>
      <c r="CQ250" s="82">
        <f t="shared" si="278"/>
        <v>-1614.2129886904765</v>
      </c>
      <c r="CR250" s="82">
        <f t="shared" si="278"/>
        <v>-1614.2129886904765</v>
      </c>
      <c r="CS250" s="82">
        <f t="shared" si="278"/>
        <v>-1614.2129886904765</v>
      </c>
      <c r="CT250" s="82">
        <f t="shared" si="278"/>
        <v>-1614.2129886904765</v>
      </c>
      <c r="CU250" s="82">
        <f t="shared" si="278"/>
        <v>-1614.2129886904765</v>
      </c>
      <c r="CV250" s="82">
        <f t="shared" si="278"/>
        <v>-1614.2129886904765</v>
      </c>
      <c r="CW250" s="82">
        <f t="shared" si="278"/>
        <v>-1614.2129886904765</v>
      </c>
      <c r="CX250" s="82">
        <f t="shared" si="278"/>
        <v>-1614.2129886904765</v>
      </c>
      <c r="CY250" s="82">
        <f t="shared" si="278"/>
        <v>-1614.2129886904765</v>
      </c>
      <c r="CZ250" s="82">
        <f t="shared" si="278"/>
        <v>-1614.2129886904765</v>
      </c>
      <c r="DA250" s="82">
        <f t="shared" si="278"/>
        <v>-1614.2129886904765</v>
      </c>
      <c r="DB250" s="82">
        <f t="shared" si="278"/>
        <v>-1614.2129886904765</v>
      </c>
      <c r="DC250" s="82">
        <f t="shared" si="278"/>
        <v>-1614.2129886904765</v>
      </c>
      <c r="DD250" s="82">
        <f t="shared" si="278"/>
        <v>-1614.2129886904765</v>
      </c>
      <c r="DE250" s="82">
        <f t="shared" si="278"/>
        <v>-1614.2129886904765</v>
      </c>
      <c r="DF250" s="82">
        <f t="shared" si="278"/>
        <v>-1614.2129886904765</v>
      </c>
      <c r="DG250" s="82"/>
      <c r="DH250" s="82"/>
      <c r="DI250" s="82"/>
      <c r="DJ250" s="82"/>
      <c r="DK250" s="82"/>
      <c r="DL250" s="82"/>
      <c r="DM250" s="82"/>
      <c r="DN250" s="82"/>
      <c r="DO250" s="82"/>
      <c r="DP250" s="82"/>
      <c r="DQ250" s="82"/>
      <c r="DR250" s="82"/>
      <c r="DS250" s="82"/>
      <c r="DT250" s="82"/>
      <c r="DU250" s="82"/>
      <c r="DV250" s="82"/>
      <c r="DW250" s="82"/>
      <c r="DX250" s="82"/>
      <c r="DY250" s="82"/>
      <c r="DZ250" s="82"/>
      <c r="EA250" s="82"/>
      <c r="EB250" s="82"/>
      <c r="EC250" s="82"/>
      <c r="ED250" s="82"/>
      <c r="EE250" s="82"/>
      <c r="EF250" s="82"/>
      <c r="EG250" s="82"/>
      <c r="EH250" s="82"/>
      <c r="EI250" s="82"/>
      <c r="EJ250" s="82"/>
      <c r="EK250" s="82"/>
      <c r="EL250" s="82"/>
      <c r="EM250" s="82"/>
      <c r="EN250" s="82"/>
      <c r="EO250" s="82"/>
      <c r="EP250" s="82"/>
      <c r="EQ250" s="82"/>
      <c r="ER250" s="82"/>
      <c r="ES250" s="82"/>
      <c r="ET250" s="82"/>
      <c r="EU250" s="82"/>
      <c r="EV250" s="82"/>
    </row>
    <row r="251" spans="2:152" s="1" customFormat="1" x14ac:dyDescent="0.25">
      <c r="D251" s="145"/>
      <c r="E251" s="79"/>
      <c r="F251" s="80"/>
      <c r="G251" s="80">
        <f>F290</f>
        <v>0</v>
      </c>
      <c r="H251" s="80"/>
      <c r="I251" s="80"/>
      <c r="J251" s="80"/>
      <c r="K251" s="124"/>
      <c r="L251" s="82"/>
      <c r="M251" s="125"/>
      <c r="N251" s="81">
        <f t="shared" si="280"/>
        <v>0</v>
      </c>
      <c r="O251" s="82">
        <f t="shared" si="280"/>
        <v>0</v>
      </c>
      <c r="P251" s="82">
        <f t="shared" si="280"/>
        <v>0</v>
      </c>
      <c r="Q251" s="82">
        <f t="shared" si="280"/>
        <v>0</v>
      </c>
      <c r="R251" s="82">
        <f t="shared" si="280"/>
        <v>0</v>
      </c>
      <c r="S251" s="82">
        <f t="shared" si="280"/>
        <v>0</v>
      </c>
      <c r="T251" s="82">
        <f t="shared" si="280"/>
        <v>0</v>
      </c>
      <c r="U251" s="82">
        <f t="shared" si="280"/>
        <v>0</v>
      </c>
      <c r="V251" s="82">
        <f t="shared" si="280"/>
        <v>0</v>
      </c>
      <c r="W251" s="82">
        <f t="shared" si="280"/>
        <v>0</v>
      </c>
      <c r="X251" s="82">
        <f t="shared" si="280"/>
        <v>0</v>
      </c>
      <c r="Y251" s="82">
        <f t="shared" si="280"/>
        <v>0</v>
      </c>
      <c r="Z251" s="82">
        <f t="shared" si="280"/>
        <v>0</v>
      </c>
      <c r="AA251" s="82">
        <f t="shared" si="280"/>
        <v>0</v>
      </c>
      <c r="AB251" s="82">
        <f t="shared" si="280"/>
        <v>0</v>
      </c>
      <c r="AC251" s="82">
        <f t="shared" si="280"/>
        <v>0</v>
      </c>
      <c r="AD251" s="82">
        <f t="shared" si="282"/>
        <v>0</v>
      </c>
      <c r="AE251" s="82">
        <f t="shared" si="282"/>
        <v>0</v>
      </c>
      <c r="AF251" s="82">
        <f t="shared" si="282"/>
        <v>0</v>
      </c>
      <c r="AG251" s="82">
        <f t="shared" si="282"/>
        <v>0</v>
      </c>
      <c r="AH251" s="82">
        <f t="shared" si="282"/>
        <v>0</v>
      </c>
      <c r="AI251" s="82">
        <f t="shared" si="282"/>
        <v>0</v>
      </c>
      <c r="AJ251" s="82">
        <f t="shared" si="282"/>
        <v>0</v>
      </c>
      <c r="AK251" s="82">
        <f t="shared" si="282"/>
        <v>0</v>
      </c>
      <c r="AL251" s="82">
        <f t="shared" si="282"/>
        <v>0</v>
      </c>
      <c r="AM251" s="82">
        <f t="shared" si="282"/>
        <v>0</v>
      </c>
      <c r="AN251" s="82">
        <f t="shared" si="282"/>
        <v>0</v>
      </c>
      <c r="AO251" s="82">
        <f t="shared" si="282"/>
        <v>0</v>
      </c>
      <c r="AP251" s="82">
        <f t="shared" si="282"/>
        <v>0</v>
      </c>
      <c r="AQ251" s="82">
        <f t="shared" si="282"/>
        <v>0</v>
      </c>
      <c r="AR251" s="82">
        <f t="shared" si="282"/>
        <v>0</v>
      </c>
      <c r="AS251" s="82">
        <f t="shared" si="282"/>
        <v>0</v>
      </c>
      <c r="AT251" s="82">
        <f t="shared" si="282"/>
        <v>0</v>
      </c>
      <c r="AU251" s="82">
        <f t="shared" si="282"/>
        <v>0</v>
      </c>
      <c r="AV251" s="82">
        <f t="shared" si="282"/>
        <v>0</v>
      </c>
      <c r="AW251" s="82">
        <f t="shared" si="282"/>
        <v>0</v>
      </c>
      <c r="AX251" s="82">
        <f t="shared" si="282"/>
        <v>0</v>
      </c>
      <c r="AY251" s="82">
        <f t="shared" si="282"/>
        <v>0</v>
      </c>
      <c r="AZ251" s="82">
        <f t="shared" si="282"/>
        <v>0</v>
      </c>
      <c r="BA251" s="82">
        <f t="shared" si="282"/>
        <v>0</v>
      </c>
      <c r="BB251" s="82">
        <f t="shared" si="282"/>
        <v>0</v>
      </c>
      <c r="BC251" s="82">
        <f t="shared" si="282"/>
        <v>0</v>
      </c>
      <c r="BD251" s="82">
        <f t="shared" si="281"/>
        <v>0</v>
      </c>
      <c r="BE251" s="82">
        <f t="shared" si="281"/>
        <v>0</v>
      </c>
      <c r="BF251" s="82">
        <f t="shared" si="281"/>
        <v>0</v>
      </c>
      <c r="BG251" s="82">
        <f t="shared" si="281"/>
        <v>0</v>
      </c>
      <c r="BH251" s="82">
        <f t="shared" si="281"/>
        <v>0</v>
      </c>
      <c r="BI251" s="82">
        <f t="shared" si="281"/>
        <v>0</v>
      </c>
      <c r="BJ251" s="82">
        <f t="shared" si="281"/>
        <v>0</v>
      </c>
      <c r="BK251" s="82">
        <f t="shared" si="281"/>
        <v>0</v>
      </c>
      <c r="BL251" s="82">
        <f t="shared" si="281"/>
        <v>0</v>
      </c>
      <c r="BM251" s="82">
        <f t="shared" si="281"/>
        <v>0</v>
      </c>
      <c r="BN251" s="82">
        <f t="shared" si="281"/>
        <v>0</v>
      </c>
      <c r="BO251" s="82">
        <f t="shared" si="281"/>
        <v>0</v>
      </c>
      <c r="BP251" s="82">
        <f t="shared" si="281"/>
        <v>0</v>
      </c>
      <c r="BQ251" s="82">
        <f t="shared" si="281"/>
        <v>0</v>
      </c>
      <c r="BR251" s="82">
        <f t="shared" si="281"/>
        <v>0</v>
      </c>
      <c r="BS251" s="82">
        <f t="shared" si="281"/>
        <v>0</v>
      </c>
      <c r="BT251" s="82">
        <f t="shared" si="281"/>
        <v>0</v>
      </c>
      <c r="BU251" s="82">
        <f t="shared" si="281"/>
        <v>0</v>
      </c>
      <c r="BV251" s="82">
        <f t="shared" si="281"/>
        <v>0</v>
      </c>
      <c r="BW251" s="82">
        <f t="shared" si="281"/>
        <v>0</v>
      </c>
      <c r="BX251" s="82">
        <f t="shared" si="281"/>
        <v>0</v>
      </c>
      <c r="BY251" s="82">
        <f t="shared" si="281"/>
        <v>0</v>
      </c>
      <c r="BZ251" s="82">
        <f t="shared" si="281"/>
        <v>0</v>
      </c>
      <c r="CA251" s="82">
        <f t="shared" si="281"/>
        <v>0</v>
      </c>
      <c r="CB251" s="82">
        <f t="shared" si="281"/>
        <v>0</v>
      </c>
      <c r="CC251" s="82">
        <f t="shared" si="281"/>
        <v>0</v>
      </c>
      <c r="CD251" s="82">
        <f t="shared" si="281"/>
        <v>0</v>
      </c>
      <c r="CE251" s="82">
        <f t="shared" si="281"/>
        <v>0</v>
      </c>
      <c r="CF251" s="82">
        <f t="shared" si="281"/>
        <v>0</v>
      </c>
      <c r="CG251" s="82">
        <f t="shared" si="281"/>
        <v>0</v>
      </c>
      <c r="CH251" s="82">
        <f t="shared" si="281"/>
        <v>0</v>
      </c>
      <c r="CI251" s="82">
        <f t="shared" si="281"/>
        <v>0</v>
      </c>
      <c r="CJ251" s="82">
        <f t="shared" si="278"/>
        <v>0</v>
      </c>
      <c r="CK251" s="82">
        <f t="shared" si="278"/>
        <v>0</v>
      </c>
      <c r="CL251" s="82">
        <f t="shared" si="278"/>
        <v>0</v>
      </c>
      <c r="CM251" s="82">
        <f t="shared" si="278"/>
        <v>0</v>
      </c>
      <c r="CN251" s="82">
        <f t="shared" si="278"/>
        <v>0</v>
      </c>
      <c r="CO251" s="82">
        <f t="shared" si="278"/>
        <v>0</v>
      </c>
      <c r="CP251" s="82">
        <f t="shared" si="278"/>
        <v>0</v>
      </c>
      <c r="CQ251" s="82">
        <f t="shared" si="278"/>
        <v>0</v>
      </c>
      <c r="CR251" s="82">
        <f t="shared" si="278"/>
        <v>0</v>
      </c>
      <c r="CS251" s="82">
        <f t="shared" si="278"/>
        <v>0</v>
      </c>
      <c r="CT251" s="82">
        <f t="shared" si="278"/>
        <v>0</v>
      </c>
      <c r="CU251" s="82">
        <f t="shared" si="278"/>
        <v>0</v>
      </c>
      <c r="CV251" s="82">
        <f t="shared" si="278"/>
        <v>0</v>
      </c>
      <c r="CW251" s="82">
        <f t="shared" si="278"/>
        <v>0</v>
      </c>
      <c r="CX251" s="82">
        <f t="shared" si="278"/>
        <v>0</v>
      </c>
      <c r="CY251" s="82">
        <f t="shared" si="278"/>
        <v>0</v>
      </c>
      <c r="CZ251" s="82">
        <f t="shared" si="278"/>
        <v>0</v>
      </c>
      <c r="DA251" s="82">
        <f t="shared" si="278"/>
        <v>0</v>
      </c>
      <c r="DB251" s="82">
        <f t="shared" si="278"/>
        <v>0</v>
      </c>
      <c r="DC251" s="82">
        <f t="shared" si="278"/>
        <v>0</v>
      </c>
      <c r="DD251" s="82">
        <f t="shared" si="278"/>
        <v>0</v>
      </c>
      <c r="DE251" s="82">
        <f t="shared" si="278"/>
        <v>0</v>
      </c>
      <c r="DF251" s="82">
        <f t="shared" si="278"/>
        <v>0</v>
      </c>
      <c r="DG251" s="82"/>
      <c r="DH251" s="82"/>
      <c r="DI251" s="82"/>
      <c r="DJ251" s="82"/>
      <c r="DK251" s="82"/>
      <c r="DL251" s="82"/>
      <c r="DM251" s="82"/>
      <c r="DN251" s="82"/>
      <c r="DO251" s="82"/>
      <c r="DP251" s="82"/>
      <c r="DQ251" s="82"/>
      <c r="DR251" s="82"/>
      <c r="DS251" s="82"/>
      <c r="DT251" s="82"/>
      <c r="DU251" s="82"/>
      <c r="DV251" s="82"/>
      <c r="DW251" s="82"/>
      <c r="DX251" s="82"/>
      <c r="DY251" s="82"/>
      <c r="DZ251" s="82"/>
      <c r="EA251" s="82"/>
      <c r="EB251" s="82"/>
      <c r="EC251" s="82"/>
      <c r="ED251" s="82"/>
      <c r="EE251" s="82"/>
      <c r="EF251" s="82"/>
      <c r="EG251" s="82"/>
      <c r="EH251" s="82"/>
      <c r="EI251" s="82"/>
      <c r="EJ251" s="82"/>
      <c r="EK251" s="82"/>
      <c r="EL251" s="82"/>
      <c r="EM251" s="82"/>
      <c r="EN251" s="82"/>
      <c r="EO251" s="82"/>
      <c r="EP251" s="82"/>
      <c r="EQ251" s="82"/>
      <c r="ER251" s="82"/>
      <c r="ES251" s="82"/>
      <c r="ET251" s="82"/>
      <c r="EU251" s="82"/>
      <c r="EV251" s="82"/>
    </row>
    <row r="252" spans="2:152" s="1" customFormat="1" x14ac:dyDescent="0.25">
      <c r="D252" s="145"/>
      <c r="E252" s="79"/>
      <c r="F252" s="80"/>
      <c r="G252" s="80" t="str">
        <f>F291</f>
        <v>건설중인자산</v>
      </c>
      <c r="H252" s="80"/>
      <c r="I252" s="80"/>
      <c r="J252" s="80"/>
      <c r="K252" s="124"/>
      <c r="L252" s="82"/>
      <c r="M252" s="125"/>
      <c r="N252" s="81">
        <f t="shared" si="280"/>
        <v>0</v>
      </c>
      <c r="O252" s="82">
        <f t="shared" si="280"/>
        <v>0</v>
      </c>
      <c r="P252" s="82">
        <f t="shared" si="280"/>
        <v>0</v>
      </c>
      <c r="Q252" s="82">
        <f t="shared" si="280"/>
        <v>0</v>
      </c>
      <c r="R252" s="82">
        <f t="shared" si="280"/>
        <v>0</v>
      </c>
      <c r="S252" s="82">
        <f t="shared" si="280"/>
        <v>0</v>
      </c>
      <c r="T252" s="82">
        <f t="shared" si="280"/>
        <v>0</v>
      </c>
      <c r="U252" s="82">
        <f t="shared" si="280"/>
        <v>0</v>
      </c>
      <c r="V252" s="82">
        <f t="shared" si="280"/>
        <v>0</v>
      </c>
      <c r="W252" s="82">
        <f t="shared" si="280"/>
        <v>0</v>
      </c>
      <c r="X252" s="82">
        <f t="shared" si="280"/>
        <v>0</v>
      </c>
      <c r="Y252" s="82">
        <f t="shared" si="280"/>
        <v>0</v>
      </c>
      <c r="Z252" s="82">
        <f t="shared" si="280"/>
        <v>0</v>
      </c>
      <c r="AA252" s="82">
        <f t="shared" si="280"/>
        <v>0</v>
      </c>
      <c r="AB252" s="82">
        <f t="shared" si="280"/>
        <v>0</v>
      </c>
      <c r="AC252" s="82">
        <f t="shared" si="280"/>
        <v>0</v>
      </c>
      <c r="AD252" s="82">
        <f t="shared" si="282"/>
        <v>0</v>
      </c>
      <c r="AE252" s="82">
        <f t="shared" si="282"/>
        <v>0</v>
      </c>
      <c r="AF252" s="82">
        <f t="shared" si="282"/>
        <v>0</v>
      </c>
      <c r="AG252" s="82">
        <f t="shared" si="282"/>
        <v>0</v>
      </c>
      <c r="AH252" s="82">
        <f t="shared" si="282"/>
        <v>0</v>
      </c>
      <c r="AI252" s="82">
        <f t="shared" si="282"/>
        <v>0</v>
      </c>
      <c r="AJ252" s="82">
        <f t="shared" si="282"/>
        <v>0</v>
      </c>
      <c r="AK252" s="82">
        <f t="shared" si="282"/>
        <v>0</v>
      </c>
      <c r="AL252" s="82">
        <f t="shared" si="282"/>
        <v>0</v>
      </c>
      <c r="AM252" s="82">
        <f t="shared" si="282"/>
        <v>0</v>
      </c>
      <c r="AN252" s="82">
        <f t="shared" si="282"/>
        <v>0</v>
      </c>
      <c r="AO252" s="82">
        <f t="shared" si="282"/>
        <v>0</v>
      </c>
      <c r="AP252" s="82">
        <f t="shared" si="282"/>
        <v>0</v>
      </c>
      <c r="AQ252" s="82">
        <f t="shared" si="282"/>
        <v>0</v>
      </c>
      <c r="AR252" s="82">
        <f t="shared" si="282"/>
        <v>0</v>
      </c>
      <c r="AS252" s="82">
        <f t="shared" si="282"/>
        <v>0</v>
      </c>
      <c r="AT252" s="82">
        <f t="shared" si="282"/>
        <v>0</v>
      </c>
      <c r="AU252" s="82">
        <f t="shared" si="282"/>
        <v>0</v>
      </c>
      <c r="AV252" s="82">
        <f t="shared" si="282"/>
        <v>0</v>
      </c>
      <c r="AW252" s="82">
        <f t="shared" si="282"/>
        <v>0</v>
      </c>
      <c r="AX252" s="82">
        <f t="shared" si="282"/>
        <v>0</v>
      </c>
      <c r="AY252" s="82">
        <f t="shared" si="282"/>
        <v>0</v>
      </c>
      <c r="AZ252" s="82">
        <f t="shared" si="282"/>
        <v>0</v>
      </c>
      <c r="BA252" s="82">
        <f t="shared" si="282"/>
        <v>0</v>
      </c>
      <c r="BB252" s="82">
        <f t="shared" si="282"/>
        <v>0</v>
      </c>
      <c r="BC252" s="82">
        <f t="shared" si="282"/>
        <v>0</v>
      </c>
      <c r="BD252" s="82">
        <f t="shared" si="281"/>
        <v>0</v>
      </c>
      <c r="BE252" s="82">
        <f t="shared" si="281"/>
        <v>0</v>
      </c>
      <c r="BF252" s="82">
        <f t="shared" si="281"/>
        <v>0</v>
      </c>
      <c r="BG252" s="82">
        <f t="shared" si="281"/>
        <v>0</v>
      </c>
      <c r="BH252" s="82">
        <f t="shared" si="281"/>
        <v>0</v>
      </c>
      <c r="BI252" s="82">
        <f t="shared" si="281"/>
        <v>0</v>
      </c>
      <c r="BJ252" s="82">
        <f t="shared" si="281"/>
        <v>0</v>
      </c>
      <c r="BK252" s="82">
        <f t="shared" si="281"/>
        <v>0</v>
      </c>
      <c r="BL252" s="82">
        <f t="shared" si="281"/>
        <v>0</v>
      </c>
      <c r="BM252" s="82">
        <f t="shared" si="281"/>
        <v>0</v>
      </c>
      <c r="BN252" s="82">
        <f t="shared" si="281"/>
        <v>0</v>
      </c>
      <c r="BO252" s="82">
        <f t="shared" si="281"/>
        <v>0</v>
      </c>
      <c r="BP252" s="82">
        <f t="shared" si="281"/>
        <v>0</v>
      </c>
      <c r="BQ252" s="82">
        <f t="shared" si="281"/>
        <v>0</v>
      </c>
      <c r="BR252" s="82">
        <f t="shared" si="281"/>
        <v>0</v>
      </c>
      <c r="BS252" s="82">
        <f t="shared" si="281"/>
        <v>0</v>
      </c>
      <c r="BT252" s="82">
        <f t="shared" si="281"/>
        <v>0</v>
      </c>
      <c r="BU252" s="82">
        <f t="shared" si="281"/>
        <v>0</v>
      </c>
      <c r="BV252" s="82">
        <f t="shared" si="281"/>
        <v>0</v>
      </c>
      <c r="BW252" s="82">
        <f t="shared" si="281"/>
        <v>0</v>
      </c>
      <c r="BX252" s="82">
        <f t="shared" si="281"/>
        <v>0</v>
      </c>
      <c r="BY252" s="82">
        <f t="shared" si="281"/>
        <v>0</v>
      </c>
      <c r="BZ252" s="82">
        <f t="shared" si="281"/>
        <v>0</v>
      </c>
      <c r="CA252" s="82">
        <f t="shared" si="281"/>
        <v>0</v>
      </c>
      <c r="CB252" s="82">
        <f t="shared" si="281"/>
        <v>0</v>
      </c>
      <c r="CC252" s="82">
        <f t="shared" si="281"/>
        <v>0</v>
      </c>
      <c r="CD252" s="82">
        <f t="shared" si="281"/>
        <v>0</v>
      </c>
      <c r="CE252" s="82">
        <f t="shared" si="281"/>
        <v>0</v>
      </c>
      <c r="CF252" s="82">
        <f t="shared" si="281"/>
        <v>0</v>
      </c>
      <c r="CG252" s="82">
        <f t="shared" si="281"/>
        <v>0</v>
      </c>
      <c r="CH252" s="82">
        <f t="shared" si="281"/>
        <v>0</v>
      </c>
      <c r="CI252" s="82">
        <f t="shared" si="281"/>
        <v>0</v>
      </c>
      <c r="CJ252" s="82">
        <f t="shared" si="278"/>
        <v>0</v>
      </c>
      <c r="CK252" s="82">
        <f t="shared" si="278"/>
        <v>0</v>
      </c>
      <c r="CL252" s="82">
        <f t="shared" si="278"/>
        <v>0</v>
      </c>
      <c r="CM252" s="82">
        <f t="shared" si="278"/>
        <v>0</v>
      </c>
      <c r="CN252" s="82">
        <f t="shared" si="278"/>
        <v>0</v>
      </c>
      <c r="CO252" s="82">
        <f t="shared" si="278"/>
        <v>0</v>
      </c>
      <c r="CP252" s="82">
        <f t="shared" si="278"/>
        <v>0</v>
      </c>
      <c r="CQ252" s="82">
        <f t="shared" si="278"/>
        <v>0</v>
      </c>
      <c r="CR252" s="82">
        <f t="shared" si="278"/>
        <v>0</v>
      </c>
      <c r="CS252" s="82">
        <f t="shared" si="278"/>
        <v>0</v>
      </c>
      <c r="CT252" s="82">
        <f t="shared" si="278"/>
        <v>0</v>
      </c>
      <c r="CU252" s="82">
        <f t="shared" si="278"/>
        <v>0</v>
      </c>
      <c r="CV252" s="82">
        <f t="shared" si="278"/>
        <v>0</v>
      </c>
      <c r="CW252" s="82">
        <f t="shared" si="278"/>
        <v>0</v>
      </c>
      <c r="CX252" s="82">
        <f t="shared" si="278"/>
        <v>0</v>
      </c>
      <c r="CY252" s="82">
        <f t="shared" si="278"/>
        <v>0</v>
      </c>
      <c r="CZ252" s="82">
        <f t="shared" si="278"/>
        <v>0</v>
      </c>
      <c r="DA252" s="82">
        <f t="shared" si="278"/>
        <v>0</v>
      </c>
      <c r="DB252" s="82">
        <f t="shared" si="278"/>
        <v>0</v>
      </c>
      <c r="DC252" s="82">
        <f t="shared" si="278"/>
        <v>0</v>
      </c>
      <c r="DD252" s="82">
        <f t="shared" si="278"/>
        <v>0</v>
      </c>
      <c r="DE252" s="82">
        <f t="shared" si="278"/>
        <v>0</v>
      </c>
      <c r="DF252" s="82">
        <f t="shared" si="278"/>
        <v>0</v>
      </c>
      <c r="DG252" s="82"/>
      <c r="DH252" s="82"/>
      <c r="DI252" s="82"/>
      <c r="DJ252" s="82"/>
      <c r="DK252" s="82"/>
      <c r="DL252" s="82"/>
      <c r="DM252" s="82"/>
      <c r="DN252" s="82"/>
      <c r="DO252" s="82"/>
      <c r="DP252" s="82"/>
      <c r="DQ252" s="82"/>
      <c r="DR252" s="82"/>
      <c r="DS252" s="82"/>
      <c r="DT252" s="82"/>
      <c r="DU252" s="82"/>
      <c r="DV252" s="82"/>
      <c r="DW252" s="82"/>
      <c r="DX252" s="82"/>
      <c r="DY252" s="82"/>
      <c r="DZ252" s="82"/>
      <c r="EA252" s="82"/>
      <c r="EB252" s="82"/>
      <c r="EC252" s="82"/>
      <c r="ED252" s="82"/>
      <c r="EE252" s="82"/>
      <c r="EF252" s="82"/>
      <c r="EG252" s="82"/>
      <c r="EH252" s="82"/>
      <c r="EI252" s="82"/>
      <c r="EJ252" s="82"/>
      <c r="EK252" s="82"/>
      <c r="EL252" s="82"/>
      <c r="EM252" s="82"/>
      <c r="EN252" s="82"/>
      <c r="EO252" s="82"/>
      <c r="EP252" s="82"/>
      <c r="EQ252" s="82"/>
      <c r="ER252" s="82"/>
      <c r="ES252" s="82"/>
      <c r="ET252" s="82"/>
      <c r="EU252" s="82"/>
      <c r="EV252" s="82"/>
    </row>
    <row r="253" spans="2:152" s="1" customFormat="1" x14ac:dyDescent="0.25">
      <c r="D253" s="145"/>
      <c r="E253" s="79"/>
      <c r="F253" s="80"/>
      <c r="G253" s="80"/>
      <c r="H253" s="80"/>
      <c r="I253" s="80"/>
      <c r="J253" s="80"/>
      <c r="K253" s="124"/>
      <c r="L253" s="82"/>
      <c r="M253" s="125"/>
      <c r="N253" s="81"/>
      <c r="O253" s="82"/>
      <c r="P253" s="82"/>
      <c r="Q253" s="82"/>
      <c r="R253" s="82"/>
      <c r="S253" s="82"/>
      <c r="T253" s="82"/>
      <c r="U253" s="82"/>
      <c r="V253" s="82"/>
      <c r="W253" s="82"/>
      <c r="X253" s="82"/>
      <c r="Y253" s="82"/>
      <c r="Z253" s="82"/>
      <c r="AA253" s="82"/>
      <c r="AB253" s="82"/>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c r="BM253" s="82"/>
      <c r="BN253" s="82"/>
      <c r="BO253" s="82"/>
      <c r="BP253" s="82"/>
      <c r="BQ253" s="82"/>
      <c r="BR253" s="82"/>
      <c r="BS253" s="82"/>
      <c r="BT253" s="82"/>
      <c r="BU253" s="82"/>
      <c r="BV253" s="82"/>
      <c r="BW253" s="82"/>
      <c r="BX253" s="82"/>
      <c r="BY253" s="82"/>
      <c r="BZ253" s="82"/>
      <c r="CA253" s="82"/>
      <c r="CB253" s="82"/>
      <c r="CC253" s="82"/>
      <c r="CD253" s="82"/>
      <c r="CE253" s="82"/>
      <c r="CF253" s="82"/>
      <c r="CG253" s="82"/>
      <c r="CH253" s="82"/>
      <c r="CI253" s="82"/>
      <c r="CJ253" s="82"/>
      <c r="CK253" s="82"/>
      <c r="CL253" s="82"/>
      <c r="CM253" s="82"/>
      <c r="CN253" s="82"/>
      <c r="CO253" s="82"/>
      <c r="CP253" s="82"/>
      <c r="CQ253" s="82"/>
      <c r="CR253" s="82"/>
      <c r="CS253" s="82"/>
      <c r="CT253" s="82"/>
      <c r="CU253" s="82"/>
      <c r="CV253" s="82"/>
      <c r="CW253" s="82"/>
      <c r="CX253" s="82"/>
      <c r="CY253" s="82"/>
      <c r="CZ253" s="82"/>
      <c r="DA253" s="82"/>
      <c r="DB253" s="82"/>
      <c r="DC253" s="82"/>
      <c r="DD253" s="82"/>
      <c r="DE253" s="82"/>
      <c r="DF253" s="82"/>
      <c r="DG253" s="82"/>
      <c r="DH253" s="82"/>
      <c r="DI253" s="82"/>
      <c r="DJ253" s="82"/>
      <c r="DK253" s="82"/>
      <c r="DL253" s="82"/>
      <c r="DM253" s="82"/>
      <c r="DN253" s="82"/>
      <c r="DO253" s="82"/>
      <c r="DP253" s="82"/>
      <c r="DQ253" s="82"/>
      <c r="DR253" s="82"/>
      <c r="DS253" s="82"/>
      <c r="DT253" s="82"/>
      <c r="DU253" s="82"/>
      <c r="DV253" s="82"/>
      <c r="DW253" s="82"/>
      <c r="DX253" s="82"/>
      <c r="DY253" s="82"/>
      <c r="DZ253" s="82"/>
      <c r="EA253" s="82"/>
      <c r="EB253" s="82"/>
      <c r="EC253" s="82"/>
      <c r="ED253" s="82"/>
      <c r="EE253" s="82"/>
      <c r="EF253" s="82"/>
      <c r="EG253" s="82"/>
      <c r="EH253" s="82"/>
      <c r="EI253" s="82"/>
      <c r="EJ253" s="82"/>
      <c r="EK253" s="82"/>
      <c r="EL253" s="82"/>
      <c r="EM253" s="82"/>
      <c r="EN253" s="82"/>
      <c r="EO253" s="82"/>
      <c r="EP253" s="82"/>
      <c r="EQ253" s="82"/>
      <c r="ER253" s="82"/>
      <c r="ES253" s="82"/>
      <c r="ET253" s="82"/>
      <c r="EU253" s="82"/>
      <c r="EV253" s="82"/>
    </row>
    <row r="254" spans="2:152" s="53" customFormat="1" x14ac:dyDescent="0.25">
      <c r="D254" s="139"/>
      <c r="E254" s="68"/>
      <c r="F254" s="69" t="s">
        <v>23</v>
      </c>
      <c r="G254" s="74"/>
      <c r="H254" s="74"/>
      <c r="I254" s="74"/>
      <c r="J254" s="74"/>
      <c r="K254" s="122"/>
      <c r="L254" s="77"/>
      <c r="M254" s="123"/>
      <c r="N254" s="87">
        <f t="shared" ref="N254:BA254" si="283">SUM(N255:N264)</f>
        <v>0</v>
      </c>
      <c r="O254" s="66">
        <f t="shared" ref="O254:W254" si="284">SUM(O255:O264)</f>
        <v>0</v>
      </c>
      <c r="P254" s="66">
        <f t="shared" si="284"/>
        <v>0</v>
      </c>
      <c r="Q254" s="66">
        <f t="shared" si="284"/>
        <v>0</v>
      </c>
      <c r="R254" s="66">
        <f t="shared" si="284"/>
        <v>0</v>
      </c>
      <c r="S254" s="66">
        <f t="shared" si="284"/>
        <v>0</v>
      </c>
      <c r="T254" s="66">
        <f t="shared" si="284"/>
        <v>0</v>
      </c>
      <c r="U254" s="66">
        <f t="shared" si="284"/>
        <v>0</v>
      </c>
      <c r="V254" s="66">
        <f t="shared" si="284"/>
        <v>0</v>
      </c>
      <c r="W254" s="66">
        <f t="shared" si="284"/>
        <v>0</v>
      </c>
      <c r="X254" s="66">
        <f t="shared" si="283"/>
        <v>0</v>
      </c>
      <c r="Y254" s="66">
        <f t="shared" si="283"/>
        <v>0</v>
      </c>
      <c r="Z254" s="66">
        <f t="shared" si="283"/>
        <v>0</v>
      </c>
      <c r="AA254" s="66">
        <f t="shared" si="283"/>
        <v>0</v>
      </c>
      <c r="AB254" s="66">
        <f t="shared" si="283"/>
        <v>0</v>
      </c>
      <c r="AC254" s="66">
        <f t="shared" si="283"/>
        <v>0</v>
      </c>
      <c r="AD254" s="66">
        <f t="shared" si="283"/>
        <v>0</v>
      </c>
      <c r="AE254" s="66">
        <f t="shared" si="283"/>
        <v>0</v>
      </c>
      <c r="AF254" s="66">
        <f t="shared" si="283"/>
        <v>0</v>
      </c>
      <c r="AG254" s="66">
        <f t="shared" si="283"/>
        <v>0</v>
      </c>
      <c r="AH254" s="66">
        <f t="shared" si="283"/>
        <v>0</v>
      </c>
      <c r="AI254" s="66">
        <f t="shared" si="283"/>
        <v>0</v>
      </c>
      <c r="AJ254" s="66">
        <f t="shared" si="283"/>
        <v>0</v>
      </c>
      <c r="AK254" s="66">
        <f t="shared" si="283"/>
        <v>0</v>
      </c>
      <c r="AL254" s="66">
        <f t="shared" si="283"/>
        <v>0</v>
      </c>
      <c r="AM254" s="66">
        <f t="shared" si="283"/>
        <v>0</v>
      </c>
      <c r="AN254" s="66">
        <f t="shared" si="283"/>
        <v>0</v>
      </c>
      <c r="AO254" s="66">
        <f t="shared" si="283"/>
        <v>0</v>
      </c>
      <c r="AP254" s="66">
        <f t="shared" si="283"/>
        <v>0</v>
      </c>
      <c r="AQ254" s="66">
        <f t="shared" si="283"/>
        <v>0</v>
      </c>
      <c r="AR254" s="66">
        <f t="shared" si="283"/>
        <v>0</v>
      </c>
      <c r="AS254" s="66">
        <f t="shared" si="283"/>
        <v>0</v>
      </c>
      <c r="AT254" s="66">
        <f t="shared" si="283"/>
        <v>0</v>
      </c>
      <c r="AU254" s="66">
        <f t="shared" si="283"/>
        <v>0</v>
      </c>
      <c r="AV254" s="66">
        <f t="shared" si="283"/>
        <v>0</v>
      </c>
      <c r="AW254" s="66">
        <f t="shared" si="283"/>
        <v>0</v>
      </c>
      <c r="AX254" s="66">
        <f t="shared" si="283"/>
        <v>0</v>
      </c>
      <c r="AY254" s="66">
        <f t="shared" si="283"/>
        <v>0</v>
      </c>
      <c r="AZ254" s="66">
        <f t="shared" si="283"/>
        <v>0</v>
      </c>
      <c r="BA254" s="66">
        <f t="shared" si="283"/>
        <v>0</v>
      </c>
      <c r="BB254" s="66">
        <f t="shared" ref="BB254:DF254" si="285">SUM(BB255:BB264)</f>
        <v>0</v>
      </c>
      <c r="BC254" s="66">
        <f t="shared" si="285"/>
        <v>0</v>
      </c>
      <c r="BD254" s="66">
        <f t="shared" si="285"/>
        <v>0</v>
      </c>
      <c r="BE254" s="66">
        <f t="shared" si="285"/>
        <v>0</v>
      </c>
      <c r="BF254" s="66">
        <f t="shared" si="285"/>
        <v>0</v>
      </c>
      <c r="BG254" s="66">
        <f t="shared" si="285"/>
        <v>0</v>
      </c>
      <c r="BH254" s="66">
        <f t="shared" si="285"/>
        <v>0</v>
      </c>
      <c r="BI254" s="66">
        <f t="shared" si="285"/>
        <v>0</v>
      </c>
      <c r="BJ254" s="66">
        <f t="shared" si="285"/>
        <v>0</v>
      </c>
      <c r="BK254" s="66">
        <f t="shared" si="285"/>
        <v>0</v>
      </c>
      <c r="BL254" s="66">
        <f t="shared" si="285"/>
        <v>0</v>
      </c>
      <c r="BM254" s="66">
        <f t="shared" si="285"/>
        <v>0</v>
      </c>
      <c r="BN254" s="66">
        <f t="shared" si="285"/>
        <v>0</v>
      </c>
      <c r="BO254" s="66">
        <f t="shared" si="285"/>
        <v>0</v>
      </c>
      <c r="BP254" s="66">
        <f t="shared" si="285"/>
        <v>0</v>
      </c>
      <c r="BQ254" s="66">
        <f t="shared" si="285"/>
        <v>0</v>
      </c>
      <c r="BR254" s="66">
        <f t="shared" si="285"/>
        <v>0</v>
      </c>
      <c r="BS254" s="66">
        <f t="shared" si="285"/>
        <v>0</v>
      </c>
      <c r="BT254" s="66">
        <f t="shared" si="285"/>
        <v>0</v>
      </c>
      <c r="BU254" s="66">
        <f t="shared" si="285"/>
        <v>0</v>
      </c>
      <c r="BV254" s="66">
        <f t="shared" si="285"/>
        <v>0</v>
      </c>
      <c r="BW254" s="66">
        <f t="shared" si="285"/>
        <v>0</v>
      </c>
      <c r="BX254" s="66">
        <f t="shared" si="285"/>
        <v>0</v>
      </c>
      <c r="BY254" s="66">
        <f t="shared" si="285"/>
        <v>0</v>
      </c>
      <c r="BZ254" s="66">
        <f t="shared" si="285"/>
        <v>0</v>
      </c>
      <c r="CA254" s="66">
        <f t="shared" si="285"/>
        <v>0</v>
      </c>
      <c r="CB254" s="66">
        <f t="shared" si="285"/>
        <v>0</v>
      </c>
      <c r="CC254" s="66">
        <f t="shared" si="285"/>
        <v>0</v>
      </c>
      <c r="CD254" s="66">
        <f t="shared" si="285"/>
        <v>0</v>
      </c>
      <c r="CE254" s="66">
        <f t="shared" si="285"/>
        <v>0</v>
      </c>
      <c r="CF254" s="66">
        <f t="shared" si="285"/>
        <v>0</v>
      </c>
      <c r="CG254" s="66">
        <f t="shared" si="285"/>
        <v>0</v>
      </c>
      <c r="CH254" s="66">
        <f t="shared" si="285"/>
        <v>0</v>
      </c>
      <c r="CI254" s="66">
        <f t="shared" si="285"/>
        <v>0</v>
      </c>
      <c r="CJ254" s="66">
        <f t="shared" si="285"/>
        <v>0</v>
      </c>
      <c r="CK254" s="66">
        <f t="shared" si="285"/>
        <v>0</v>
      </c>
      <c r="CL254" s="66">
        <f t="shared" si="285"/>
        <v>0</v>
      </c>
      <c r="CM254" s="66">
        <f t="shared" si="285"/>
        <v>0</v>
      </c>
      <c r="CN254" s="66">
        <f t="shared" si="285"/>
        <v>0</v>
      </c>
      <c r="CO254" s="66">
        <f t="shared" si="285"/>
        <v>0</v>
      </c>
      <c r="CP254" s="66">
        <f t="shared" si="285"/>
        <v>0</v>
      </c>
      <c r="CQ254" s="66">
        <f t="shared" si="285"/>
        <v>0</v>
      </c>
      <c r="CR254" s="66">
        <f t="shared" si="285"/>
        <v>0</v>
      </c>
      <c r="CS254" s="66">
        <f t="shared" si="285"/>
        <v>0</v>
      </c>
      <c r="CT254" s="66">
        <f t="shared" si="285"/>
        <v>0</v>
      </c>
      <c r="CU254" s="66">
        <f t="shared" si="285"/>
        <v>0</v>
      </c>
      <c r="CV254" s="66">
        <f t="shared" si="285"/>
        <v>0</v>
      </c>
      <c r="CW254" s="66">
        <f t="shared" si="285"/>
        <v>0</v>
      </c>
      <c r="CX254" s="66">
        <f t="shared" si="285"/>
        <v>0</v>
      </c>
      <c r="CY254" s="66">
        <f t="shared" si="285"/>
        <v>0</v>
      </c>
      <c r="CZ254" s="66">
        <f t="shared" si="285"/>
        <v>0</v>
      </c>
      <c r="DA254" s="66">
        <f t="shared" si="285"/>
        <v>0</v>
      </c>
      <c r="DB254" s="66">
        <f t="shared" si="285"/>
        <v>0</v>
      </c>
      <c r="DC254" s="66">
        <f t="shared" si="285"/>
        <v>0</v>
      </c>
      <c r="DD254" s="66">
        <f t="shared" si="285"/>
        <v>0</v>
      </c>
      <c r="DE254" s="66">
        <f t="shared" si="285"/>
        <v>0</v>
      </c>
      <c r="DF254" s="66">
        <f t="shared" si="285"/>
        <v>0</v>
      </c>
      <c r="DG254" s="66"/>
      <c r="DH254" s="66"/>
      <c r="DI254" s="66"/>
      <c r="DJ254" s="66"/>
      <c r="DK254" s="66"/>
      <c r="DL254" s="66"/>
      <c r="DM254" s="66"/>
      <c r="DN254" s="66"/>
      <c r="DO254" s="66"/>
      <c r="DP254" s="66"/>
      <c r="DQ254" s="66"/>
      <c r="DR254" s="66"/>
      <c r="DS254" s="66"/>
      <c r="DT254" s="66"/>
      <c r="DU254" s="66"/>
      <c r="DV254" s="66"/>
      <c r="DW254" s="66"/>
      <c r="DX254" s="66"/>
      <c r="DY254" s="66"/>
      <c r="DZ254" s="66"/>
      <c r="EA254" s="66"/>
      <c r="EB254" s="66"/>
      <c r="EC254" s="66"/>
      <c r="ED254" s="66"/>
      <c r="EE254" s="66"/>
      <c r="EF254" s="66"/>
      <c r="EG254" s="66"/>
      <c r="EH254" s="66"/>
      <c r="EI254" s="66"/>
      <c r="EJ254" s="66"/>
      <c r="EK254" s="66"/>
      <c r="EL254" s="66"/>
      <c r="EM254" s="66"/>
      <c r="EN254" s="66"/>
      <c r="EO254" s="66"/>
      <c r="EP254" s="66"/>
      <c r="EQ254" s="66"/>
      <c r="ER254" s="66"/>
      <c r="ES254" s="66"/>
      <c r="ET254" s="66"/>
      <c r="EU254" s="66"/>
      <c r="EV254" s="66"/>
    </row>
    <row r="255" spans="2:152" s="1" customFormat="1" x14ac:dyDescent="0.25">
      <c r="D255" s="145"/>
      <c r="E255" s="73"/>
      <c r="F255" s="74"/>
      <c r="G255" s="74" t="str">
        <f t="shared" ref="G255:G263" si="286">G244</f>
        <v>토지</v>
      </c>
      <c r="H255" s="74"/>
      <c r="I255" s="74"/>
      <c r="J255" s="74"/>
      <c r="K255" s="122"/>
      <c r="L255" s="77"/>
      <c r="M255" s="123"/>
      <c r="N255" s="78"/>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c r="BJ255" s="83"/>
      <c r="BK255" s="83"/>
      <c r="BL255" s="83"/>
      <c r="BM255" s="83"/>
      <c r="BN255" s="83"/>
      <c r="BO255" s="83"/>
      <c r="BP255" s="83"/>
      <c r="BQ255" s="83"/>
      <c r="BR255" s="83"/>
      <c r="BS255" s="83"/>
      <c r="BT255" s="83"/>
      <c r="BU255" s="83"/>
      <c r="BV255" s="83"/>
      <c r="BW255" s="83"/>
      <c r="BX255" s="83"/>
      <c r="BY255" s="83"/>
      <c r="BZ255" s="83"/>
      <c r="CA255" s="83"/>
      <c r="CB255" s="83"/>
      <c r="CC255" s="83"/>
      <c r="CD255" s="83"/>
      <c r="CE255" s="83"/>
      <c r="CF255" s="83"/>
      <c r="CG255" s="83"/>
      <c r="CH255" s="83"/>
      <c r="CI255" s="83"/>
      <c r="CJ255" s="83"/>
      <c r="CK255" s="83"/>
      <c r="CL255" s="83"/>
      <c r="CM255" s="83"/>
      <c r="CN255" s="83"/>
      <c r="CO255" s="83"/>
      <c r="CP255" s="83"/>
      <c r="CQ255" s="83"/>
      <c r="CR255" s="83"/>
      <c r="CS255" s="83"/>
      <c r="CT255" s="83"/>
      <c r="CU255" s="83"/>
      <c r="CV255" s="83"/>
      <c r="CW255" s="83"/>
      <c r="CX255" s="83"/>
      <c r="CY255" s="83"/>
      <c r="CZ255" s="83"/>
      <c r="DA255" s="83"/>
      <c r="DB255" s="83"/>
      <c r="DC255" s="83"/>
      <c r="DD255" s="83"/>
      <c r="DE255" s="83"/>
      <c r="DF255" s="83"/>
      <c r="DG255" s="83"/>
      <c r="DH255" s="83"/>
      <c r="DI255" s="83"/>
      <c r="DJ255" s="83"/>
      <c r="DK255" s="83"/>
      <c r="DL255" s="83"/>
      <c r="DM255" s="83"/>
      <c r="DN255" s="83"/>
      <c r="DO255" s="83"/>
      <c r="DP255" s="83"/>
      <c r="DQ255" s="83"/>
      <c r="DR255" s="83"/>
      <c r="DS255" s="83"/>
      <c r="DT255" s="83"/>
      <c r="DU255" s="83"/>
      <c r="DV255" s="83"/>
      <c r="DW255" s="83"/>
      <c r="DX255" s="83"/>
      <c r="DY255" s="83"/>
      <c r="DZ255" s="83"/>
      <c r="EA255" s="83"/>
      <c r="EB255" s="83"/>
      <c r="EC255" s="83"/>
      <c r="ED255" s="83"/>
      <c r="EE255" s="83"/>
      <c r="EF255" s="83"/>
      <c r="EG255" s="83"/>
      <c r="EH255" s="83"/>
      <c r="EI255" s="83"/>
      <c r="EJ255" s="83"/>
      <c r="EK255" s="83"/>
      <c r="EL255" s="83"/>
      <c r="EM255" s="83"/>
      <c r="EN255" s="83"/>
      <c r="EO255" s="83"/>
      <c r="EP255" s="83"/>
      <c r="EQ255" s="83"/>
      <c r="ER255" s="83"/>
      <c r="ES255" s="83"/>
      <c r="ET255" s="83"/>
      <c r="EU255" s="83"/>
      <c r="EV255" s="83"/>
    </row>
    <row r="256" spans="2:152" s="1" customFormat="1" x14ac:dyDescent="0.25">
      <c r="D256" s="145"/>
      <c r="E256" s="73"/>
      <c r="F256" s="74"/>
      <c r="G256" s="74" t="str">
        <f t="shared" si="286"/>
        <v>건물</v>
      </c>
      <c r="H256" s="74"/>
      <c r="I256" s="74"/>
      <c r="J256" s="74"/>
      <c r="K256" s="122"/>
      <c r="L256" s="77"/>
      <c r="M256" s="123"/>
      <c r="N256" s="78"/>
      <c r="O256" s="83"/>
      <c r="P256" s="83"/>
      <c r="Q256" s="83"/>
      <c r="R256" s="83"/>
      <c r="S256" s="83"/>
      <c r="T256" s="83"/>
      <c r="U256" s="83"/>
      <c r="V256" s="83"/>
      <c r="W256" s="83"/>
      <c r="X256" s="83"/>
      <c r="Y256" s="83"/>
      <c r="Z256" s="83"/>
      <c r="AA256" s="83"/>
      <c r="AB256" s="83"/>
      <c r="AC256" s="83"/>
      <c r="AD256" s="83"/>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c r="BJ256" s="83"/>
      <c r="BK256" s="83"/>
      <c r="BL256" s="83"/>
      <c r="BM256" s="83"/>
      <c r="BN256" s="83"/>
      <c r="BO256" s="83"/>
      <c r="BP256" s="83"/>
      <c r="BQ256" s="83"/>
      <c r="BR256" s="83"/>
      <c r="BS256" s="83"/>
      <c r="BT256" s="83"/>
      <c r="BU256" s="83"/>
      <c r="BV256" s="83"/>
      <c r="BW256" s="83"/>
      <c r="BX256" s="83"/>
      <c r="BY256" s="83"/>
      <c r="BZ256" s="83"/>
      <c r="CA256" s="83"/>
      <c r="CB256" s="83"/>
      <c r="CC256" s="83"/>
      <c r="CD256" s="83"/>
      <c r="CE256" s="83"/>
      <c r="CF256" s="83"/>
      <c r="CG256" s="83"/>
      <c r="CH256" s="83"/>
      <c r="CI256" s="83"/>
      <c r="CJ256" s="83"/>
      <c r="CK256" s="83"/>
      <c r="CL256" s="83"/>
      <c r="CM256" s="83"/>
      <c r="CN256" s="83"/>
      <c r="CO256" s="83"/>
      <c r="CP256" s="83"/>
      <c r="CQ256" s="83"/>
      <c r="CR256" s="83"/>
      <c r="CS256" s="83"/>
      <c r="CT256" s="83"/>
      <c r="CU256" s="83"/>
      <c r="CV256" s="83"/>
      <c r="CW256" s="83"/>
      <c r="CX256" s="83"/>
      <c r="CY256" s="83"/>
      <c r="CZ256" s="83"/>
      <c r="DA256" s="83"/>
      <c r="DB256" s="83"/>
      <c r="DC256" s="83"/>
      <c r="DD256" s="83"/>
      <c r="DE256" s="83"/>
      <c r="DF256" s="83"/>
      <c r="DG256" s="83"/>
      <c r="DH256" s="83"/>
      <c r="DI256" s="83"/>
      <c r="DJ256" s="83"/>
      <c r="DK256" s="83"/>
      <c r="DL256" s="83"/>
      <c r="DM256" s="83"/>
      <c r="DN256" s="83"/>
      <c r="DO256" s="83"/>
      <c r="DP256" s="83"/>
      <c r="DQ256" s="83"/>
      <c r="DR256" s="83"/>
      <c r="DS256" s="83"/>
      <c r="DT256" s="83"/>
      <c r="DU256" s="83"/>
      <c r="DV256" s="83"/>
      <c r="DW256" s="83"/>
      <c r="DX256" s="83"/>
      <c r="DY256" s="83"/>
      <c r="DZ256" s="83"/>
      <c r="EA256" s="83"/>
      <c r="EB256" s="83"/>
      <c r="EC256" s="83"/>
      <c r="ED256" s="83"/>
      <c r="EE256" s="83"/>
      <c r="EF256" s="83"/>
      <c r="EG256" s="83"/>
      <c r="EH256" s="83"/>
      <c r="EI256" s="83"/>
      <c r="EJ256" s="83"/>
      <c r="EK256" s="83"/>
      <c r="EL256" s="83"/>
      <c r="EM256" s="83"/>
      <c r="EN256" s="83"/>
      <c r="EO256" s="83"/>
      <c r="EP256" s="83"/>
      <c r="EQ256" s="83"/>
      <c r="ER256" s="83"/>
      <c r="ES256" s="83"/>
      <c r="ET256" s="83"/>
      <c r="EU256" s="83"/>
      <c r="EV256" s="83"/>
    </row>
    <row r="257" spans="4:152" s="1" customFormat="1" x14ac:dyDescent="0.25">
      <c r="D257" s="145"/>
      <c r="E257" s="73"/>
      <c r="F257" s="74"/>
      <c r="G257" s="74" t="str">
        <f t="shared" si="286"/>
        <v>구축물</v>
      </c>
      <c r="H257" s="74"/>
      <c r="I257" s="74"/>
      <c r="J257" s="74"/>
      <c r="K257" s="122"/>
      <c r="L257" s="77"/>
      <c r="M257" s="123"/>
      <c r="N257" s="78"/>
      <c r="O257" s="83"/>
      <c r="P257" s="83"/>
      <c r="Q257" s="83"/>
      <c r="R257" s="83"/>
      <c r="S257" s="83"/>
      <c r="T257" s="83"/>
      <c r="U257" s="83"/>
      <c r="V257" s="83"/>
      <c r="W257" s="83"/>
      <c r="X257" s="83"/>
      <c r="Y257" s="83"/>
      <c r="Z257" s="83"/>
      <c r="AA257" s="83"/>
      <c r="AB257" s="83"/>
      <c r="AC257" s="83"/>
      <c r="AD257" s="83"/>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c r="BJ257" s="83"/>
      <c r="BK257" s="83"/>
      <c r="BL257" s="83"/>
      <c r="BM257" s="83"/>
      <c r="BN257" s="83"/>
      <c r="BO257" s="83"/>
      <c r="BP257" s="83"/>
      <c r="BQ257" s="83"/>
      <c r="BR257" s="83"/>
      <c r="BS257" s="83"/>
      <c r="BT257" s="83"/>
      <c r="BU257" s="83"/>
      <c r="BV257" s="83"/>
      <c r="BW257" s="83"/>
      <c r="BX257" s="83"/>
      <c r="BY257" s="83"/>
      <c r="BZ257" s="83"/>
      <c r="CA257" s="83"/>
      <c r="CB257" s="83"/>
      <c r="CC257" s="83"/>
      <c r="CD257" s="83"/>
      <c r="CE257" s="83"/>
      <c r="CF257" s="83"/>
      <c r="CG257" s="83"/>
      <c r="CH257" s="83"/>
      <c r="CI257" s="83"/>
      <c r="CJ257" s="83"/>
      <c r="CK257" s="83"/>
      <c r="CL257" s="83"/>
      <c r="CM257" s="83"/>
      <c r="CN257" s="83"/>
      <c r="CO257" s="83"/>
      <c r="CP257" s="83"/>
      <c r="CQ257" s="83"/>
      <c r="CR257" s="83"/>
      <c r="CS257" s="83"/>
      <c r="CT257" s="83"/>
      <c r="CU257" s="83"/>
      <c r="CV257" s="83"/>
      <c r="CW257" s="83"/>
      <c r="CX257" s="83"/>
      <c r="CY257" s="83"/>
      <c r="CZ257" s="83"/>
      <c r="DA257" s="83"/>
      <c r="DB257" s="83"/>
      <c r="DC257" s="83"/>
      <c r="DD257" s="83"/>
      <c r="DE257" s="83"/>
      <c r="DF257" s="83"/>
      <c r="DG257" s="83"/>
      <c r="DH257" s="83"/>
      <c r="DI257" s="83"/>
      <c r="DJ257" s="83"/>
      <c r="DK257" s="83"/>
      <c r="DL257" s="83"/>
      <c r="DM257" s="83"/>
      <c r="DN257" s="83"/>
      <c r="DO257" s="83"/>
      <c r="DP257" s="83"/>
      <c r="DQ257" s="83"/>
      <c r="DR257" s="83"/>
      <c r="DS257" s="83"/>
      <c r="DT257" s="83"/>
      <c r="DU257" s="83"/>
      <c r="DV257" s="83"/>
      <c r="DW257" s="83"/>
      <c r="DX257" s="83"/>
      <c r="DY257" s="83"/>
      <c r="DZ257" s="83"/>
      <c r="EA257" s="83"/>
      <c r="EB257" s="83"/>
      <c r="EC257" s="83"/>
      <c r="ED257" s="83"/>
      <c r="EE257" s="83"/>
      <c r="EF257" s="83"/>
      <c r="EG257" s="83"/>
      <c r="EH257" s="83"/>
      <c r="EI257" s="83"/>
      <c r="EJ257" s="83"/>
      <c r="EK257" s="83"/>
      <c r="EL257" s="83"/>
      <c r="EM257" s="83"/>
      <c r="EN257" s="83"/>
      <c r="EO257" s="83"/>
      <c r="EP257" s="83"/>
      <c r="EQ257" s="83"/>
      <c r="ER257" s="83"/>
      <c r="ES257" s="83"/>
      <c r="ET257" s="83"/>
      <c r="EU257" s="83"/>
      <c r="EV257" s="83"/>
    </row>
    <row r="258" spans="4:152" s="1" customFormat="1" x14ac:dyDescent="0.25">
      <c r="D258" s="145"/>
      <c r="E258" s="73"/>
      <c r="F258" s="74"/>
      <c r="G258" s="74" t="str">
        <f t="shared" si="286"/>
        <v>기계장치</v>
      </c>
      <c r="H258" s="74"/>
      <c r="I258" s="74"/>
      <c r="J258" s="74"/>
      <c r="K258" s="122"/>
      <c r="L258" s="77"/>
      <c r="M258" s="123"/>
      <c r="N258" s="78"/>
      <c r="O258" s="83"/>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c r="BJ258" s="83"/>
      <c r="BK258" s="83"/>
      <c r="BL258" s="83"/>
      <c r="BM258" s="83"/>
      <c r="BN258" s="83"/>
      <c r="BO258" s="83"/>
      <c r="BP258" s="83"/>
      <c r="BQ258" s="83"/>
      <c r="BR258" s="83"/>
      <c r="BS258" s="83"/>
      <c r="BT258" s="83"/>
      <c r="BU258" s="83"/>
      <c r="BV258" s="83"/>
      <c r="BW258" s="83"/>
      <c r="BX258" s="83"/>
      <c r="BY258" s="83"/>
      <c r="BZ258" s="83"/>
      <c r="CA258" s="83"/>
      <c r="CB258" s="83"/>
      <c r="CC258" s="83"/>
      <c r="CD258" s="83"/>
      <c r="CE258" s="83"/>
      <c r="CF258" s="83"/>
      <c r="CG258" s="83"/>
      <c r="CH258" s="83"/>
      <c r="CI258" s="83"/>
      <c r="CJ258" s="83"/>
      <c r="CK258" s="83"/>
      <c r="CL258" s="83"/>
      <c r="CM258" s="83"/>
      <c r="CN258" s="83"/>
      <c r="CO258" s="83"/>
      <c r="CP258" s="83"/>
      <c r="CQ258" s="83"/>
      <c r="CR258" s="83"/>
      <c r="CS258" s="83"/>
      <c r="CT258" s="83"/>
      <c r="CU258" s="83"/>
      <c r="CV258" s="83"/>
      <c r="CW258" s="83"/>
      <c r="CX258" s="83"/>
      <c r="CY258" s="83"/>
      <c r="CZ258" s="83"/>
      <c r="DA258" s="83"/>
      <c r="DB258" s="83"/>
      <c r="DC258" s="83"/>
      <c r="DD258" s="83"/>
      <c r="DE258" s="83"/>
      <c r="DF258" s="83"/>
      <c r="DG258" s="83"/>
      <c r="DH258" s="83"/>
      <c r="DI258" s="83"/>
      <c r="DJ258" s="83"/>
      <c r="DK258" s="83"/>
      <c r="DL258" s="83"/>
      <c r="DM258" s="83"/>
      <c r="DN258" s="83"/>
      <c r="DO258" s="83"/>
      <c r="DP258" s="83"/>
      <c r="DQ258" s="83"/>
      <c r="DR258" s="83"/>
      <c r="DS258" s="83"/>
      <c r="DT258" s="83"/>
      <c r="DU258" s="83"/>
      <c r="DV258" s="83"/>
      <c r="DW258" s="83"/>
      <c r="DX258" s="83"/>
      <c r="DY258" s="83"/>
      <c r="DZ258" s="83"/>
      <c r="EA258" s="83"/>
      <c r="EB258" s="83"/>
      <c r="EC258" s="83"/>
      <c r="ED258" s="83"/>
      <c r="EE258" s="83"/>
      <c r="EF258" s="83"/>
      <c r="EG258" s="83"/>
      <c r="EH258" s="83"/>
      <c r="EI258" s="83"/>
      <c r="EJ258" s="83"/>
      <c r="EK258" s="83"/>
      <c r="EL258" s="83"/>
      <c r="EM258" s="83"/>
      <c r="EN258" s="83"/>
      <c r="EO258" s="83"/>
      <c r="EP258" s="83"/>
      <c r="EQ258" s="83"/>
      <c r="ER258" s="83"/>
      <c r="ES258" s="83"/>
      <c r="ET258" s="83"/>
      <c r="EU258" s="83"/>
      <c r="EV258" s="83"/>
    </row>
    <row r="259" spans="4:152" s="1" customFormat="1" x14ac:dyDescent="0.25">
      <c r="D259" s="145"/>
      <c r="E259" s="73"/>
      <c r="F259" s="74"/>
      <c r="G259" s="74" t="str">
        <f t="shared" si="286"/>
        <v>금형</v>
      </c>
      <c r="H259" s="74"/>
      <c r="I259" s="74"/>
      <c r="J259" s="74"/>
      <c r="K259" s="122"/>
      <c r="L259" s="77"/>
      <c r="M259" s="123"/>
      <c r="N259" s="78"/>
      <c r="O259" s="83"/>
      <c r="P259" s="83"/>
      <c r="Q259" s="83"/>
      <c r="R259" s="83"/>
      <c r="S259" s="83"/>
      <c r="T259" s="83"/>
      <c r="U259" s="83"/>
      <c r="V259" s="83"/>
      <c r="W259" s="83"/>
      <c r="X259" s="83"/>
      <c r="Y259" s="83"/>
      <c r="Z259" s="83"/>
      <c r="AA259" s="83"/>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c r="CT259" s="83"/>
      <c r="CU259" s="83"/>
      <c r="CV259" s="83"/>
      <c r="CW259" s="83"/>
      <c r="CX259" s="83"/>
      <c r="CY259" s="83"/>
      <c r="CZ259" s="83"/>
      <c r="DA259" s="83"/>
      <c r="DB259" s="83"/>
      <c r="DC259" s="83"/>
      <c r="DD259" s="83"/>
      <c r="DE259" s="83"/>
      <c r="DF259" s="83"/>
      <c r="DG259" s="83"/>
      <c r="DH259" s="83"/>
      <c r="DI259" s="83"/>
      <c r="DJ259" s="83"/>
      <c r="DK259" s="83"/>
      <c r="DL259" s="83"/>
      <c r="DM259" s="83"/>
      <c r="DN259" s="83"/>
      <c r="DO259" s="83"/>
      <c r="DP259" s="83"/>
      <c r="DQ259" s="83"/>
      <c r="DR259" s="83"/>
      <c r="DS259" s="83"/>
      <c r="DT259" s="83"/>
      <c r="DU259" s="83"/>
      <c r="DV259" s="83"/>
      <c r="DW259" s="83"/>
      <c r="DX259" s="83"/>
      <c r="DY259" s="83"/>
      <c r="DZ259" s="83"/>
      <c r="EA259" s="83"/>
      <c r="EB259" s="83"/>
      <c r="EC259" s="83"/>
      <c r="ED259" s="83"/>
      <c r="EE259" s="83"/>
      <c r="EF259" s="83"/>
      <c r="EG259" s="83"/>
      <c r="EH259" s="83"/>
      <c r="EI259" s="83"/>
      <c r="EJ259" s="83"/>
      <c r="EK259" s="83"/>
      <c r="EL259" s="83"/>
      <c r="EM259" s="83"/>
      <c r="EN259" s="83"/>
      <c r="EO259" s="83"/>
      <c r="EP259" s="83"/>
      <c r="EQ259" s="83"/>
      <c r="ER259" s="83"/>
      <c r="ES259" s="83"/>
      <c r="ET259" s="83"/>
      <c r="EU259" s="83"/>
      <c r="EV259" s="83"/>
    </row>
    <row r="260" spans="4:152" s="1" customFormat="1" x14ac:dyDescent="0.25">
      <c r="D260" s="145"/>
      <c r="E260" s="73"/>
      <c r="F260" s="74"/>
      <c r="G260" s="74" t="str">
        <f t="shared" si="286"/>
        <v>차량운반구</v>
      </c>
      <c r="H260" s="74"/>
      <c r="I260" s="74"/>
      <c r="J260" s="74"/>
      <c r="K260" s="122"/>
      <c r="L260" s="77"/>
      <c r="M260" s="123"/>
      <c r="N260" s="78"/>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c r="CT260" s="83"/>
      <c r="CU260" s="83"/>
      <c r="CV260" s="83"/>
      <c r="CW260" s="83"/>
      <c r="CX260" s="83"/>
      <c r="CY260" s="83"/>
      <c r="CZ260" s="83"/>
      <c r="DA260" s="83"/>
      <c r="DB260" s="83"/>
      <c r="DC260" s="83"/>
      <c r="DD260" s="83"/>
      <c r="DE260" s="83"/>
      <c r="DF260" s="83"/>
      <c r="DG260" s="83"/>
      <c r="DH260" s="83"/>
      <c r="DI260" s="83"/>
      <c r="DJ260" s="83"/>
      <c r="DK260" s="83"/>
      <c r="DL260" s="83"/>
      <c r="DM260" s="83"/>
      <c r="DN260" s="83"/>
      <c r="DO260" s="83"/>
      <c r="DP260" s="83"/>
      <c r="DQ260" s="83"/>
      <c r="DR260" s="83"/>
      <c r="DS260" s="83"/>
      <c r="DT260" s="83"/>
      <c r="DU260" s="83"/>
      <c r="DV260" s="83"/>
      <c r="DW260" s="83"/>
      <c r="DX260" s="83"/>
      <c r="DY260" s="83"/>
      <c r="DZ260" s="83"/>
      <c r="EA260" s="83"/>
      <c r="EB260" s="83"/>
      <c r="EC260" s="83"/>
      <c r="ED260" s="83"/>
      <c r="EE260" s="83"/>
      <c r="EF260" s="83"/>
      <c r="EG260" s="83"/>
      <c r="EH260" s="83"/>
      <c r="EI260" s="83"/>
      <c r="EJ260" s="83"/>
      <c r="EK260" s="83"/>
      <c r="EL260" s="83"/>
      <c r="EM260" s="83"/>
      <c r="EN260" s="83"/>
      <c r="EO260" s="83"/>
      <c r="EP260" s="83"/>
      <c r="EQ260" s="83"/>
      <c r="ER260" s="83"/>
      <c r="ES260" s="83"/>
      <c r="ET260" s="83"/>
      <c r="EU260" s="83"/>
      <c r="EV260" s="83"/>
    </row>
    <row r="261" spans="4:152" s="1" customFormat="1" x14ac:dyDescent="0.25">
      <c r="D261" s="145"/>
      <c r="E261" s="73"/>
      <c r="F261" s="74"/>
      <c r="G261" s="74" t="str">
        <f t="shared" si="286"/>
        <v>기타 유형자산</v>
      </c>
      <c r="H261" s="74"/>
      <c r="I261" s="74"/>
      <c r="J261" s="74"/>
      <c r="K261" s="122"/>
      <c r="L261" s="77"/>
      <c r="M261" s="123"/>
      <c r="N261" s="78"/>
      <c r="O261" s="83"/>
      <c r="P261" s="83"/>
      <c r="Q261" s="83"/>
      <c r="R261" s="83"/>
      <c r="S261" s="83"/>
      <c r="T261" s="83"/>
      <c r="U261" s="83"/>
      <c r="V261" s="83"/>
      <c r="W261" s="83"/>
      <c r="X261" s="83"/>
      <c r="Y261" s="83"/>
      <c r="Z261" s="83"/>
      <c r="AA261" s="83"/>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c r="CT261" s="83"/>
      <c r="CU261" s="83"/>
      <c r="CV261" s="83"/>
      <c r="CW261" s="83"/>
      <c r="CX261" s="83"/>
      <c r="CY261" s="83"/>
      <c r="CZ261" s="83"/>
      <c r="DA261" s="83"/>
      <c r="DB261" s="83"/>
      <c r="DC261" s="83"/>
      <c r="DD261" s="83"/>
      <c r="DE261" s="83"/>
      <c r="DF261" s="83"/>
      <c r="DG261" s="83"/>
      <c r="DH261" s="83"/>
      <c r="DI261" s="83"/>
      <c r="DJ261" s="83"/>
      <c r="DK261" s="83"/>
      <c r="DL261" s="83"/>
      <c r="DM261" s="83"/>
      <c r="DN261" s="83"/>
      <c r="DO261" s="83"/>
      <c r="DP261" s="83"/>
      <c r="DQ261" s="83"/>
      <c r="DR261" s="83"/>
      <c r="DS261" s="83"/>
      <c r="DT261" s="83"/>
      <c r="DU261" s="83"/>
      <c r="DV261" s="83"/>
      <c r="DW261" s="83"/>
      <c r="DX261" s="83"/>
      <c r="DY261" s="83"/>
      <c r="DZ261" s="83"/>
      <c r="EA261" s="83"/>
      <c r="EB261" s="83"/>
      <c r="EC261" s="83"/>
      <c r="ED261" s="83"/>
      <c r="EE261" s="83"/>
      <c r="EF261" s="83"/>
      <c r="EG261" s="83"/>
      <c r="EH261" s="83"/>
      <c r="EI261" s="83"/>
      <c r="EJ261" s="83"/>
      <c r="EK261" s="83"/>
      <c r="EL261" s="83"/>
      <c r="EM261" s="83"/>
      <c r="EN261" s="83"/>
      <c r="EO261" s="83"/>
      <c r="EP261" s="83"/>
      <c r="EQ261" s="83"/>
      <c r="ER261" s="83"/>
      <c r="ES261" s="83"/>
      <c r="ET261" s="83"/>
      <c r="EU261" s="83"/>
      <c r="EV261" s="83"/>
    </row>
    <row r="262" spans="4:152" s="1" customFormat="1" x14ac:dyDescent="0.25">
      <c r="D262" s="145"/>
      <c r="E262" s="73"/>
      <c r="F262" s="74"/>
      <c r="G262" s="74">
        <f t="shared" si="286"/>
        <v>0</v>
      </c>
      <c r="H262" s="74"/>
      <c r="I262" s="74"/>
      <c r="J262" s="74"/>
      <c r="K262" s="122"/>
      <c r="L262" s="77"/>
      <c r="M262" s="123"/>
      <c r="N262" s="78"/>
      <c r="O262" s="83"/>
      <c r="P262" s="83"/>
      <c r="Q262" s="83"/>
      <c r="R262" s="83"/>
      <c r="S262" s="83"/>
      <c r="T262" s="83"/>
      <c r="U262" s="83"/>
      <c r="V262" s="83"/>
      <c r="W262" s="83"/>
      <c r="X262" s="83"/>
      <c r="Y262" s="83"/>
      <c r="Z262" s="83"/>
      <c r="AA262" s="83"/>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c r="BJ262" s="83"/>
      <c r="BK262" s="83"/>
      <c r="BL262" s="83"/>
      <c r="BM262" s="83"/>
      <c r="BN262" s="83"/>
      <c r="BO262" s="83"/>
      <c r="BP262" s="83"/>
      <c r="BQ262" s="83"/>
      <c r="BR262" s="83"/>
      <c r="BS262" s="83"/>
      <c r="BT262" s="83"/>
      <c r="BU262" s="83"/>
      <c r="BV262" s="83"/>
      <c r="BW262" s="83"/>
      <c r="BX262" s="83"/>
      <c r="BY262" s="83"/>
      <c r="BZ262" s="83"/>
      <c r="CA262" s="83"/>
      <c r="CB262" s="83"/>
      <c r="CC262" s="83"/>
      <c r="CD262" s="83"/>
      <c r="CE262" s="83"/>
      <c r="CF262" s="83"/>
      <c r="CG262" s="83"/>
      <c r="CH262" s="83"/>
      <c r="CI262" s="83"/>
      <c r="CJ262" s="83"/>
      <c r="CK262" s="83"/>
      <c r="CL262" s="83"/>
      <c r="CM262" s="83"/>
      <c r="CN262" s="83"/>
      <c r="CO262" s="83"/>
      <c r="CP262" s="83"/>
      <c r="CQ262" s="83"/>
      <c r="CR262" s="83"/>
      <c r="CS262" s="83"/>
      <c r="CT262" s="83"/>
      <c r="CU262" s="83"/>
      <c r="CV262" s="83"/>
      <c r="CW262" s="83"/>
      <c r="CX262" s="83"/>
      <c r="CY262" s="83"/>
      <c r="CZ262" s="83"/>
      <c r="DA262" s="83"/>
      <c r="DB262" s="83"/>
      <c r="DC262" s="83"/>
      <c r="DD262" s="83"/>
      <c r="DE262" s="83"/>
      <c r="DF262" s="83"/>
      <c r="DG262" s="83"/>
      <c r="DH262" s="83"/>
      <c r="DI262" s="83"/>
      <c r="DJ262" s="83"/>
      <c r="DK262" s="83"/>
      <c r="DL262" s="83"/>
      <c r="DM262" s="83"/>
      <c r="DN262" s="83"/>
      <c r="DO262" s="83"/>
      <c r="DP262" s="83"/>
      <c r="DQ262" s="83"/>
      <c r="DR262" s="83"/>
      <c r="DS262" s="83"/>
      <c r="DT262" s="83"/>
      <c r="DU262" s="83"/>
      <c r="DV262" s="83"/>
      <c r="DW262" s="83"/>
      <c r="DX262" s="83"/>
      <c r="DY262" s="83"/>
      <c r="DZ262" s="83"/>
      <c r="EA262" s="83"/>
      <c r="EB262" s="83"/>
      <c r="EC262" s="83"/>
      <c r="ED262" s="83"/>
      <c r="EE262" s="83"/>
      <c r="EF262" s="83"/>
      <c r="EG262" s="83"/>
      <c r="EH262" s="83"/>
      <c r="EI262" s="83"/>
      <c r="EJ262" s="83"/>
      <c r="EK262" s="83"/>
      <c r="EL262" s="83"/>
      <c r="EM262" s="83"/>
      <c r="EN262" s="83"/>
      <c r="EO262" s="83"/>
      <c r="EP262" s="83"/>
      <c r="EQ262" s="83"/>
      <c r="ER262" s="83"/>
      <c r="ES262" s="83"/>
      <c r="ET262" s="83"/>
      <c r="EU262" s="83"/>
      <c r="EV262" s="83"/>
    </row>
    <row r="263" spans="4:152" s="1" customFormat="1" x14ac:dyDescent="0.25">
      <c r="D263" s="145"/>
      <c r="E263" s="73"/>
      <c r="F263" s="74"/>
      <c r="G263" s="74" t="str">
        <f t="shared" si="286"/>
        <v>건설중인자산</v>
      </c>
      <c r="H263" s="74"/>
      <c r="I263" s="74"/>
      <c r="J263" s="74"/>
      <c r="K263" s="122"/>
      <c r="L263" s="77"/>
      <c r="M263" s="123"/>
      <c r="N263" s="78"/>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c r="BQ263" s="83"/>
      <c r="BR263" s="83"/>
      <c r="BS263" s="83"/>
      <c r="BT263" s="83"/>
      <c r="BU263" s="83"/>
      <c r="BV263" s="83"/>
      <c r="BW263" s="83"/>
      <c r="BX263" s="83"/>
      <c r="BY263" s="83"/>
      <c r="BZ263" s="83"/>
      <c r="CA263" s="83"/>
      <c r="CB263" s="83"/>
      <c r="CC263" s="83"/>
      <c r="CD263" s="83"/>
      <c r="CE263" s="83"/>
      <c r="CF263" s="83"/>
      <c r="CG263" s="83"/>
      <c r="CH263" s="83"/>
      <c r="CI263" s="83"/>
      <c r="CJ263" s="83"/>
      <c r="CK263" s="83"/>
      <c r="CL263" s="83"/>
      <c r="CM263" s="83"/>
      <c r="CN263" s="83"/>
      <c r="CO263" s="83"/>
      <c r="CP263" s="83"/>
      <c r="CQ263" s="83"/>
      <c r="CR263" s="83"/>
      <c r="CS263" s="83"/>
      <c r="CT263" s="83"/>
      <c r="CU263" s="83"/>
      <c r="CV263" s="83"/>
      <c r="CW263" s="83"/>
      <c r="CX263" s="83"/>
      <c r="CY263" s="83"/>
      <c r="CZ263" s="83"/>
      <c r="DA263" s="83"/>
      <c r="DB263" s="83"/>
      <c r="DC263" s="83"/>
      <c r="DD263" s="83"/>
      <c r="DE263" s="83"/>
      <c r="DF263" s="83"/>
      <c r="DG263" s="83"/>
      <c r="DH263" s="83"/>
      <c r="DI263" s="83"/>
      <c r="DJ263" s="83"/>
      <c r="DK263" s="83"/>
      <c r="DL263" s="83"/>
      <c r="DM263" s="83"/>
      <c r="DN263" s="83"/>
      <c r="DO263" s="83"/>
      <c r="DP263" s="83"/>
      <c r="DQ263" s="83"/>
      <c r="DR263" s="83"/>
      <c r="DS263" s="83"/>
      <c r="DT263" s="83"/>
      <c r="DU263" s="83"/>
      <c r="DV263" s="83"/>
      <c r="DW263" s="83"/>
      <c r="DX263" s="83"/>
      <c r="DY263" s="83"/>
      <c r="DZ263" s="83"/>
      <c r="EA263" s="83"/>
      <c r="EB263" s="83"/>
      <c r="EC263" s="83"/>
      <c r="ED263" s="83"/>
      <c r="EE263" s="83"/>
      <c r="EF263" s="83"/>
      <c r="EG263" s="83"/>
      <c r="EH263" s="83"/>
      <c r="EI263" s="83"/>
      <c r="EJ263" s="83"/>
      <c r="EK263" s="83"/>
      <c r="EL263" s="83"/>
      <c r="EM263" s="83"/>
      <c r="EN263" s="83"/>
      <c r="EO263" s="83"/>
      <c r="EP263" s="83"/>
      <c r="EQ263" s="83"/>
      <c r="ER263" s="83"/>
      <c r="ES263" s="83"/>
      <c r="ET263" s="83"/>
      <c r="EU263" s="83"/>
      <c r="EV263" s="83"/>
    </row>
    <row r="264" spans="4:152" s="1" customFormat="1" x14ac:dyDescent="0.25">
      <c r="D264" s="145"/>
      <c r="E264" s="73"/>
      <c r="F264" s="74"/>
      <c r="G264" s="74"/>
      <c r="H264" s="74"/>
      <c r="I264" s="74"/>
      <c r="J264" s="74"/>
      <c r="K264" s="122"/>
      <c r="L264" s="77"/>
      <c r="M264" s="123"/>
      <c r="N264" s="76"/>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c r="BW264" s="77"/>
      <c r="BX264" s="77"/>
      <c r="BY264" s="77"/>
      <c r="BZ264" s="77"/>
      <c r="CA264" s="77"/>
      <c r="CB264" s="77"/>
      <c r="CC264" s="77"/>
      <c r="CD264" s="77"/>
      <c r="CE264" s="77"/>
      <c r="CF264" s="77"/>
      <c r="CG264" s="77"/>
      <c r="CH264" s="77"/>
      <c r="CI264" s="77"/>
      <c r="CJ264" s="77"/>
      <c r="CK264" s="77"/>
      <c r="CL264" s="77"/>
      <c r="CM264" s="77"/>
      <c r="CN264" s="77"/>
      <c r="CO264" s="77"/>
      <c r="CP264" s="77"/>
      <c r="CQ264" s="77"/>
      <c r="CR264" s="77"/>
      <c r="CS264" s="77"/>
      <c r="CT264" s="77"/>
      <c r="CU264" s="77"/>
      <c r="CV264" s="77"/>
      <c r="CW264" s="77"/>
      <c r="CX264" s="77"/>
      <c r="CY264" s="77"/>
      <c r="CZ264" s="77"/>
      <c r="DA264" s="77"/>
      <c r="DB264" s="77"/>
      <c r="DC264" s="77"/>
      <c r="DD264" s="77"/>
      <c r="DE264" s="77"/>
      <c r="DF264" s="77"/>
      <c r="DG264" s="77"/>
      <c r="DH264" s="77"/>
      <c r="DI264" s="77"/>
      <c r="DJ264" s="77"/>
      <c r="DK264" s="77"/>
      <c r="DL264" s="77"/>
      <c r="DM264" s="77"/>
      <c r="DN264" s="77"/>
      <c r="DO264" s="77"/>
      <c r="DP264" s="77"/>
      <c r="DQ264" s="77"/>
      <c r="DR264" s="77"/>
      <c r="DS264" s="77"/>
      <c r="DT264" s="77"/>
      <c r="DU264" s="77"/>
      <c r="DV264" s="77"/>
      <c r="DW264" s="77"/>
      <c r="DX264" s="77"/>
      <c r="DY264" s="77"/>
      <c r="DZ264" s="77"/>
      <c r="EA264" s="77"/>
      <c r="EB264" s="77"/>
      <c r="EC264" s="77"/>
      <c r="ED264" s="77"/>
      <c r="EE264" s="77"/>
      <c r="EF264" s="77"/>
      <c r="EG264" s="77"/>
      <c r="EH264" s="77"/>
      <c r="EI264" s="77"/>
      <c r="EJ264" s="77"/>
      <c r="EK264" s="77"/>
      <c r="EL264" s="77"/>
      <c r="EM264" s="77"/>
      <c r="EN264" s="77"/>
      <c r="EO264" s="77"/>
      <c r="EP264" s="77"/>
      <c r="EQ264" s="77"/>
      <c r="ER264" s="77"/>
      <c r="ES264" s="77"/>
      <c r="ET264" s="77"/>
      <c r="EU264" s="77"/>
      <c r="EV264" s="77"/>
    </row>
    <row r="265" spans="4:152" s="53" customFormat="1" x14ac:dyDescent="0.25">
      <c r="D265" s="139"/>
      <c r="E265" s="61"/>
      <c r="F265" s="62" t="s">
        <v>24</v>
      </c>
      <c r="G265" s="80"/>
      <c r="H265" s="80"/>
      <c r="I265" s="80"/>
      <c r="J265" s="80"/>
      <c r="K265" s="124"/>
      <c r="L265" s="82"/>
      <c r="M265" s="125"/>
      <c r="N265" s="81">
        <f>SUM(N266:N268)</f>
        <v>0</v>
      </c>
      <c r="O265" s="82">
        <f t="shared" ref="O265:BZ265" si="287">SUM(O266:O268)</f>
        <v>0</v>
      </c>
      <c r="P265" s="82">
        <f t="shared" si="287"/>
        <v>0</v>
      </c>
      <c r="Q265" s="82">
        <f t="shared" si="287"/>
        <v>0</v>
      </c>
      <c r="R265" s="82">
        <f t="shared" si="287"/>
        <v>0</v>
      </c>
      <c r="S265" s="82">
        <f t="shared" si="287"/>
        <v>0</v>
      </c>
      <c r="T265" s="82">
        <f t="shared" si="287"/>
        <v>0</v>
      </c>
      <c r="U265" s="82">
        <f t="shared" si="287"/>
        <v>0</v>
      </c>
      <c r="V265" s="82">
        <f t="shared" si="287"/>
        <v>0</v>
      </c>
      <c r="W265" s="82">
        <f t="shared" si="287"/>
        <v>0</v>
      </c>
      <c r="X265" s="82">
        <f t="shared" si="287"/>
        <v>0</v>
      </c>
      <c r="Y265" s="82">
        <f t="shared" si="287"/>
        <v>0</v>
      </c>
      <c r="Z265" s="82">
        <f t="shared" si="287"/>
        <v>0</v>
      </c>
      <c r="AA265" s="82">
        <f t="shared" si="287"/>
        <v>-0.48272357723577236</v>
      </c>
      <c r="AB265" s="82">
        <f t="shared" si="287"/>
        <v>-0.48272357723577236</v>
      </c>
      <c r="AC265" s="82">
        <f t="shared" si="287"/>
        <v>-0.48272357723577236</v>
      </c>
      <c r="AD265" s="82">
        <f t="shared" si="287"/>
        <v>-0.48272357723577236</v>
      </c>
      <c r="AE265" s="82">
        <f t="shared" si="287"/>
        <v>-0.48272357723577236</v>
      </c>
      <c r="AF265" s="82">
        <f t="shared" si="287"/>
        <v>-0.48272357723577236</v>
      </c>
      <c r="AG265" s="82">
        <f t="shared" si="287"/>
        <v>-0.48272357723577236</v>
      </c>
      <c r="AH265" s="82">
        <f t="shared" si="287"/>
        <v>-0.48272357723577236</v>
      </c>
      <c r="AI265" s="82">
        <f t="shared" si="287"/>
        <v>-0.48272357723577236</v>
      </c>
      <c r="AJ265" s="82">
        <f t="shared" si="287"/>
        <v>-0.48272357723577236</v>
      </c>
      <c r="AK265" s="82">
        <f t="shared" si="287"/>
        <v>-0.48272357723577236</v>
      </c>
      <c r="AL265" s="82">
        <f t="shared" si="287"/>
        <v>-0.48272357723577236</v>
      </c>
      <c r="AM265" s="82">
        <f t="shared" si="287"/>
        <v>-0.48272357723577231</v>
      </c>
      <c r="AN265" s="82">
        <f t="shared" si="287"/>
        <v>-0.48272357723577231</v>
      </c>
      <c r="AO265" s="82">
        <f t="shared" si="287"/>
        <v>-0.48272357723577231</v>
      </c>
      <c r="AP265" s="82">
        <f t="shared" si="287"/>
        <v>-0.48272357723577231</v>
      </c>
      <c r="AQ265" s="82">
        <f t="shared" si="287"/>
        <v>-0.48272357723577231</v>
      </c>
      <c r="AR265" s="82">
        <f t="shared" si="287"/>
        <v>-0.48272357723577231</v>
      </c>
      <c r="AS265" s="82">
        <f t="shared" si="287"/>
        <v>-0.48272357723577231</v>
      </c>
      <c r="AT265" s="82">
        <f t="shared" si="287"/>
        <v>-0.48272357723577231</v>
      </c>
      <c r="AU265" s="82">
        <f t="shared" si="287"/>
        <v>-0.48272357723577231</v>
      </c>
      <c r="AV265" s="82">
        <f t="shared" si="287"/>
        <v>-0.48272357723577231</v>
      </c>
      <c r="AW265" s="82">
        <f t="shared" si="287"/>
        <v>-0.48272357723577231</v>
      </c>
      <c r="AX265" s="82">
        <f t="shared" si="287"/>
        <v>-0.48272357723577231</v>
      </c>
      <c r="AY265" s="82">
        <f t="shared" si="287"/>
        <v>-0.48272357723577231</v>
      </c>
      <c r="AZ265" s="82">
        <f t="shared" si="287"/>
        <v>-0.48272357723577231</v>
      </c>
      <c r="BA265" s="82">
        <f t="shared" si="287"/>
        <v>-0.48272357723577231</v>
      </c>
      <c r="BB265" s="82">
        <f t="shared" si="287"/>
        <v>-0.48272357723577231</v>
      </c>
      <c r="BC265" s="82">
        <f t="shared" si="287"/>
        <v>-0.48272357723577231</v>
      </c>
      <c r="BD265" s="82">
        <f t="shared" si="287"/>
        <v>-0.48272357723577231</v>
      </c>
      <c r="BE265" s="82">
        <f t="shared" si="287"/>
        <v>-0.48272357723577231</v>
      </c>
      <c r="BF265" s="82">
        <f t="shared" si="287"/>
        <v>-0.48272357723577231</v>
      </c>
      <c r="BG265" s="82">
        <f t="shared" si="287"/>
        <v>-0.48272357723577231</v>
      </c>
      <c r="BH265" s="82">
        <f t="shared" si="287"/>
        <v>-0.48272357723577231</v>
      </c>
      <c r="BI265" s="82">
        <f t="shared" si="287"/>
        <v>-0.48272357723577231</v>
      </c>
      <c r="BJ265" s="82">
        <f t="shared" si="287"/>
        <v>-0.48272357723577231</v>
      </c>
      <c r="BK265" s="82">
        <f t="shared" si="287"/>
        <v>-0.48272357723577231</v>
      </c>
      <c r="BL265" s="82">
        <f t="shared" si="287"/>
        <v>-0.48272357723577231</v>
      </c>
      <c r="BM265" s="82">
        <f t="shared" si="287"/>
        <v>-0.48272357723577231</v>
      </c>
      <c r="BN265" s="82">
        <f t="shared" si="287"/>
        <v>-0.48272357723577231</v>
      </c>
      <c r="BO265" s="82">
        <f t="shared" si="287"/>
        <v>-0.48272357723577231</v>
      </c>
      <c r="BP265" s="82">
        <f t="shared" si="287"/>
        <v>-0.48272357723577231</v>
      </c>
      <c r="BQ265" s="82">
        <f t="shared" si="287"/>
        <v>-0.48272357723577231</v>
      </c>
      <c r="BR265" s="82">
        <f t="shared" si="287"/>
        <v>-0.48272357723577231</v>
      </c>
      <c r="BS265" s="82">
        <f t="shared" si="287"/>
        <v>-0.48272357723577231</v>
      </c>
      <c r="BT265" s="82">
        <f t="shared" si="287"/>
        <v>-0.48272357723577231</v>
      </c>
      <c r="BU265" s="82">
        <f t="shared" si="287"/>
        <v>-0.48272357723577231</v>
      </c>
      <c r="BV265" s="82">
        <f t="shared" si="287"/>
        <v>-0.48272357723577231</v>
      </c>
      <c r="BW265" s="82">
        <f t="shared" si="287"/>
        <v>-0.48272357723577231</v>
      </c>
      <c r="BX265" s="82">
        <f t="shared" si="287"/>
        <v>-0.48272357723577231</v>
      </c>
      <c r="BY265" s="82">
        <f t="shared" si="287"/>
        <v>-0.48272357723577231</v>
      </c>
      <c r="BZ265" s="82">
        <f t="shared" si="287"/>
        <v>-0.48272357723577231</v>
      </c>
      <c r="CA265" s="82">
        <f t="shared" ref="CA265:DF265" si="288">SUM(CA266:CA268)</f>
        <v>-0.48272357723577231</v>
      </c>
      <c r="CB265" s="82">
        <f t="shared" si="288"/>
        <v>-0.48272357723577231</v>
      </c>
      <c r="CC265" s="82">
        <f t="shared" si="288"/>
        <v>-0.48272357723577231</v>
      </c>
      <c r="CD265" s="82">
        <f t="shared" si="288"/>
        <v>-0.48272357723577231</v>
      </c>
      <c r="CE265" s="82">
        <f t="shared" si="288"/>
        <v>-0.48272357723577231</v>
      </c>
      <c r="CF265" s="82">
        <f t="shared" si="288"/>
        <v>-0.48272357723577231</v>
      </c>
      <c r="CG265" s="82">
        <f t="shared" si="288"/>
        <v>-0.48272357723577231</v>
      </c>
      <c r="CH265" s="82">
        <f t="shared" si="288"/>
        <v>-0.48272357723577231</v>
      </c>
      <c r="CI265" s="82">
        <f t="shared" si="288"/>
        <v>-0.48272357723577225</v>
      </c>
      <c r="CJ265" s="82">
        <f t="shared" si="288"/>
        <v>-0.48272357723577225</v>
      </c>
      <c r="CK265" s="82">
        <f t="shared" si="288"/>
        <v>-0.48272357723577225</v>
      </c>
      <c r="CL265" s="82">
        <f t="shared" si="288"/>
        <v>-0.48272357723577225</v>
      </c>
      <c r="CM265" s="82">
        <f t="shared" si="288"/>
        <v>-0.48272357723577225</v>
      </c>
      <c r="CN265" s="82">
        <f t="shared" si="288"/>
        <v>-0.48272357723577225</v>
      </c>
      <c r="CO265" s="82">
        <f t="shared" si="288"/>
        <v>-0.48272357723577225</v>
      </c>
      <c r="CP265" s="82">
        <f t="shared" si="288"/>
        <v>-0.48272357723577225</v>
      </c>
      <c r="CQ265" s="82">
        <f t="shared" si="288"/>
        <v>-0.48272357723577225</v>
      </c>
      <c r="CR265" s="82">
        <f t="shared" si="288"/>
        <v>-0.48272357723577225</v>
      </c>
      <c r="CS265" s="82">
        <f t="shared" si="288"/>
        <v>-0.48272357723577225</v>
      </c>
      <c r="CT265" s="82">
        <f t="shared" si="288"/>
        <v>-0.48272357723577225</v>
      </c>
      <c r="CU265" s="82">
        <f t="shared" si="288"/>
        <v>-0.48272357723577225</v>
      </c>
      <c r="CV265" s="82">
        <f t="shared" si="288"/>
        <v>-0.48272357723577225</v>
      </c>
      <c r="CW265" s="82">
        <f t="shared" si="288"/>
        <v>-0.48272357723577225</v>
      </c>
      <c r="CX265" s="82">
        <f t="shared" si="288"/>
        <v>-0.48272357723577225</v>
      </c>
      <c r="CY265" s="82">
        <f t="shared" si="288"/>
        <v>-0.48272357723577225</v>
      </c>
      <c r="CZ265" s="82">
        <f t="shared" si="288"/>
        <v>-0.48272357723577225</v>
      </c>
      <c r="DA265" s="82">
        <f t="shared" si="288"/>
        <v>-0.48272357723577225</v>
      </c>
      <c r="DB265" s="82">
        <f t="shared" si="288"/>
        <v>-0.48272357723577225</v>
      </c>
      <c r="DC265" s="82">
        <f t="shared" si="288"/>
        <v>-0.48272357723577225</v>
      </c>
      <c r="DD265" s="82">
        <f t="shared" si="288"/>
        <v>-0.48272357723577225</v>
      </c>
      <c r="DE265" s="82">
        <f t="shared" si="288"/>
        <v>-0.48272357723577225</v>
      </c>
      <c r="DF265" s="82">
        <f t="shared" si="288"/>
        <v>-0.48272357723577225</v>
      </c>
      <c r="DG265" s="82"/>
      <c r="DH265" s="82"/>
      <c r="DI265" s="82"/>
      <c r="DJ265" s="82"/>
      <c r="DK265" s="82"/>
      <c r="DL265" s="82"/>
      <c r="DM265" s="82"/>
      <c r="DN265" s="82"/>
      <c r="DO265" s="82"/>
      <c r="DP265" s="82"/>
      <c r="DQ265" s="82"/>
      <c r="DR265" s="82"/>
      <c r="DS265" s="82"/>
      <c r="DT265" s="82"/>
      <c r="DU265" s="82"/>
      <c r="DV265" s="82"/>
      <c r="DW265" s="82"/>
      <c r="DX265" s="82"/>
      <c r="DY265" s="82"/>
      <c r="DZ265" s="82"/>
      <c r="EA265" s="82"/>
      <c r="EB265" s="82"/>
      <c r="EC265" s="82"/>
      <c r="ED265" s="82"/>
      <c r="EE265" s="82"/>
      <c r="EF265" s="82"/>
      <c r="EG265" s="82"/>
      <c r="EH265" s="82"/>
      <c r="EI265" s="82"/>
      <c r="EJ265" s="82"/>
      <c r="EK265" s="82"/>
      <c r="EL265" s="82"/>
      <c r="EM265" s="82"/>
      <c r="EN265" s="82"/>
      <c r="EO265" s="82"/>
      <c r="EP265" s="82"/>
      <c r="EQ265" s="82"/>
      <c r="ER265" s="82"/>
      <c r="ES265" s="82"/>
      <c r="ET265" s="82"/>
      <c r="EU265" s="82"/>
      <c r="EV265" s="82"/>
    </row>
    <row r="266" spans="4:152" s="1" customFormat="1" x14ac:dyDescent="0.25">
      <c r="D266" s="145"/>
      <c r="E266" s="79"/>
      <c r="F266" s="80"/>
      <c r="G266" s="80" t="str">
        <f>F294</f>
        <v>산업재산권</v>
      </c>
      <c r="H266" s="80"/>
      <c r="I266" s="80"/>
      <c r="J266" s="80"/>
      <c r="K266" s="124"/>
      <c r="L266" s="82"/>
      <c r="M266" s="125"/>
      <c r="N266" s="81">
        <f>-N294-N332-N348</f>
        <v>0</v>
      </c>
      <c r="O266" s="82">
        <f t="shared" ref="O266:BZ268" si="289">-O294-O332-O348</f>
        <v>0</v>
      </c>
      <c r="P266" s="82">
        <f t="shared" si="289"/>
        <v>0</v>
      </c>
      <c r="Q266" s="82">
        <f t="shared" si="289"/>
        <v>0</v>
      </c>
      <c r="R266" s="82">
        <f t="shared" si="289"/>
        <v>0</v>
      </c>
      <c r="S266" s="82">
        <f t="shared" si="289"/>
        <v>0</v>
      </c>
      <c r="T266" s="82">
        <f t="shared" si="289"/>
        <v>0</v>
      </c>
      <c r="U266" s="82">
        <f t="shared" si="289"/>
        <v>0</v>
      </c>
      <c r="V266" s="82">
        <f t="shared" si="289"/>
        <v>0</v>
      </c>
      <c r="W266" s="82">
        <f t="shared" si="289"/>
        <v>0</v>
      </c>
      <c r="X266" s="82">
        <f t="shared" si="289"/>
        <v>0</v>
      </c>
      <c r="Y266" s="82">
        <f t="shared" si="289"/>
        <v>0</v>
      </c>
      <c r="Z266" s="82">
        <f t="shared" si="289"/>
        <v>0</v>
      </c>
      <c r="AA266" s="82">
        <f t="shared" si="289"/>
        <v>-0.48272357723577236</v>
      </c>
      <c r="AB266" s="82">
        <f t="shared" si="289"/>
        <v>-0.48272357723577236</v>
      </c>
      <c r="AC266" s="82">
        <f t="shared" si="289"/>
        <v>-0.48272357723577236</v>
      </c>
      <c r="AD266" s="82">
        <f t="shared" si="289"/>
        <v>-0.48272357723577236</v>
      </c>
      <c r="AE266" s="82">
        <f t="shared" si="289"/>
        <v>-0.48272357723577236</v>
      </c>
      <c r="AF266" s="82">
        <f t="shared" si="289"/>
        <v>-0.48272357723577236</v>
      </c>
      <c r="AG266" s="82">
        <f t="shared" si="289"/>
        <v>-0.48272357723577236</v>
      </c>
      <c r="AH266" s="82">
        <f t="shared" si="289"/>
        <v>-0.48272357723577236</v>
      </c>
      <c r="AI266" s="82">
        <f t="shared" si="289"/>
        <v>-0.48272357723577236</v>
      </c>
      <c r="AJ266" s="82">
        <f t="shared" si="289"/>
        <v>-0.48272357723577236</v>
      </c>
      <c r="AK266" s="82">
        <f t="shared" si="289"/>
        <v>-0.48272357723577236</v>
      </c>
      <c r="AL266" s="82">
        <f t="shared" si="289"/>
        <v>-0.48272357723577236</v>
      </c>
      <c r="AM266" s="82">
        <f t="shared" si="289"/>
        <v>-0.48272357723577231</v>
      </c>
      <c r="AN266" s="82">
        <f t="shared" si="289"/>
        <v>-0.48272357723577231</v>
      </c>
      <c r="AO266" s="82">
        <f t="shared" si="289"/>
        <v>-0.48272357723577231</v>
      </c>
      <c r="AP266" s="82">
        <f t="shared" si="289"/>
        <v>-0.48272357723577231</v>
      </c>
      <c r="AQ266" s="82">
        <f t="shared" si="289"/>
        <v>-0.48272357723577231</v>
      </c>
      <c r="AR266" s="82">
        <f t="shared" si="289"/>
        <v>-0.48272357723577231</v>
      </c>
      <c r="AS266" s="82">
        <f t="shared" si="289"/>
        <v>-0.48272357723577231</v>
      </c>
      <c r="AT266" s="82">
        <f t="shared" si="289"/>
        <v>-0.48272357723577231</v>
      </c>
      <c r="AU266" s="82">
        <f t="shared" si="289"/>
        <v>-0.48272357723577231</v>
      </c>
      <c r="AV266" s="82">
        <f t="shared" si="289"/>
        <v>-0.48272357723577231</v>
      </c>
      <c r="AW266" s="82">
        <f t="shared" si="289"/>
        <v>-0.48272357723577231</v>
      </c>
      <c r="AX266" s="82">
        <f t="shared" si="289"/>
        <v>-0.48272357723577231</v>
      </c>
      <c r="AY266" s="82">
        <f t="shared" si="289"/>
        <v>-0.48272357723577231</v>
      </c>
      <c r="AZ266" s="82">
        <f t="shared" si="289"/>
        <v>-0.48272357723577231</v>
      </c>
      <c r="BA266" s="82">
        <f t="shared" si="289"/>
        <v>-0.48272357723577231</v>
      </c>
      <c r="BB266" s="82">
        <f t="shared" si="289"/>
        <v>-0.48272357723577231</v>
      </c>
      <c r="BC266" s="82">
        <f t="shared" si="289"/>
        <v>-0.48272357723577231</v>
      </c>
      <c r="BD266" s="82">
        <f t="shared" si="289"/>
        <v>-0.48272357723577231</v>
      </c>
      <c r="BE266" s="82">
        <f t="shared" si="289"/>
        <v>-0.48272357723577231</v>
      </c>
      <c r="BF266" s="82">
        <f t="shared" si="289"/>
        <v>-0.48272357723577231</v>
      </c>
      <c r="BG266" s="82">
        <f t="shared" si="289"/>
        <v>-0.48272357723577231</v>
      </c>
      <c r="BH266" s="82">
        <f t="shared" si="289"/>
        <v>-0.48272357723577231</v>
      </c>
      <c r="BI266" s="82">
        <f t="shared" si="289"/>
        <v>-0.48272357723577231</v>
      </c>
      <c r="BJ266" s="82">
        <f t="shared" si="289"/>
        <v>-0.48272357723577231</v>
      </c>
      <c r="BK266" s="82">
        <f t="shared" si="289"/>
        <v>-0.48272357723577231</v>
      </c>
      <c r="BL266" s="82">
        <f t="shared" si="289"/>
        <v>-0.48272357723577231</v>
      </c>
      <c r="BM266" s="82">
        <f t="shared" si="289"/>
        <v>-0.48272357723577231</v>
      </c>
      <c r="BN266" s="82">
        <f t="shared" si="289"/>
        <v>-0.48272357723577231</v>
      </c>
      <c r="BO266" s="82">
        <f t="shared" si="289"/>
        <v>-0.48272357723577231</v>
      </c>
      <c r="BP266" s="82">
        <f t="shared" si="289"/>
        <v>-0.48272357723577231</v>
      </c>
      <c r="BQ266" s="82">
        <f t="shared" si="289"/>
        <v>-0.48272357723577231</v>
      </c>
      <c r="BR266" s="82">
        <f t="shared" si="289"/>
        <v>-0.48272357723577231</v>
      </c>
      <c r="BS266" s="82">
        <f t="shared" si="289"/>
        <v>-0.48272357723577231</v>
      </c>
      <c r="BT266" s="82">
        <f t="shared" si="289"/>
        <v>-0.48272357723577231</v>
      </c>
      <c r="BU266" s="82">
        <f t="shared" si="289"/>
        <v>-0.48272357723577231</v>
      </c>
      <c r="BV266" s="82">
        <f t="shared" si="289"/>
        <v>-0.48272357723577231</v>
      </c>
      <c r="BW266" s="82">
        <f t="shared" si="289"/>
        <v>-0.48272357723577231</v>
      </c>
      <c r="BX266" s="82">
        <f t="shared" si="289"/>
        <v>-0.48272357723577231</v>
      </c>
      <c r="BY266" s="82">
        <f t="shared" si="289"/>
        <v>-0.48272357723577231</v>
      </c>
      <c r="BZ266" s="82">
        <f t="shared" si="289"/>
        <v>-0.48272357723577231</v>
      </c>
      <c r="CA266" s="82">
        <f t="shared" ref="CA266:DF268" si="290">-CA294-CA332-CA348</f>
        <v>-0.48272357723577231</v>
      </c>
      <c r="CB266" s="82">
        <f t="shared" si="290"/>
        <v>-0.48272357723577231</v>
      </c>
      <c r="CC266" s="82">
        <f t="shared" si="290"/>
        <v>-0.48272357723577231</v>
      </c>
      <c r="CD266" s="82">
        <f t="shared" si="290"/>
        <v>-0.48272357723577231</v>
      </c>
      <c r="CE266" s="82">
        <f t="shared" si="290"/>
        <v>-0.48272357723577231</v>
      </c>
      <c r="CF266" s="82">
        <f t="shared" si="290"/>
        <v>-0.48272357723577231</v>
      </c>
      <c r="CG266" s="82">
        <f t="shared" si="290"/>
        <v>-0.48272357723577231</v>
      </c>
      <c r="CH266" s="82">
        <f t="shared" si="290"/>
        <v>-0.48272357723577231</v>
      </c>
      <c r="CI266" s="82">
        <f t="shared" si="290"/>
        <v>-0.48272357723577225</v>
      </c>
      <c r="CJ266" s="82">
        <f t="shared" si="290"/>
        <v>-0.48272357723577225</v>
      </c>
      <c r="CK266" s="82">
        <f t="shared" si="290"/>
        <v>-0.48272357723577225</v>
      </c>
      <c r="CL266" s="82">
        <f t="shared" si="290"/>
        <v>-0.48272357723577225</v>
      </c>
      <c r="CM266" s="82">
        <f t="shared" si="290"/>
        <v>-0.48272357723577225</v>
      </c>
      <c r="CN266" s="82">
        <f t="shared" si="290"/>
        <v>-0.48272357723577225</v>
      </c>
      <c r="CO266" s="82">
        <f t="shared" si="290"/>
        <v>-0.48272357723577225</v>
      </c>
      <c r="CP266" s="82">
        <f t="shared" si="290"/>
        <v>-0.48272357723577225</v>
      </c>
      <c r="CQ266" s="82">
        <f t="shared" si="290"/>
        <v>-0.48272357723577225</v>
      </c>
      <c r="CR266" s="82">
        <f t="shared" si="290"/>
        <v>-0.48272357723577225</v>
      </c>
      <c r="CS266" s="82">
        <f t="shared" si="290"/>
        <v>-0.48272357723577225</v>
      </c>
      <c r="CT266" s="82">
        <f t="shared" si="290"/>
        <v>-0.48272357723577225</v>
      </c>
      <c r="CU266" s="82">
        <f t="shared" si="290"/>
        <v>-0.48272357723577225</v>
      </c>
      <c r="CV266" s="82">
        <f t="shared" si="290"/>
        <v>-0.48272357723577225</v>
      </c>
      <c r="CW266" s="82">
        <f t="shared" si="290"/>
        <v>-0.48272357723577225</v>
      </c>
      <c r="CX266" s="82">
        <f t="shared" si="290"/>
        <v>-0.48272357723577225</v>
      </c>
      <c r="CY266" s="82">
        <f t="shared" si="290"/>
        <v>-0.48272357723577225</v>
      </c>
      <c r="CZ266" s="82">
        <f t="shared" si="290"/>
        <v>-0.48272357723577225</v>
      </c>
      <c r="DA266" s="82">
        <f t="shared" si="290"/>
        <v>-0.48272357723577225</v>
      </c>
      <c r="DB266" s="82">
        <f t="shared" si="290"/>
        <v>-0.48272357723577225</v>
      </c>
      <c r="DC266" s="82">
        <f t="shared" si="290"/>
        <v>-0.48272357723577225</v>
      </c>
      <c r="DD266" s="82">
        <f t="shared" si="290"/>
        <v>-0.48272357723577225</v>
      </c>
      <c r="DE266" s="82">
        <f t="shared" si="290"/>
        <v>-0.48272357723577225</v>
      </c>
      <c r="DF266" s="82">
        <f t="shared" si="290"/>
        <v>-0.48272357723577225</v>
      </c>
      <c r="DG266" s="82"/>
      <c r="DH266" s="82"/>
      <c r="DI266" s="82"/>
      <c r="DJ266" s="82"/>
      <c r="DK266" s="82"/>
      <c r="DL266" s="82"/>
      <c r="DM266" s="82"/>
      <c r="DN266" s="82"/>
      <c r="DO266" s="82"/>
      <c r="DP266" s="82"/>
      <c r="DQ266" s="82"/>
      <c r="DR266" s="82"/>
      <c r="DS266" s="82"/>
      <c r="DT266" s="82"/>
      <c r="DU266" s="82"/>
      <c r="DV266" s="82"/>
      <c r="DW266" s="82"/>
      <c r="DX266" s="82"/>
      <c r="DY266" s="82"/>
      <c r="DZ266" s="82"/>
      <c r="EA266" s="82"/>
      <c r="EB266" s="82"/>
      <c r="EC266" s="82"/>
      <c r="ED266" s="82"/>
      <c r="EE266" s="82"/>
      <c r="EF266" s="82"/>
      <c r="EG266" s="82"/>
      <c r="EH266" s="82"/>
      <c r="EI266" s="82"/>
      <c r="EJ266" s="82"/>
      <c r="EK266" s="82"/>
      <c r="EL266" s="82"/>
      <c r="EM266" s="82"/>
      <c r="EN266" s="82"/>
      <c r="EO266" s="82"/>
      <c r="EP266" s="82"/>
      <c r="EQ266" s="82"/>
      <c r="ER266" s="82"/>
      <c r="ES266" s="82"/>
      <c r="ET266" s="82"/>
      <c r="EU266" s="82"/>
      <c r="EV266" s="82"/>
    </row>
    <row r="267" spans="4:152" s="1" customFormat="1" x14ac:dyDescent="0.25">
      <c r="D267" s="145"/>
      <c r="E267" s="79"/>
      <c r="F267" s="80"/>
      <c r="G267" s="80" t="str">
        <f>F295</f>
        <v>기타 무형자산</v>
      </c>
      <c r="H267" s="80"/>
      <c r="I267" s="80"/>
      <c r="J267" s="80"/>
      <c r="K267" s="124"/>
      <c r="L267" s="82"/>
      <c r="M267" s="125"/>
      <c r="N267" s="81">
        <f t="shared" ref="N267:W268" si="291">-N295-N333-N349</f>
        <v>0</v>
      </c>
      <c r="O267" s="82">
        <f t="shared" si="291"/>
        <v>0</v>
      </c>
      <c r="P267" s="82">
        <f t="shared" si="291"/>
        <v>0</v>
      </c>
      <c r="Q267" s="82">
        <f t="shared" si="291"/>
        <v>0</v>
      </c>
      <c r="R267" s="82">
        <f t="shared" si="291"/>
        <v>0</v>
      </c>
      <c r="S267" s="82">
        <f t="shared" si="291"/>
        <v>0</v>
      </c>
      <c r="T267" s="82">
        <f t="shared" si="291"/>
        <v>0</v>
      </c>
      <c r="U267" s="82">
        <f t="shared" si="291"/>
        <v>0</v>
      </c>
      <c r="V267" s="82">
        <f t="shared" si="291"/>
        <v>0</v>
      </c>
      <c r="W267" s="82">
        <f t="shared" si="291"/>
        <v>0</v>
      </c>
      <c r="X267" s="82">
        <f t="shared" si="289"/>
        <v>0</v>
      </c>
      <c r="Y267" s="82">
        <f t="shared" si="289"/>
        <v>0</v>
      </c>
      <c r="Z267" s="82">
        <f t="shared" si="289"/>
        <v>0</v>
      </c>
      <c r="AA267" s="82">
        <f t="shared" si="289"/>
        <v>0</v>
      </c>
      <c r="AB267" s="82">
        <f t="shared" si="289"/>
        <v>0</v>
      </c>
      <c r="AC267" s="82">
        <f t="shared" si="289"/>
        <v>0</v>
      </c>
      <c r="AD267" s="82">
        <f t="shared" si="289"/>
        <v>0</v>
      </c>
      <c r="AE267" s="82">
        <f t="shared" si="289"/>
        <v>0</v>
      </c>
      <c r="AF267" s="82">
        <f t="shared" si="289"/>
        <v>0</v>
      </c>
      <c r="AG267" s="82">
        <f t="shared" si="289"/>
        <v>0</v>
      </c>
      <c r="AH267" s="82">
        <f t="shared" si="289"/>
        <v>0</v>
      </c>
      <c r="AI267" s="82">
        <f t="shared" si="289"/>
        <v>0</v>
      </c>
      <c r="AJ267" s="82">
        <f t="shared" si="289"/>
        <v>0</v>
      </c>
      <c r="AK267" s="82">
        <f t="shared" si="289"/>
        <v>0</v>
      </c>
      <c r="AL267" s="82">
        <f t="shared" si="289"/>
        <v>0</v>
      </c>
      <c r="AM267" s="82">
        <f t="shared" si="289"/>
        <v>0</v>
      </c>
      <c r="AN267" s="82">
        <f t="shared" si="289"/>
        <v>0</v>
      </c>
      <c r="AO267" s="82">
        <f t="shared" si="289"/>
        <v>0</v>
      </c>
      <c r="AP267" s="82">
        <f t="shared" si="289"/>
        <v>0</v>
      </c>
      <c r="AQ267" s="82">
        <f t="shared" si="289"/>
        <v>0</v>
      </c>
      <c r="AR267" s="82">
        <f t="shared" si="289"/>
        <v>0</v>
      </c>
      <c r="AS267" s="82">
        <f t="shared" si="289"/>
        <v>0</v>
      </c>
      <c r="AT267" s="82">
        <f t="shared" si="289"/>
        <v>0</v>
      </c>
      <c r="AU267" s="82">
        <f t="shared" si="289"/>
        <v>0</v>
      </c>
      <c r="AV267" s="82">
        <f t="shared" si="289"/>
        <v>0</v>
      </c>
      <c r="AW267" s="82">
        <f t="shared" si="289"/>
        <v>0</v>
      </c>
      <c r="AX267" s="82">
        <f t="shared" si="289"/>
        <v>0</v>
      </c>
      <c r="AY267" s="82">
        <f t="shared" si="289"/>
        <v>0</v>
      </c>
      <c r="AZ267" s="82">
        <f t="shared" si="289"/>
        <v>0</v>
      </c>
      <c r="BA267" s="82">
        <f t="shared" si="289"/>
        <v>0</v>
      </c>
      <c r="BB267" s="82">
        <f t="shared" si="289"/>
        <v>0</v>
      </c>
      <c r="BC267" s="82">
        <f t="shared" si="289"/>
        <v>0</v>
      </c>
      <c r="BD267" s="82">
        <f t="shared" si="289"/>
        <v>0</v>
      </c>
      <c r="BE267" s="82">
        <f t="shared" si="289"/>
        <v>0</v>
      </c>
      <c r="BF267" s="82">
        <f t="shared" si="289"/>
        <v>0</v>
      </c>
      <c r="BG267" s="82">
        <f t="shared" si="289"/>
        <v>0</v>
      </c>
      <c r="BH267" s="82">
        <f t="shared" si="289"/>
        <v>0</v>
      </c>
      <c r="BI267" s="82">
        <f t="shared" si="289"/>
        <v>0</v>
      </c>
      <c r="BJ267" s="82">
        <f t="shared" si="289"/>
        <v>0</v>
      </c>
      <c r="BK267" s="82">
        <f t="shared" si="289"/>
        <v>0</v>
      </c>
      <c r="BL267" s="82">
        <f t="shared" si="289"/>
        <v>0</v>
      </c>
      <c r="BM267" s="82">
        <f t="shared" si="289"/>
        <v>0</v>
      </c>
      <c r="BN267" s="82">
        <f t="shared" si="289"/>
        <v>0</v>
      </c>
      <c r="BO267" s="82">
        <f t="shared" si="289"/>
        <v>0</v>
      </c>
      <c r="BP267" s="82">
        <f t="shared" si="289"/>
        <v>0</v>
      </c>
      <c r="BQ267" s="82">
        <f t="shared" si="289"/>
        <v>0</v>
      </c>
      <c r="BR267" s="82">
        <f t="shared" si="289"/>
        <v>0</v>
      </c>
      <c r="BS267" s="82">
        <f t="shared" si="289"/>
        <v>0</v>
      </c>
      <c r="BT267" s="82">
        <f t="shared" si="289"/>
        <v>0</v>
      </c>
      <c r="BU267" s="82">
        <f t="shared" si="289"/>
        <v>0</v>
      </c>
      <c r="BV267" s="82">
        <f t="shared" si="289"/>
        <v>0</v>
      </c>
      <c r="BW267" s="82">
        <f t="shared" si="289"/>
        <v>0</v>
      </c>
      <c r="BX267" s="82">
        <f t="shared" si="289"/>
        <v>0</v>
      </c>
      <c r="BY267" s="82">
        <f t="shared" si="289"/>
        <v>0</v>
      </c>
      <c r="BZ267" s="82">
        <f t="shared" si="289"/>
        <v>0</v>
      </c>
      <c r="CA267" s="82">
        <f t="shared" si="290"/>
        <v>0</v>
      </c>
      <c r="CB267" s="82">
        <f t="shared" si="290"/>
        <v>0</v>
      </c>
      <c r="CC267" s="82">
        <f t="shared" si="290"/>
        <v>0</v>
      </c>
      <c r="CD267" s="82">
        <f t="shared" si="290"/>
        <v>0</v>
      </c>
      <c r="CE267" s="82">
        <f t="shared" si="290"/>
        <v>0</v>
      </c>
      <c r="CF267" s="82">
        <f t="shared" si="290"/>
        <v>0</v>
      </c>
      <c r="CG267" s="82">
        <f t="shared" si="290"/>
        <v>0</v>
      </c>
      <c r="CH267" s="82">
        <f t="shared" si="290"/>
        <v>0</v>
      </c>
      <c r="CI267" s="82">
        <f t="shared" si="290"/>
        <v>0</v>
      </c>
      <c r="CJ267" s="82">
        <f t="shared" si="290"/>
        <v>0</v>
      </c>
      <c r="CK267" s="82">
        <f t="shared" si="290"/>
        <v>0</v>
      </c>
      <c r="CL267" s="82">
        <f t="shared" si="290"/>
        <v>0</v>
      </c>
      <c r="CM267" s="82">
        <f t="shared" si="290"/>
        <v>0</v>
      </c>
      <c r="CN267" s="82">
        <f t="shared" si="290"/>
        <v>0</v>
      </c>
      <c r="CO267" s="82">
        <f t="shared" si="290"/>
        <v>0</v>
      </c>
      <c r="CP267" s="82">
        <f t="shared" si="290"/>
        <v>0</v>
      </c>
      <c r="CQ267" s="82">
        <f t="shared" si="290"/>
        <v>0</v>
      </c>
      <c r="CR267" s="82">
        <f t="shared" si="290"/>
        <v>0</v>
      </c>
      <c r="CS267" s="82">
        <f t="shared" si="290"/>
        <v>0</v>
      </c>
      <c r="CT267" s="82">
        <f t="shared" si="290"/>
        <v>0</v>
      </c>
      <c r="CU267" s="82">
        <f t="shared" si="290"/>
        <v>0</v>
      </c>
      <c r="CV267" s="82">
        <f t="shared" si="290"/>
        <v>0</v>
      </c>
      <c r="CW267" s="82">
        <f t="shared" si="290"/>
        <v>0</v>
      </c>
      <c r="CX267" s="82">
        <f t="shared" si="290"/>
        <v>0</v>
      </c>
      <c r="CY267" s="82">
        <f t="shared" si="290"/>
        <v>0</v>
      </c>
      <c r="CZ267" s="82">
        <f t="shared" si="290"/>
        <v>0</v>
      </c>
      <c r="DA267" s="82">
        <f t="shared" si="290"/>
        <v>0</v>
      </c>
      <c r="DB267" s="82">
        <f t="shared" si="290"/>
        <v>0</v>
      </c>
      <c r="DC267" s="82">
        <f t="shared" si="290"/>
        <v>0</v>
      </c>
      <c r="DD267" s="82">
        <f t="shared" si="290"/>
        <v>0</v>
      </c>
      <c r="DE267" s="82">
        <f t="shared" si="290"/>
        <v>0</v>
      </c>
      <c r="DF267" s="82">
        <f t="shared" si="290"/>
        <v>0</v>
      </c>
      <c r="DG267" s="82"/>
      <c r="DH267" s="82"/>
      <c r="DI267" s="82"/>
      <c r="DJ267" s="82"/>
      <c r="DK267" s="82"/>
      <c r="DL267" s="82"/>
      <c r="DM267" s="82"/>
      <c r="DN267" s="82"/>
      <c r="DO267" s="82"/>
      <c r="DP267" s="82"/>
      <c r="DQ267" s="82"/>
      <c r="DR267" s="82"/>
      <c r="DS267" s="82"/>
      <c r="DT267" s="82"/>
      <c r="DU267" s="82"/>
      <c r="DV267" s="82"/>
      <c r="DW267" s="82"/>
      <c r="DX267" s="82"/>
      <c r="DY267" s="82"/>
      <c r="DZ267" s="82"/>
      <c r="EA267" s="82"/>
      <c r="EB267" s="82"/>
      <c r="EC267" s="82"/>
      <c r="ED267" s="82"/>
      <c r="EE267" s="82"/>
      <c r="EF267" s="82"/>
      <c r="EG267" s="82"/>
      <c r="EH267" s="82"/>
      <c r="EI267" s="82"/>
      <c r="EJ267" s="82"/>
      <c r="EK267" s="82"/>
      <c r="EL267" s="82"/>
      <c r="EM267" s="82"/>
      <c r="EN267" s="82"/>
      <c r="EO267" s="82"/>
      <c r="EP267" s="82"/>
      <c r="EQ267" s="82"/>
      <c r="ER267" s="82"/>
      <c r="ES267" s="82"/>
      <c r="ET267" s="82"/>
      <c r="EU267" s="82"/>
      <c r="EV267" s="82"/>
    </row>
    <row r="268" spans="4:152" s="1" customFormat="1" x14ac:dyDescent="0.25">
      <c r="D268" s="145"/>
      <c r="E268" s="79"/>
      <c r="F268" s="80"/>
      <c r="G268" s="80">
        <f>F296</f>
        <v>0</v>
      </c>
      <c r="H268" s="80"/>
      <c r="I268" s="80"/>
      <c r="J268" s="80"/>
      <c r="K268" s="124"/>
      <c r="L268" s="82"/>
      <c r="M268" s="125"/>
      <c r="N268" s="81">
        <f t="shared" si="291"/>
        <v>0</v>
      </c>
      <c r="O268" s="82">
        <f t="shared" si="291"/>
        <v>0</v>
      </c>
      <c r="P268" s="82">
        <f t="shared" si="291"/>
        <v>0</v>
      </c>
      <c r="Q268" s="82">
        <f t="shared" si="291"/>
        <v>0</v>
      </c>
      <c r="R268" s="82">
        <f t="shared" si="291"/>
        <v>0</v>
      </c>
      <c r="S268" s="82">
        <f t="shared" si="291"/>
        <v>0</v>
      </c>
      <c r="T268" s="82">
        <f t="shared" si="291"/>
        <v>0</v>
      </c>
      <c r="U268" s="82">
        <f t="shared" si="291"/>
        <v>0</v>
      </c>
      <c r="V268" s="82">
        <f t="shared" si="291"/>
        <v>0</v>
      </c>
      <c r="W268" s="82">
        <f t="shared" si="291"/>
        <v>0</v>
      </c>
      <c r="X268" s="82">
        <f t="shared" si="289"/>
        <v>0</v>
      </c>
      <c r="Y268" s="82">
        <f t="shared" si="289"/>
        <v>0</v>
      </c>
      <c r="Z268" s="82">
        <f t="shared" si="289"/>
        <v>0</v>
      </c>
      <c r="AA268" s="82">
        <f t="shared" si="289"/>
        <v>0</v>
      </c>
      <c r="AB268" s="82">
        <f t="shared" si="289"/>
        <v>0</v>
      </c>
      <c r="AC268" s="82">
        <f t="shared" si="289"/>
        <v>0</v>
      </c>
      <c r="AD268" s="82">
        <f t="shared" si="289"/>
        <v>0</v>
      </c>
      <c r="AE268" s="82">
        <f t="shared" si="289"/>
        <v>0</v>
      </c>
      <c r="AF268" s="82">
        <f t="shared" si="289"/>
        <v>0</v>
      </c>
      <c r="AG268" s="82">
        <f t="shared" si="289"/>
        <v>0</v>
      </c>
      <c r="AH268" s="82">
        <f t="shared" si="289"/>
        <v>0</v>
      </c>
      <c r="AI268" s="82">
        <f t="shared" si="289"/>
        <v>0</v>
      </c>
      <c r="AJ268" s="82">
        <f t="shared" si="289"/>
        <v>0</v>
      </c>
      <c r="AK268" s="82">
        <f t="shared" si="289"/>
        <v>0</v>
      </c>
      <c r="AL268" s="82">
        <f t="shared" si="289"/>
        <v>0</v>
      </c>
      <c r="AM268" s="82">
        <f t="shared" si="289"/>
        <v>0</v>
      </c>
      <c r="AN268" s="82">
        <f t="shared" si="289"/>
        <v>0</v>
      </c>
      <c r="AO268" s="82">
        <f t="shared" si="289"/>
        <v>0</v>
      </c>
      <c r="AP268" s="82">
        <f t="shared" si="289"/>
        <v>0</v>
      </c>
      <c r="AQ268" s="82">
        <f t="shared" si="289"/>
        <v>0</v>
      </c>
      <c r="AR268" s="82">
        <f t="shared" si="289"/>
        <v>0</v>
      </c>
      <c r="AS268" s="82">
        <f t="shared" si="289"/>
        <v>0</v>
      </c>
      <c r="AT268" s="82">
        <f t="shared" si="289"/>
        <v>0</v>
      </c>
      <c r="AU268" s="82">
        <f t="shared" si="289"/>
        <v>0</v>
      </c>
      <c r="AV268" s="82">
        <f t="shared" si="289"/>
        <v>0</v>
      </c>
      <c r="AW268" s="82">
        <f t="shared" si="289"/>
        <v>0</v>
      </c>
      <c r="AX268" s="82">
        <f t="shared" si="289"/>
        <v>0</v>
      </c>
      <c r="AY268" s="82">
        <f t="shared" si="289"/>
        <v>0</v>
      </c>
      <c r="AZ268" s="82">
        <f t="shared" si="289"/>
        <v>0</v>
      </c>
      <c r="BA268" s="82">
        <f t="shared" si="289"/>
        <v>0</v>
      </c>
      <c r="BB268" s="82">
        <f t="shared" si="289"/>
        <v>0</v>
      </c>
      <c r="BC268" s="82">
        <f t="shared" si="289"/>
        <v>0</v>
      </c>
      <c r="BD268" s="82">
        <f t="shared" si="289"/>
        <v>0</v>
      </c>
      <c r="BE268" s="82">
        <f t="shared" si="289"/>
        <v>0</v>
      </c>
      <c r="BF268" s="82">
        <f t="shared" si="289"/>
        <v>0</v>
      </c>
      <c r="BG268" s="82">
        <f t="shared" si="289"/>
        <v>0</v>
      </c>
      <c r="BH268" s="82">
        <f t="shared" si="289"/>
        <v>0</v>
      </c>
      <c r="BI268" s="82">
        <f t="shared" si="289"/>
        <v>0</v>
      </c>
      <c r="BJ268" s="82">
        <f t="shared" si="289"/>
        <v>0</v>
      </c>
      <c r="BK268" s="82">
        <f t="shared" si="289"/>
        <v>0</v>
      </c>
      <c r="BL268" s="82">
        <f t="shared" si="289"/>
        <v>0</v>
      </c>
      <c r="BM268" s="82">
        <f t="shared" si="289"/>
        <v>0</v>
      </c>
      <c r="BN268" s="82">
        <f t="shared" si="289"/>
        <v>0</v>
      </c>
      <c r="BO268" s="82">
        <f t="shared" si="289"/>
        <v>0</v>
      </c>
      <c r="BP268" s="82">
        <f t="shared" si="289"/>
        <v>0</v>
      </c>
      <c r="BQ268" s="82">
        <f t="shared" si="289"/>
        <v>0</v>
      </c>
      <c r="BR268" s="82">
        <f t="shared" si="289"/>
        <v>0</v>
      </c>
      <c r="BS268" s="82">
        <f t="shared" si="289"/>
        <v>0</v>
      </c>
      <c r="BT268" s="82">
        <f t="shared" si="289"/>
        <v>0</v>
      </c>
      <c r="BU268" s="82">
        <f t="shared" si="289"/>
        <v>0</v>
      </c>
      <c r="BV268" s="82">
        <f t="shared" si="289"/>
        <v>0</v>
      </c>
      <c r="BW268" s="82">
        <f t="shared" si="289"/>
        <v>0</v>
      </c>
      <c r="BX268" s="82">
        <f t="shared" si="289"/>
        <v>0</v>
      </c>
      <c r="BY268" s="82">
        <f t="shared" si="289"/>
        <v>0</v>
      </c>
      <c r="BZ268" s="82">
        <f t="shared" si="289"/>
        <v>0</v>
      </c>
      <c r="CA268" s="82">
        <f t="shared" si="290"/>
        <v>0</v>
      </c>
      <c r="CB268" s="82">
        <f t="shared" si="290"/>
        <v>0</v>
      </c>
      <c r="CC268" s="82">
        <f t="shared" si="290"/>
        <v>0</v>
      </c>
      <c r="CD268" s="82">
        <f t="shared" si="290"/>
        <v>0</v>
      </c>
      <c r="CE268" s="82">
        <f t="shared" si="290"/>
        <v>0</v>
      </c>
      <c r="CF268" s="82">
        <f t="shared" si="290"/>
        <v>0</v>
      </c>
      <c r="CG268" s="82">
        <f t="shared" si="290"/>
        <v>0</v>
      </c>
      <c r="CH268" s="82">
        <f t="shared" si="290"/>
        <v>0</v>
      </c>
      <c r="CI268" s="82">
        <f t="shared" si="290"/>
        <v>0</v>
      </c>
      <c r="CJ268" s="82">
        <f t="shared" si="290"/>
        <v>0</v>
      </c>
      <c r="CK268" s="82">
        <f t="shared" si="290"/>
        <v>0</v>
      </c>
      <c r="CL268" s="82">
        <f t="shared" si="290"/>
        <v>0</v>
      </c>
      <c r="CM268" s="82">
        <f t="shared" si="290"/>
        <v>0</v>
      </c>
      <c r="CN268" s="82">
        <f t="shared" si="290"/>
        <v>0</v>
      </c>
      <c r="CO268" s="82">
        <f t="shared" si="290"/>
        <v>0</v>
      </c>
      <c r="CP268" s="82">
        <f t="shared" si="290"/>
        <v>0</v>
      </c>
      <c r="CQ268" s="82">
        <f t="shared" si="290"/>
        <v>0</v>
      </c>
      <c r="CR268" s="82">
        <f t="shared" si="290"/>
        <v>0</v>
      </c>
      <c r="CS268" s="82">
        <f t="shared" si="290"/>
        <v>0</v>
      </c>
      <c r="CT268" s="82">
        <f t="shared" si="290"/>
        <v>0</v>
      </c>
      <c r="CU268" s="82">
        <f t="shared" si="290"/>
        <v>0</v>
      </c>
      <c r="CV268" s="82">
        <f t="shared" si="290"/>
        <v>0</v>
      </c>
      <c r="CW268" s="82">
        <f t="shared" si="290"/>
        <v>0</v>
      </c>
      <c r="CX268" s="82">
        <f t="shared" si="290"/>
        <v>0</v>
      </c>
      <c r="CY268" s="82">
        <f t="shared" si="290"/>
        <v>0</v>
      </c>
      <c r="CZ268" s="82">
        <f t="shared" si="290"/>
        <v>0</v>
      </c>
      <c r="DA268" s="82">
        <f t="shared" si="290"/>
        <v>0</v>
      </c>
      <c r="DB268" s="82">
        <f t="shared" si="290"/>
        <v>0</v>
      </c>
      <c r="DC268" s="82">
        <f t="shared" si="290"/>
        <v>0</v>
      </c>
      <c r="DD268" s="82">
        <f t="shared" si="290"/>
        <v>0</v>
      </c>
      <c r="DE268" s="82">
        <f t="shared" si="290"/>
        <v>0</v>
      </c>
      <c r="DF268" s="82">
        <f t="shared" si="290"/>
        <v>0</v>
      </c>
      <c r="DG268" s="82"/>
      <c r="DH268" s="82"/>
      <c r="DI268" s="82"/>
      <c r="DJ268" s="82"/>
      <c r="DK268" s="82"/>
      <c r="DL268" s="82"/>
      <c r="DM268" s="82"/>
      <c r="DN268" s="82"/>
      <c r="DO268" s="82"/>
      <c r="DP268" s="82"/>
      <c r="DQ268" s="82"/>
      <c r="DR268" s="82"/>
      <c r="DS268" s="82"/>
      <c r="DT268" s="82"/>
      <c r="DU268" s="82"/>
      <c r="DV268" s="82"/>
      <c r="DW268" s="82"/>
      <c r="DX268" s="82"/>
      <c r="DY268" s="82"/>
      <c r="DZ268" s="82"/>
      <c r="EA268" s="82"/>
      <c r="EB268" s="82"/>
      <c r="EC268" s="82"/>
      <c r="ED268" s="82"/>
      <c r="EE268" s="82"/>
      <c r="EF268" s="82"/>
      <c r="EG268" s="82"/>
      <c r="EH268" s="82"/>
      <c r="EI268" s="82"/>
      <c r="EJ268" s="82"/>
      <c r="EK268" s="82"/>
      <c r="EL268" s="82"/>
      <c r="EM268" s="82"/>
      <c r="EN268" s="82"/>
      <c r="EO268" s="82"/>
      <c r="EP268" s="82"/>
      <c r="EQ268" s="82"/>
      <c r="ER268" s="82"/>
      <c r="ES268" s="82"/>
      <c r="ET268" s="82"/>
      <c r="EU268" s="82"/>
      <c r="EV268" s="82"/>
    </row>
    <row r="269" spans="4:152" s="1" customFormat="1" x14ac:dyDescent="0.25">
      <c r="D269" s="145"/>
      <c r="E269" s="73"/>
      <c r="F269" s="80"/>
      <c r="G269" s="80"/>
      <c r="H269" s="80"/>
      <c r="I269" s="80"/>
      <c r="J269" s="80"/>
      <c r="K269" s="124"/>
      <c r="L269" s="82"/>
      <c r="M269" s="125"/>
      <c r="N269" s="81"/>
      <c r="O269" s="82"/>
      <c r="P269" s="82"/>
      <c r="Q269" s="82"/>
      <c r="R269" s="82"/>
      <c r="S269" s="82"/>
      <c r="T269" s="82"/>
      <c r="U269" s="82"/>
      <c r="V269" s="82"/>
      <c r="W269" s="82"/>
      <c r="X269" s="82"/>
      <c r="Y269" s="82"/>
      <c r="Z269" s="82"/>
      <c r="AA269" s="82"/>
      <c r="AB269" s="82"/>
      <c r="AC269" s="82"/>
      <c r="AD269" s="82"/>
      <c r="AE269" s="82"/>
      <c r="AF269" s="82"/>
      <c r="AG269" s="82"/>
      <c r="AH269" s="82"/>
      <c r="AI269" s="82"/>
      <c r="AJ269" s="82"/>
      <c r="AK269" s="82"/>
      <c r="AL269" s="82"/>
      <c r="AM269" s="82"/>
      <c r="AN269" s="82"/>
      <c r="AO269" s="82"/>
      <c r="AP269" s="82"/>
      <c r="AQ269" s="82"/>
      <c r="AR269" s="82"/>
      <c r="AS269" s="82"/>
      <c r="AT269" s="82"/>
      <c r="AU269" s="82"/>
      <c r="AV269" s="82"/>
      <c r="AW269" s="82"/>
      <c r="AX269" s="82"/>
      <c r="AY269" s="82"/>
      <c r="AZ269" s="82"/>
      <c r="BA269" s="82"/>
      <c r="BB269" s="82"/>
      <c r="BC269" s="82"/>
      <c r="BD269" s="82"/>
      <c r="BE269" s="82"/>
      <c r="BF269" s="82"/>
      <c r="BG269" s="82"/>
      <c r="BH269" s="82"/>
      <c r="BI269" s="82"/>
      <c r="BJ269" s="82"/>
      <c r="BK269" s="82"/>
      <c r="BL269" s="82"/>
      <c r="BM269" s="82"/>
      <c r="BN269" s="82"/>
      <c r="BO269" s="82"/>
      <c r="BP269" s="82"/>
      <c r="BQ269" s="82"/>
      <c r="BR269" s="82"/>
      <c r="BS269" s="82"/>
      <c r="BT269" s="82"/>
      <c r="BU269" s="82"/>
      <c r="BV269" s="82"/>
      <c r="BW269" s="82"/>
      <c r="BX269" s="82"/>
      <c r="BY269" s="82"/>
      <c r="BZ269" s="82"/>
      <c r="CA269" s="82"/>
      <c r="CB269" s="82"/>
      <c r="CC269" s="82"/>
      <c r="CD269" s="82"/>
      <c r="CE269" s="82"/>
      <c r="CF269" s="82"/>
      <c r="CG269" s="82"/>
      <c r="CH269" s="82"/>
      <c r="CI269" s="82"/>
      <c r="CJ269" s="82"/>
      <c r="CK269" s="82"/>
      <c r="CL269" s="82"/>
      <c r="CM269" s="82"/>
      <c r="CN269" s="82"/>
      <c r="CO269" s="82"/>
      <c r="CP269" s="82"/>
      <c r="CQ269" s="82"/>
      <c r="CR269" s="82"/>
      <c r="CS269" s="82"/>
      <c r="CT269" s="82"/>
      <c r="CU269" s="82"/>
      <c r="CV269" s="82"/>
      <c r="CW269" s="82"/>
      <c r="CX269" s="82"/>
      <c r="CY269" s="82"/>
      <c r="CZ269" s="82"/>
      <c r="DA269" s="82"/>
      <c r="DB269" s="82"/>
      <c r="DC269" s="82"/>
      <c r="DD269" s="82"/>
      <c r="DE269" s="82"/>
      <c r="DF269" s="82"/>
      <c r="DG269" s="82"/>
      <c r="DH269" s="82"/>
      <c r="DI269" s="82"/>
      <c r="DJ269" s="82"/>
      <c r="DK269" s="82"/>
      <c r="DL269" s="82"/>
      <c r="DM269" s="82"/>
      <c r="DN269" s="82"/>
      <c r="DO269" s="82"/>
      <c r="DP269" s="82"/>
      <c r="DQ269" s="82"/>
      <c r="DR269" s="82"/>
      <c r="DS269" s="82"/>
      <c r="DT269" s="82"/>
      <c r="DU269" s="82"/>
      <c r="DV269" s="82"/>
      <c r="DW269" s="82"/>
      <c r="DX269" s="82"/>
      <c r="DY269" s="82"/>
      <c r="DZ269" s="82"/>
      <c r="EA269" s="82"/>
      <c r="EB269" s="82"/>
      <c r="EC269" s="82"/>
      <c r="ED269" s="82"/>
      <c r="EE269" s="82"/>
      <c r="EF269" s="82"/>
      <c r="EG269" s="82"/>
      <c r="EH269" s="82"/>
      <c r="EI269" s="82"/>
      <c r="EJ269" s="82"/>
      <c r="EK269" s="82"/>
      <c r="EL269" s="82"/>
      <c r="EM269" s="82"/>
      <c r="EN269" s="82"/>
      <c r="EO269" s="82"/>
      <c r="EP269" s="82"/>
      <c r="EQ269" s="82"/>
      <c r="ER269" s="82"/>
      <c r="ES269" s="82"/>
      <c r="ET269" s="82"/>
      <c r="EU269" s="82"/>
      <c r="EV269" s="82"/>
    </row>
    <row r="270" spans="4:152" s="53" customFormat="1" x14ac:dyDescent="0.25">
      <c r="D270" s="139"/>
      <c r="E270" s="68"/>
      <c r="F270" s="69" t="s">
        <v>25</v>
      </c>
      <c r="G270" s="74"/>
      <c r="H270" s="74"/>
      <c r="I270" s="74"/>
      <c r="J270" s="74"/>
      <c r="K270" s="122"/>
      <c r="L270" s="77"/>
      <c r="M270" s="123"/>
      <c r="N270" s="87">
        <f t="shared" ref="N270:BA270" si="292">SUM(N271:N274)</f>
        <v>0</v>
      </c>
      <c r="O270" s="66">
        <f t="shared" ref="O270:W270" si="293">SUM(O271:O274)</f>
        <v>0</v>
      </c>
      <c r="P270" s="66">
        <f t="shared" si="293"/>
        <v>0</v>
      </c>
      <c r="Q270" s="66">
        <f t="shared" si="293"/>
        <v>0</v>
      </c>
      <c r="R270" s="66">
        <f t="shared" si="293"/>
        <v>0</v>
      </c>
      <c r="S270" s="66">
        <f t="shared" si="293"/>
        <v>0</v>
      </c>
      <c r="T270" s="66">
        <f t="shared" si="293"/>
        <v>0</v>
      </c>
      <c r="U270" s="66">
        <f t="shared" si="293"/>
        <v>0</v>
      </c>
      <c r="V270" s="66">
        <f t="shared" si="293"/>
        <v>0</v>
      </c>
      <c r="W270" s="66">
        <f t="shared" si="293"/>
        <v>0</v>
      </c>
      <c r="X270" s="66">
        <f t="shared" si="292"/>
        <v>0</v>
      </c>
      <c r="Y270" s="66">
        <f t="shared" si="292"/>
        <v>0</v>
      </c>
      <c r="Z270" s="66">
        <f t="shared" si="292"/>
        <v>0</v>
      </c>
      <c r="AA270" s="66">
        <f t="shared" si="292"/>
        <v>0</v>
      </c>
      <c r="AB270" s="66">
        <f t="shared" si="292"/>
        <v>0</v>
      </c>
      <c r="AC270" s="66">
        <f t="shared" si="292"/>
        <v>0</v>
      </c>
      <c r="AD270" s="66">
        <f t="shared" si="292"/>
        <v>0</v>
      </c>
      <c r="AE270" s="66">
        <f t="shared" si="292"/>
        <v>0</v>
      </c>
      <c r="AF270" s="66">
        <f t="shared" si="292"/>
        <v>0</v>
      </c>
      <c r="AG270" s="66">
        <f t="shared" si="292"/>
        <v>0</v>
      </c>
      <c r="AH270" s="66">
        <f t="shared" si="292"/>
        <v>0</v>
      </c>
      <c r="AI270" s="66">
        <f t="shared" si="292"/>
        <v>0</v>
      </c>
      <c r="AJ270" s="66">
        <f t="shared" si="292"/>
        <v>0</v>
      </c>
      <c r="AK270" s="66">
        <f t="shared" si="292"/>
        <v>0</v>
      </c>
      <c r="AL270" s="66">
        <f t="shared" si="292"/>
        <v>0</v>
      </c>
      <c r="AM270" s="66">
        <f t="shared" si="292"/>
        <v>0</v>
      </c>
      <c r="AN270" s="66">
        <f t="shared" si="292"/>
        <v>0</v>
      </c>
      <c r="AO270" s="66">
        <f t="shared" si="292"/>
        <v>0</v>
      </c>
      <c r="AP270" s="66">
        <f t="shared" si="292"/>
        <v>0</v>
      </c>
      <c r="AQ270" s="66">
        <f t="shared" si="292"/>
        <v>0</v>
      </c>
      <c r="AR270" s="66">
        <f t="shared" si="292"/>
        <v>0</v>
      </c>
      <c r="AS270" s="66">
        <f t="shared" si="292"/>
        <v>0</v>
      </c>
      <c r="AT270" s="66">
        <f t="shared" si="292"/>
        <v>0</v>
      </c>
      <c r="AU270" s="66">
        <f t="shared" si="292"/>
        <v>0</v>
      </c>
      <c r="AV270" s="66">
        <f t="shared" si="292"/>
        <v>0</v>
      </c>
      <c r="AW270" s="66">
        <f t="shared" si="292"/>
        <v>0</v>
      </c>
      <c r="AX270" s="66">
        <f t="shared" si="292"/>
        <v>0</v>
      </c>
      <c r="AY270" s="66">
        <f t="shared" si="292"/>
        <v>0</v>
      </c>
      <c r="AZ270" s="66">
        <f t="shared" si="292"/>
        <v>0</v>
      </c>
      <c r="BA270" s="66">
        <f t="shared" si="292"/>
        <v>0</v>
      </c>
      <c r="BB270" s="66">
        <f t="shared" ref="BB270:DF270" si="294">SUM(BB271:BB274)</f>
        <v>0</v>
      </c>
      <c r="BC270" s="66">
        <f t="shared" si="294"/>
        <v>0</v>
      </c>
      <c r="BD270" s="66">
        <f t="shared" si="294"/>
        <v>0</v>
      </c>
      <c r="BE270" s="66">
        <f t="shared" si="294"/>
        <v>0</v>
      </c>
      <c r="BF270" s="66">
        <f t="shared" si="294"/>
        <v>0</v>
      </c>
      <c r="BG270" s="66">
        <f t="shared" si="294"/>
        <v>0</v>
      </c>
      <c r="BH270" s="66">
        <f t="shared" si="294"/>
        <v>0</v>
      </c>
      <c r="BI270" s="66">
        <f t="shared" si="294"/>
        <v>0</v>
      </c>
      <c r="BJ270" s="66">
        <f t="shared" si="294"/>
        <v>0</v>
      </c>
      <c r="BK270" s="66">
        <f t="shared" si="294"/>
        <v>0</v>
      </c>
      <c r="BL270" s="66">
        <f t="shared" si="294"/>
        <v>0</v>
      </c>
      <c r="BM270" s="66">
        <f t="shared" si="294"/>
        <v>0</v>
      </c>
      <c r="BN270" s="66">
        <f t="shared" si="294"/>
        <v>0</v>
      </c>
      <c r="BO270" s="66">
        <f t="shared" si="294"/>
        <v>0</v>
      </c>
      <c r="BP270" s="66">
        <f t="shared" si="294"/>
        <v>0</v>
      </c>
      <c r="BQ270" s="66">
        <f t="shared" si="294"/>
        <v>0</v>
      </c>
      <c r="BR270" s="66">
        <f t="shared" si="294"/>
        <v>0</v>
      </c>
      <c r="BS270" s="66">
        <f t="shared" si="294"/>
        <v>0</v>
      </c>
      <c r="BT270" s="66">
        <f t="shared" si="294"/>
        <v>0</v>
      </c>
      <c r="BU270" s="66">
        <f t="shared" si="294"/>
        <v>0</v>
      </c>
      <c r="BV270" s="66">
        <f t="shared" si="294"/>
        <v>0</v>
      </c>
      <c r="BW270" s="66">
        <f t="shared" si="294"/>
        <v>0</v>
      </c>
      <c r="BX270" s="66">
        <f t="shared" si="294"/>
        <v>0</v>
      </c>
      <c r="BY270" s="66">
        <f t="shared" si="294"/>
        <v>0</v>
      </c>
      <c r="BZ270" s="66">
        <f t="shared" si="294"/>
        <v>0</v>
      </c>
      <c r="CA270" s="66">
        <f t="shared" si="294"/>
        <v>0</v>
      </c>
      <c r="CB270" s="66">
        <f t="shared" si="294"/>
        <v>0</v>
      </c>
      <c r="CC270" s="66">
        <f t="shared" si="294"/>
        <v>0</v>
      </c>
      <c r="CD270" s="66">
        <f t="shared" si="294"/>
        <v>0</v>
      </c>
      <c r="CE270" s="66">
        <f t="shared" si="294"/>
        <v>0</v>
      </c>
      <c r="CF270" s="66">
        <f t="shared" si="294"/>
        <v>0</v>
      </c>
      <c r="CG270" s="66">
        <f t="shared" si="294"/>
        <v>0</v>
      </c>
      <c r="CH270" s="66">
        <f t="shared" si="294"/>
        <v>0</v>
      </c>
      <c r="CI270" s="66">
        <f t="shared" si="294"/>
        <v>0</v>
      </c>
      <c r="CJ270" s="66">
        <f t="shared" si="294"/>
        <v>0</v>
      </c>
      <c r="CK270" s="66">
        <f t="shared" si="294"/>
        <v>0</v>
      </c>
      <c r="CL270" s="66">
        <f t="shared" si="294"/>
        <v>0</v>
      </c>
      <c r="CM270" s="66">
        <f t="shared" si="294"/>
        <v>0</v>
      </c>
      <c r="CN270" s="66">
        <f t="shared" si="294"/>
        <v>0</v>
      </c>
      <c r="CO270" s="66">
        <f t="shared" si="294"/>
        <v>0</v>
      </c>
      <c r="CP270" s="66">
        <f t="shared" si="294"/>
        <v>0</v>
      </c>
      <c r="CQ270" s="66">
        <f t="shared" si="294"/>
        <v>0</v>
      </c>
      <c r="CR270" s="66">
        <f t="shared" si="294"/>
        <v>0</v>
      </c>
      <c r="CS270" s="66">
        <f t="shared" si="294"/>
        <v>0</v>
      </c>
      <c r="CT270" s="66">
        <f t="shared" si="294"/>
        <v>0</v>
      </c>
      <c r="CU270" s="66">
        <f t="shared" si="294"/>
        <v>0</v>
      </c>
      <c r="CV270" s="66">
        <f t="shared" si="294"/>
        <v>0</v>
      </c>
      <c r="CW270" s="66">
        <f t="shared" si="294"/>
        <v>0</v>
      </c>
      <c r="CX270" s="66">
        <f t="shared" si="294"/>
        <v>0</v>
      </c>
      <c r="CY270" s="66">
        <f t="shared" si="294"/>
        <v>0</v>
      </c>
      <c r="CZ270" s="66">
        <f t="shared" si="294"/>
        <v>0</v>
      </c>
      <c r="DA270" s="66">
        <f t="shared" si="294"/>
        <v>0</v>
      </c>
      <c r="DB270" s="66">
        <f t="shared" si="294"/>
        <v>0</v>
      </c>
      <c r="DC270" s="66">
        <f t="shared" si="294"/>
        <v>0</v>
      </c>
      <c r="DD270" s="66">
        <f t="shared" si="294"/>
        <v>0</v>
      </c>
      <c r="DE270" s="66">
        <f t="shared" si="294"/>
        <v>0</v>
      </c>
      <c r="DF270" s="66">
        <f t="shared" si="294"/>
        <v>0</v>
      </c>
      <c r="DG270" s="66"/>
      <c r="DH270" s="66"/>
      <c r="DI270" s="66"/>
      <c r="DJ270" s="66"/>
      <c r="DK270" s="66"/>
      <c r="DL270" s="66"/>
      <c r="DM270" s="66"/>
      <c r="DN270" s="66"/>
      <c r="DO270" s="66"/>
      <c r="DP270" s="66"/>
      <c r="DQ270" s="66"/>
      <c r="DR270" s="66"/>
      <c r="DS270" s="66"/>
      <c r="DT270" s="66"/>
      <c r="DU270" s="66"/>
      <c r="DV270" s="66"/>
      <c r="DW270" s="66"/>
      <c r="DX270" s="66"/>
      <c r="DY270" s="66"/>
      <c r="DZ270" s="66"/>
      <c r="EA270" s="66"/>
      <c r="EB270" s="66"/>
      <c r="EC270" s="66"/>
      <c r="ED270" s="66"/>
      <c r="EE270" s="66"/>
      <c r="EF270" s="66"/>
      <c r="EG270" s="66"/>
      <c r="EH270" s="66"/>
      <c r="EI270" s="66"/>
      <c r="EJ270" s="66"/>
      <c r="EK270" s="66"/>
      <c r="EL270" s="66"/>
      <c r="EM270" s="66"/>
      <c r="EN270" s="66"/>
      <c r="EO270" s="66"/>
      <c r="EP270" s="66"/>
      <c r="EQ270" s="66"/>
      <c r="ER270" s="66"/>
      <c r="ES270" s="66"/>
      <c r="ET270" s="66"/>
      <c r="EU270" s="66"/>
      <c r="EV270" s="66"/>
    </row>
    <row r="271" spans="4:152" s="1" customFormat="1" x14ac:dyDescent="0.25">
      <c r="D271" s="145"/>
      <c r="E271" s="73"/>
      <c r="F271" s="74"/>
      <c r="G271" s="74" t="str">
        <f>G266</f>
        <v>산업재산권</v>
      </c>
      <c r="H271" s="74"/>
      <c r="I271" s="74"/>
      <c r="J271" s="74"/>
      <c r="K271" s="122"/>
      <c r="L271" s="77"/>
      <c r="M271" s="123"/>
      <c r="N271" s="78"/>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c r="BJ271" s="83"/>
      <c r="BK271" s="83"/>
      <c r="BL271" s="83"/>
      <c r="BM271" s="83"/>
      <c r="BN271" s="83"/>
      <c r="BO271" s="83"/>
      <c r="BP271" s="83"/>
      <c r="BQ271" s="83"/>
      <c r="BR271" s="83"/>
      <c r="BS271" s="83"/>
      <c r="BT271" s="83"/>
      <c r="BU271" s="83"/>
      <c r="BV271" s="83"/>
      <c r="BW271" s="83"/>
      <c r="BX271" s="83"/>
      <c r="BY271" s="83"/>
      <c r="BZ271" s="83"/>
      <c r="CA271" s="83"/>
      <c r="CB271" s="83"/>
      <c r="CC271" s="83"/>
      <c r="CD271" s="83"/>
      <c r="CE271" s="83"/>
      <c r="CF271" s="83"/>
      <c r="CG271" s="83"/>
      <c r="CH271" s="83"/>
      <c r="CI271" s="83"/>
      <c r="CJ271" s="83"/>
      <c r="CK271" s="83"/>
      <c r="CL271" s="83"/>
      <c r="CM271" s="83"/>
      <c r="CN271" s="83"/>
      <c r="CO271" s="83"/>
      <c r="CP271" s="83"/>
      <c r="CQ271" s="83"/>
      <c r="CR271" s="83"/>
      <c r="CS271" s="83"/>
      <c r="CT271" s="83"/>
      <c r="CU271" s="83"/>
      <c r="CV271" s="83"/>
      <c r="CW271" s="83"/>
      <c r="CX271" s="83"/>
      <c r="CY271" s="83"/>
      <c r="CZ271" s="83"/>
      <c r="DA271" s="83"/>
      <c r="DB271" s="83"/>
      <c r="DC271" s="83"/>
      <c r="DD271" s="83"/>
      <c r="DE271" s="83"/>
      <c r="DF271" s="83"/>
      <c r="DG271" s="83"/>
      <c r="DH271" s="83"/>
      <c r="DI271" s="83"/>
      <c r="DJ271" s="83"/>
      <c r="DK271" s="83"/>
      <c r="DL271" s="83"/>
      <c r="DM271" s="83"/>
      <c r="DN271" s="83"/>
      <c r="DO271" s="83"/>
      <c r="DP271" s="83"/>
      <c r="DQ271" s="83"/>
      <c r="DR271" s="83"/>
      <c r="DS271" s="83"/>
      <c r="DT271" s="83"/>
      <c r="DU271" s="83"/>
      <c r="DV271" s="83"/>
      <c r="DW271" s="83"/>
      <c r="DX271" s="83"/>
      <c r="DY271" s="83"/>
      <c r="DZ271" s="83"/>
      <c r="EA271" s="83"/>
      <c r="EB271" s="83"/>
      <c r="EC271" s="83"/>
      <c r="ED271" s="83"/>
      <c r="EE271" s="83"/>
      <c r="EF271" s="83"/>
      <c r="EG271" s="83"/>
      <c r="EH271" s="83"/>
      <c r="EI271" s="83"/>
      <c r="EJ271" s="83"/>
      <c r="EK271" s="83"/>
      <c r="EL271" s="83"/>
      <c r="EM271" s="83"/>
      <c r="EN271" s="83"/>
      <c r="EO271" s="83"/>
      <c r="EP271" s="83"/>
      <c r="EQ271" s="83"/>
      <c r="ER271" s="83"/>
      <c r="ES271" s="83"/>
      <c r="ET271" s="83"/>
      <c r="EU271" s="83"/>
      <c r="EV271" s="83"/>
    </row>
    <row r="272" spans="4:152" s="1" customFormat="1" x14ac:dyDescent="0.25">
      <c r="D272" s="145"/>
      <c r="E272" s="73"/>
      <c r="F272" s="74"/>
      <c r="G272" s="74" t="str">
        <f>G267</f>
        <v>기타 무형자산</v>
      </c>
      <c r="H272" s="74"/>
      <c r="I272" s="74"/>
      <c r="J272" s="74"/>
      <c r="K272" s="122"/>
      <c r="L272" s="77"/>
      <c r="M272" s="123"/>
      <c r="N272" s="78"/>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c r="BJ272" s="83"/>
      <c r="BK272" s="83"/>
      <c r="BL272" s="83"/>
      <c r="BM272" s="83"/>
      <c r="BN272" s="83"/>
      <c r="BO272" s="83"/>
      <c r="BP272" s="83"/>
      <c r="BQ272" s="83"/>
      <c r="BR272" s="83"/>
      <c r="BS272" s="83"/>
      <c r="BT272" s="83"/>
      <c r="BU272" s="83"/>
      <c r="BV272" s="83"/>
      <c r="BW272" s="83"/>
      <c r="BX272" s="83"/>
      <c r="BY272" s="83"/>
      <c r="BZ272" s="83"/>
      <c r="CA272" s="83"/>
      <c r="CB272" s="83"/>
      <c r="CC272" s="83"/>
      <c r="CD272" s="83"/>
      <c r="CE272" s="83"/>
      <c r="CF272" s="83"/>
      <c r="CG272" s="83"/>
      <c r="CH272" s="83"/>
      <c r="CI272" s="83"/>
      <c r="CJ272" s="83"/>
      <c r="CK272" s="83"/>
      <c r="CL272" s="83"/>
      <c r="CM272" s="83"/>
      <c r="CN272" s="83"/>
      <c r="CO272" s="83"/>
      <c r="CP272" s="83"/>
      <c r="CQ272" s="83"/>
      <c r="CR272" s="83"/>
      <c r="CS272" s="83"/>
      <c r="CT272" s="83"/>
      <c r="CU272" s="83"/>
      <c r="CV272" s="83"/>
      <c r="CW272" s="83"/>
      <c r="CX272" s="83"/>
      <c r="CY272" s="83"/>
      <c r="CZ272" s="83"/>
      <c r="DA272" s="83"/>
      <c r="DB272" s="83"/>
      <c r="DC272" s="83"/>
      <c r="DD272" s="83"/>
      <c r="DE272" s="83"/>
      <c r="DF272" s="83"/>
      <c r="DG272" s="83"/>
      <c r="DH272" s="83"/>
      <c r="DI272" s="83"/>
      <c r="DJ272" s="83"/>
      <c r="DK272" s="83"/>
      <c r="DL272" s="83"/>
      <c r="DM272" s="83"/>
      <c r="DN272" s="83"/>
      <c r="DO272" s="83"/>
      <c r="DP272" s="83"/>
      <c r="DQ272" s="83"/>
      <c r="DR272" s="83"/>
      <c r="DS272" s="83"/>
      <c r="DT272" s="83"/>
      <c r="DU272" s="83"/>
      <c r="DV272" s="83"/>
      <c r="DW272" s="83"/>
      <c r="DX272" s="83"/>
      <c r="DY272" s="83"/>
      <c r="DZ272" s="83"/>
      <c r="EA272" s="83"/>
      <c r="EB272" s="83"/>
      <c r="EC272" s="83"/>
      <c r="ED272" s="83"/>
      <c r="EE272" s="83"/>
      <c r="EF272" s="83"/>
      <c r="EG272" s="83"/>
      <c r="EH272" s="83"/>
      <c r="EI272" s="83"/>
      <c r="EJ272" s="83"/>
      <c r="EK272" s="83"/>
      <c r="EL272" s="83"/>
      <c r="EM272" s="83"/>
      <c r="EN272" s="83"/>
      <c r="EO272" s="83"/>
      <c r="EP272" s="83"/>
      <c r="EQ272" s="83"/>
      <c r="ER272" s="83"/>
      <c r="ES272" s="83"/>
      <c r="ET272" s="83"/>
      <c r="EU272" s="83"/>
      <c r="EV272" s="83"/>
    </row>
    <row r="273" spans="1:152" s="1" customFormat="1" x14ac:dyDescent="0.25">
      <c r="D273" s="145"/>
      <c r="E273" s="73"/>
      <c r="F273" s="74"/>
      <c r="G273" s="74">
        <f>G268</f>
        <v>0</v>
      </c>
      <c r="H273" s="74"/>
      <c r="I273" s="74"/>
      <c r="J273" s="74"/>
      <c r="K273" s="122"/>
      <c r="L273" s="77"/>
      <c r="M273" s="123"/>
      <c r="N273" s="78"/>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c r="BJ273" s="83"/>
      <c r="BK273" s="83"/>
      <c r="BL273" s="83"/>
      <c r="BM273" s="83"/>
      <c r="BN273" s="83"/>
      <c r="BO273" s="83"/>
      <c r="BP273" s="83"/>
      <c r="BQ273" s="83"/>
      <c r="BR273" s="83"/>
      <c r="BS273" s="83"/>
      <c r="BT273" s="83"/>
      <c r="BU273" s="83"/>
      <c r="BV273" s="83"/>
      <c r="BW273" s="83"/>
      <c r="BX273" s="83"/>
      <c r="BY273" s="83"/>
      <c r="BZ273" s="83"/>
      <c r="CA273" s="83"/>
      <c r="CB273" s="83"/>
      <c r="CC273" s="83"/>
      <c r="CD273" s="83"/>
      <c r="CE273" s="83"/>
      <c r="CF273" s="83"/>
      <c r="CG273" s="83"/>
      <c r="CH273" s="83"/>
      <c r="CI273" s="83"/>
      <c r="CJ273" s="83"/>
      <c r="CK273" s="83"/>
      <c r="CL273" s="83"/>
      <c r="CM273" s="83"/>
      <c r="CN273" s="83"/>
      <c r="CO273" s="83"/>
      <c r="CP273" s="83"/>
      <c r="CQ273" s="83"/>
      <c r="CR273" s="83"/>
      <c r="CS273" s="83"/>
      <c r="CT273" s="83"/>
      <c r="CU273" s="83"/>
      <c r="CV273" s="83"/>
      <c r="CW273" s="83"/>
      <c r="CX273" s="83"/>
      <c r="CY273" s="83"/>
      <c r="CZ273" s="83"/>
      <c r="DA273" s="83"/>
      <c r="DB273" s="83"/>
      <c r="DC273" s="83"/>
      <c r="DD273" s="83"/>
      <c r="DE273" s="83"/>
      <c r="DF273" s="83"/>
      <c r="DG273" s="83"/>
      <c r="DH273" s="83"/>
      <c r="DI273" s="83"/>
      <c r="DJ273" s="83"/>
      <c r="DK273" s="83"/>
      <c r="DL273" s="83"/>
      <c r="DM273" s="83"/>
      <c r="DN273" s="83"/>
      <c r="DO273" s="83"/>
      <c r="DP273" s="83"/>
      <c r="DQ273" s="83"/>
      <c r="DR273" s="83"/>
      <c r="DS273" s="83"/>
      <c r="DT273" s="83"/>
      <c r="DU273" s="83"/>
      <c r="DV273" s="83"/>
      <c r="DW273" s="83"/>
      <c r="DX273" s="83"/>
      <c r="DY273" s="83"/>
      <c r="DZ273" s="83"/>
      <c r="EA273" s="83"/>
      <c r="EB273" s="83"/>
      <c r="EC273" s="83"/>
      <c r="ED273" s="83"/>
      <c r="EE273" s="83"/>
      <c r="EF273" s="83"/>
      <c r="EG273" s="83"/>
      <c r="EH273" s="83"/>
      <c r="EI273" s="83"/>
      <c r="EJ273" s="83"/>
      <c r="EK273" s="83"/>
      <c r="EL273" s="83"/>
      <c r="EM273" s="83"/>
      <c r="EN273" s="83"/>
      <c r="EO273" s="83"/>
      <c r="EP273" s="83"/>
      <c r="EQ273" s="83"/>
      <c r="ER273" s="83"/>
      <c r="ES273" s="83"/>
      <c r="ET273" s="83"/>
      <c r="EU273" s="83"/>
      <c r="EV273" s="83"/>
    </row>
    <row r="274" spans="1:152" s="1" customFormat="1" x14ac:dyDescent="0.25">
      <c r="D274" s="145"/>
      <c r="E274" s="79"/>
      <c r="F274" s="80"/>
      <c r="G274" s="80"/>
      <c r="H274" s="80"/>
      <c r="I274" s="80"/>
      <c r="J274" s="80"/>
      <c r="K274" s="124"/>
      <c r="L274" s="82"/>
      <c r="M274" s="125"/>
      <c r="N274" s="81"/>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c r="AZ274" s="82"/>
      <c r="BA274" s="82"/>
      <c r="BB274" s="82"/>
      <c r="BC274" s="82"/>
      <c r="BD274" s="82"/>
      <c r="BE274" s="82"/>
      <c r="BF274" s="82"/>
      <c r="BG274" s="82"/>
      <c r="BH274" s="82"/>
      <c r="BI274" s="82"/>
      <c r="BJ274" s="82"/>
      <c r="BK274" s="82"/>
      <c r="BL274" s="82"/>
      <c r="BM274" s="82"/>
      <c r="BN274" s="82"/>
      <c r="BO274" s="82"/>
      <c r="BP274" s="82"/>
      <c r="BQ274" s="82"/>
      <c r="BR274" s="82"/>
      <c r="BS274" s="82"/>
      <c r="BT274" s="82"/>
      <c r="BU274" s="82"/>
      <c r="BV274" s="82"/>
      <c r="BW274" s="82"/>
      <c r="BX274" s="82"/>
      <c r="BY274" s="82"/>
      <c r="BZ274" s="82"/>
      <c r="CA274" s="82"/>
      <c r="CB274" s="82"/>
      <c r="CC274" s="82"/>
      <c r="CD274" s="82"/>
      <c r="CE274" s="82"/>
      <c r="CF274" s="82"/>
      <c r="CG274" s="82"/>
      <c r="CH274" s="82"/>
      <c r="CI274" s="82"/>
      <c r="CJ274" s="82"/>
      <c r="CK274" s="82"/>
      <c r="CL274" s="82"/>
      <c r="CM274" s="82"/>
      <c r="CN274" s="82"/>
      <c r="CO274" s="82"/>
      <c r="CP274" s="82"/>
      <c r="CQ274" s="82"/>
      <c r="CR274" s="82"/>
      <c r="CS274" s="82"/>
      <c r="CT274" s="82"/>
      <c r="CU274" s="82"/>
      <c r="CV274" s="82"/>
      <c r="CW274" s="82"/>
      <c r="CX274" s="82"/>
      <c r="CY274" s="82"/>
      <c r="CZ274" s="82"/>
      <c r="DA274" s="82"/>
      <c r="DB274" s="82"/>
      <c r="DC274" s="82"/>
      <c r="DD274" s="82"/>
      <c r="DE274" s="82"/>
      <c r="DF274" s="82"/>
      <c r="DG274" s="82"/>
      <c r="DH274" s="82"/>
      <c r="DI274" s="82"/>
      <c r="DJ274" s="82"/>
      <c r="DK274" s="82"/>
      <c r="DL274" s="82"/>
      <c r="DM274" s="82"/>
      <c r="DN274" s="82"/>
      <c r="DO274" s="82"/>
      <c r="DP274" s="82"/>
      <c r="DQ274" s="82"/>
      <c r="DR274" s="82"/>
      <c r="DS274" s="82"/>
      <c r="DT274" s="82"/>
      <c r="DU274" s="82"/>
      <c r="DV274" s="82"/>
      <c r="DW274" s="82"/>
      <c r="DX274" s="82"/>
      <c r="DY274" s="82"/>
      <c r="DZ274" s="82"/>
      <c r="EA274" s="82"/>
      <c r="EB274" s="82"/>
      <c r="EC274" s="82"/>
      <c r="ED274" s="82"/>
      <c r="EE274" s="82"/>
      <c r="EF274" s="82"/>
      <c r="EG274" s="82"/>
      <c r="EH274" s="82"/>
      <c r="EI274" s="82"/>
      <c r="EJ274" s="82"/>
      <c r="EK274" s="82"/>
      <c r="EL274" s="82"/>
      <c r="EM274" s="82"/>
      <c r="EN274" s="82"/>
      <c r="EO274" s="82"/>
      <c r="EP274" s="82"/>
      <c r="EQ274" s="82"/>
      <c r="ER274" s="82"/>
      <c r="ES274" s="82"/>
      <c r="ET274" s="82"/>
      <c r="EU274" s="82"/>
      <c r="EV274" s="82"/>
    </row>
    <row r="275" spans="1:152" x14ac:dyDescent="0.25">
      <c r="EO275" s="198"/>
      <c r="EP275" s="198"/>
      <c r="EQ275" s="198"/>
      <c r="ER275" s="198"/>
      <c r="ES275" s="198"/>
      <c r="ET275" s="198"/>
      <c r="EU275" s="198"/>
      <c r="EV275" s="198"/>
    </row>
    <row r="277" spans="1:152" s="13" customFormat="1" x14ac:dyDescent="0.25">
      <c r="A277" s="8"/>
      <c r="B277" s="6"/>
      <c r="C277" s="199" t="s">
        <v>62</v>
      </c>
      <c r="D277" s="200"/>
      <c r="E277" s="200"/>
      <c r="F277" s="201"/>
      <c r="G277" s="201"/>
      <c r="H277" s="201"/>
      <c r="I277" s="201"/>
      <c r="J277" s="201"/>
      <c r="K277" s="201"/>
      <c r="L277" s="201"/>
      <c r="M277" s="201"/>
      <c r="N277" s="201"/>
      <c r="O277" s="201"/>
      <c r="P277" s="201"/>
      <c r="Q277" s="201"/>
      <c r="R277" s="201"/>
      <c r="S277" s="201"/>
      <c r="T277" s="201"/>
      <c r="U277" s="201"/>
      <c r="V277" s="201"/>
      <c r="W277" s="201"/>
      <c r="X277" s="201"/>
      <c r="Y277" s="201"/>
      <c r="Z277" s="201"/>
      <c r="AA277" s="201"/>
      <c r="AB277" s="201"/>
      <c r="AC277" s="201"/>
      <c r="AD277" s="201"/>
      <c r="AE277" s="201"/>
      <c r="AF277" s="201"/>
      <c r="AG277" s="201"/>
      <c r="AH277" s="201"/>
      <c r="AI277" s="201"/>
      <c r="AJ277" s="201"/>
      <c r="AK277" s="201"/>
      <c r="AL277" s="201"/>
      <c r="AM277" s="201"/>
      <c r="AN277" s="201"/>
      <c r="AO277" s="201"/>
      <c r="AP277" s="201"/>
      <c r="AQ277" s="201"/>
      <c r="AR277" s="201"/>
      <c r="AS277" s="201"/>
      <c r="AT277" s="201"/>
      <c r="AU277" s="201"/>
      <c r="AV277" s="201"/>
      <c r="AW277" s="201"/>
      <c r="AX277" s="201"/>
      <c r="AY277" s="201"/>
      <c r="AZ277" s="201"/>
      <c r="BA277" s="201"/>
      <c r="BB277" s="201"/>
      <c r="BC277" s="201"/>
      <c r="BD277" s="201"/>
      <c r="BE277" s="201"/>
      <c r="BF277" s="201"/>
      <c r="BG277" s="201"/>
      <c r="BH277" s="201"/>
      <c r="BI277" s="201"/>
      <c r="BJ277" s="201"/>
      <c r="BK277" s="201"/>
      <c r="BL277" s="201"/>
      <c r="BM277" s="201"/>
      <c r="BN277" s="201"/>
      <c r="BO277" s="201"/>
      <c r="BP277" s="201"/>
      <c r="BQ277" s="201"/>
      <c r="BR277" s="201"/>
      <c r="BS277" s="201"/>
      <c r="BT277" s="201"/>
      <c r="BU277" s="201"/>
      <c r="BV277" s="201"/>
      <c r="BW277" s="201"/>
      <c r="BX277" s="201"/>
      <c r="BY277" s="201"/>
      <c r="BZ277" s="201"/>
      <c r="CA277" s="201"/>
      <c r="CB277" s="201"/>
      <c r="CC277" s="201"/>
      <c r="CD277" s="201"/>
      <c r="CE277" s="201"/>
      <c r="CF277" s="201"/>
      <c r="CG277" s="201"/>
      <c r="CH277" s="201"/>
      <c r="CI277" s="201"/>
      <c r="CJ277" s="201"/>
      <c r="CK277" s="201"/>
      <c r="CL277" s="201"/>
      <c r="CM277" s="201"/>
      <c r="CN277" s="201"/>
      <c r="CO277" s="201"/>
      <c r="CP277" s="201"/>
      <c r="CQ277" s="201"/>
      <c r="CR277" s="201"/>
      <c r="CS277" s="201"/>
      <c r="CT277" s="201"/>
      <c r="CU277" s="201"/>
      <c r="CV277" s="201"/>
      <c r="CW277" s="201"/>
      <c r="CX277" s="201"/>
      <c r="CY277" s="201"/>
      <c r="CZ277" s="201"/>
      <c r="DA277" s="201"/>
      <c r="DB277" s="201"/>
      <c r="DC277" s="201"/>
      <c r="DD277" s="201"/>
      <c r="DE277" s="201"/>
      <c r="DF277" s="201"/>
      <c r="DG277" s="201"/>
      <c r="DH277" s="201"/>
      <c r="DI277" s="201"/>
      <c r="DJ277" s="201"/>
      <c r="DK277" s="201"/>
      <c r="DL277" s="201"/>
      <c r="DM277" s="201"/>
      <c r="DN277" s="201"/>
      <c r="DO277" s="201"/>
      <c r="DP277" s="201"/>
      <c r="DQ277" s="201"/>
      <c r="DR277" s="201"/>
      <c r="DS277" s="201"/>
      <c r="DT277" s="201"/>
      <c r="DU277" s="201"/>
      <c r="DV277" s="201"/>
      <c r="DW277" s="201"/>
      <c r="DX277" s="201"/>
      <c r="DY277" s="201"/>
      <c r="DZ277" s="201"/>
      <c r="EA277" s="201"/>
      <c r="EB277" s="201"/>
      <c r="EC277" s="201"/>
      <c r="ED277" s="201"/>
      <c r="EE277" s="201"/>
      <c r="EF277" s="201"/>
      <c r="EG277" s="201"/>
      <c r="EH277" s="201"/>
      <c r="EI277" s="201"/>
      <c r="EJ277" s="201"/>
      <c r="EK277" s="201"/>
      <c r="EL277" s="201"/>
      <c r="EM277" s="201"/>
      <c r="EN277" s="201"/>
      <c r="EO277" s="202"/>
      <c r="EP277" s="202"/>
      <c r="EQ277" s="202"/>
      <c r="ER277" s="202"/>
      <c r="ES277" s="202"/>
      <c r="ET277" s="202"/>
      <c r="EU277" s="202"/>
      <c r="EV277" s="202"/>
    </row>
    <row r="278" spans="1:152" s="181" customFormat="1" x14ac:dyDescent="0.25">
      <c r="B278" s="180"/>
      <c r="C278" s="180"/>
      <c r="D278" s="180"/>
      <c r="N278" s="91" t="s">
        <v>3</v>
      </c>
      <c r="O278" s="91" t="s">
        <v>3</v>
      </c>
      <c r="P278" s="91" t="s">
        <v>3</v>
      </c>
      <c r="Q278" s="91" t="s">
        <v>3</v>
      </c>
      <c r="R278" s="91" t="s">
        <v>3</v>
      </c>
      <c r="S278" s="91" t="s">
        <v>3</v>
      </c>
      <c r="T278" s="91" t="s">
        <v>3</v>
      </c>
      <c r="U278" s="91" t="s">
        <v>3</v>
      </c>
      <c r="V278" s="91" t="s">
        <v>3</v>
      </c>
      <c r="W278" s="91" t="s">
        <v>3</v>
      </c>
      <c r="X278" s="91" t="s">
        <v>4</v>
      </c>
      <c r="Y278" s="91" t="s">
        <v>4</v>
      </c>
      <c r="Z278" s="91" t="s">
        <v>4</v>
      </c>
      <c r="AA278" s="91" t="s">
        <v>4</v>
      </c>
      <c r="AB278" s="91" t="s">
        <v>4</v>
      </c>
      <c r="AC278" s="91" t="s">
        <v>4</v>
      </c>
      <c r="AD278" s="91" t="s">
        <v>4</v>
      </c>
      <c r="AE278" s="91" t="s">
        <v>4</v>
      </c>
      <c r="AF278" s="91" t="s">
        <v>4</v>
      </c>
      <c r="AG278" s="91" t="s">
        <v>4</v>
      </c>
      <c r="AH278" s="91" t="s">
        <v>4</v>
      </c>
      <c r="AI278" s="91" t="s">
        <v>4</v>
      </c>
      <c r="AJ278" s="91" t="s">
        <v>4</v>
      </c>
      <c r="AK278" s="91" t="s">
        <v>4</v>
      </c>
      <c r="AL278" s="91" t="s">
        <v>4</v>
      </c>
      <c r="AM278" s="91" t="s">
        <v>4</v>
      </c>
      <c r="AN278" s="91" t="s">
        <v>4</v>
      </c>
      <c r="AO278" s="91" t="s">
        <v>4</v>
      </c>
      <c r="AP278" s="91" t="s">
        <v>4</v>
      </c>
      <c r="AQ278" s="91" t="s">
        <v>4</v>
      </c>
      <c r="AR278" s="91" t="s">
        <v>4</v>
      </c>
      <c r="AS278" s="91" t="s">
        <v>4</v>
      </c>
      <c r="AT278" s="91" t="s">
        <v>4</v>
      </c>
      <c r="AU278" s="91" t="s">
        <v>4</v>
      </c>
      <c r="AV278" s="91" t="s">
        <v>4</v>
      </c>
      <c r="AW278" s="91" t="s">
        <v>4</v>
      </c>
      <c r="AX278" s="91" t="s">
        <v>4</v>
      </c>
      <c r="AY278" s="91" t="s">
        <v>4</v>
      </c>
      <c r="AZ278" s="91" t="s">
        <v>4</v>
      </c>
      <c r="BA278" s="91" t="s">
        <v>4</v>
      </c>
      <c r="BB278" s="91" t="s">
        <v>4</v>
      </c>
      <c r="BC278" s="91" t="s">
        <v>4</v>
      </c>
      <c r="BD278" s="91" t="s">
        <v>4</v>
      </c>
      <c r="BE278" s="91" t="s">
        <v>4</v>
      </c>
      <c r="BF278" s="91" t="s">
        <v>4</v>
      </c>
      <c r="BG278" s="91" t="s">
        <v>4</v>
      </c>
      <c r="BH278" s="91" t="s">
        <v>4</v>
      </c>
      <c r="BI278" s="91" t="s">
        <v>4</v>
      </c>
      <c r="BJ278" s="91" t="s">
        <v>4</v>
      </c>
      <c r="BK278" s="91" t="s">
        <v>4</v>
      </c>
      <c r="BL278" s="91" t="s">
        <v>4</v>
      </c>
      <c r="BM278" s="91" t="s">
        <v>4</v>
      </c>
      <c r="BN278" s="91" t="s">
        <v>4</v>
      </c>
      <c r="BO278" s="91" t="s">
        <v>4</v>
      </c>
      <c r="BP278" s="91" t="s">
        <v>4</v>
      </c>
      <c r="BQ278" s="91" t="s">
        <v>4</v>
      </c>
      <c r="BR278" s="91" t="s">
        <v>4</v>
      </c>
      <c r="BS278" s="91" t="s">
        <v>4</v>
      </c>
      <c r="BT278" s="91" t="s">
        <v>4</v>
      </c>
      <c r="BU278" s="91" t="s">
        <v>4</v>
      </c>
      <c r="BV278" s="91" t="s">
        <v>4</v>
      </c>
      <c r="BW278" s="91" t="s">
        <v>4</v>
      </c>
      <c r="BX278" s="91" t="s">
        <v>4</v>
      </c>
      <c r="BY278" s="91" t="s">
        <v>4</v>
      </c>
      <c r="BZ278" s="91" t="s">
        <v>4</v>
      </c>
      <c r="CA278" s="91" t="s">
        <v>4</v>
      </c>
      <c r="CB278" s="91" t="s">
        <v>4</v>
      </c>
      <c r="CC278" s="91" t="s">
        <v>4</v>
      </c>
      <c r="CD278" s="91" t="s">
        <v>4</v>
      </c>
      <c r="CE278" s="91" t="s">
        <v>4</v>
      </c>
      <c r="CF278" s="91" t="s">
        <v>4</v>
      </c>
      <c r="CG278" s="91" t="s">
        <v>4</v>
      </c>
      <c r="CH278" s="91" t="s">
        <v>4</v>
      </c>
      <c r="CI278" s="91" t="s">
        <v>4</v>
      </c>
      <c r="CJ278" s="91" t="s">
        <v>4</v>
      </c>
      <c r="CK278" s="91" t="s">
        <v>4</v>
      </c>
      <c r="CL278" s="91" t="s">
        <v>4</v>
      </c>
      <c r="CM278" s="91" t="s">
        <v>4</v>
      </c>
      <c r="CN278" s="91" t="s">
        <v>4</v>
      </c>
      <c r="CO278" s="91" t="s">
        <v>4</v>
      </c>
      <c r="CP278" s="91" t="s">
        <v>4</v>
      </c>
      <c r="CQ278" s="91" t="s">
        <v>4</v>
      </c>
      <c r="CR278" s="91" t="s">
        <v>4</v>
      </c>
      <c r="CS278" s="91" t="s">
        <v>4</v>
      </c>
      <c r="CT278" s="91" t="s">
        <v>4</v>
      </c>
      <c r="CU278" s="91" t="s">
        <v>4</v>
      </c>
      <c r="CV278" s="91" t="s">
        <v>4</v>
      </c>
      <c r="CW278" s="91" t="s">
        <v>4</v>
      </c>
      <c r="CX278" s="91" t="s">
        <v>4</v>
      </c>
      <c r="CY278" s="91" t="s">
        <v>4</v>
      </c>
      <c r="CZ278" s="91" t="s">
        <v>4</v>
      </c>
      <c r="DA278" s="91" t="s">
        <v>4</v>
      </c>
      <c r="DB278" s="91" t="s">
        <v>4</v>
      </c>
      <c r="DC278" s="91" t="s">
        <v>4</v>
      </c>
      <c r="DD278" s="91" t="s">
        <v>4</v>
      </c>
      <c r="DE278" s="91" t="s">
        <v>4</v>
      </c>
      <c r="DF278" s="91" t="s">
        <v>4</v>
      </c>
      <c r="DG278" s="91"/>
      <c r="DH278" s="91"/>
      <c r="DI278" s="91"/>
      <c r="DJ278" s="91"/>
      <c r="DK278" s="91"/>
      <c r="DL278" s="91"/>
      <c r="DM278" s="91"/>
      <c r="DN278" s="91"/>
      <c r="DO278" s="91"/>
      <c r="DP278" s="91"/>
      <c r="DQ278" s="91"/>
      <c r="DR278" s="91"/>
      <c r="DS278" s="91"/>
      <c r="DT278" s="91"/>
      <c r="DU278" s="91"/>
      <c r="DV278" s="91"/>
      <c r="DW278" s="91"/>
      <c r="DX278" s="91"/>
      <c r="DY278" s="91"/>
      <c r="DZ278" s="91"/>
      <c r="EA278" s="91"/>
      <c r="EB278" s="91"/>
      <c r="EC278" s="91"/>
      <c r="ED278" s="91"/>
      <c r="EE278" s="91"/>
      <c r="EF278" s="91"/>
      <c r="EG278" s="91"/>
      <c r="EH278" s="91"/>
      <c r="EI278" s="91"/>
      <c r="EJ278" s="91"/>
      <c r="EK278" s="91"/>
      <c r="EL278" s="91"/>
      <c r="EM278" s="91"/>
      <c r="EN278" s="91"/>
      <c r="EO278" s="91"/>
      <c r="EP278" s="91"/>
      <c r="EQ278" s="91"/>
      <c r="ER278" s="91"/>
      <c r="ES278" s="91"/>
      <c r="ET278" s="91"/>
      <c r="EU278" s="91"/>
      <c r="EV278" s="91"/>
    </row>
    <row r="279" spans="1:152" s="211" customFormat="1" x14ac:dyDescent="0.25">
      <c r="A279" s="198"/>
      <c r="B279" s="198"/>
      <c r="C279" s="198"/>
      <c r="D279" s="145"/>
      <c r="E279" s="203" t="s">
        <v>5</v>
      </c>
      <c r="F279" s="204"/>
      <c r="G279" s="204"/>
      <c r="H279" s="204"/>
      <c r="I279" s="204"/>
      <c r="J279" s="205"/>
      <c r="K279" s="206"/>
      <c r="L279" s="207"/>
      <c r="M279" s="208"/>
      <c r="N279" s="209">
        <f t="shared" ref="N279:BY279" si="295">YEAR(N280)</f>
        <v>2016</v>
      </c>
      <c r="O279" s="210">
        <f t="shared" si="295"/>
        <v>2017</v>
      </c>
      <c r="P279" s="210">
        <f t="shared" si="295"/>
        <v>2017</v>
      </c>
      <c r="Q279" s="210">
        <f t="shared" si="295"/>
        <v>2017</v>
      </c>
      <c r="R279" s="210">
        <f t="shared" si="295"/>
        <v>2017</v>
      </c>
      <c r="S279" s="210">
        <f t="shared" si="295"/>
        <v>2017</v>
      </c>
      <c r="T279" s="210">
        <f t="shared" si="295"/>
        <v>2017</v>
      </c>
      <c r="U279" s="210">
        <f t="shared" si="295"/>
        <v>2017</v>
      </c>
      <c r="V279" s="210">
        <f t="shared" si="295"/>
        <v>2017</v>
      </c>
      <c r="W279" s="210">
        <f t="shared" si="295"/>
        <v>2017</v>
      </c>
      <c r="X279" s="207">
        <f t="shared" si="295"/>
        <v>2017</v>
      </c>
      <c r="Y279" s="207">
        <f t="shared" si="295"/>
        <v>2017</v>
      </c>
      <c r="Z279" s="207">
        <f t="shared" si="295"/>
        <v>2017</v>
      </c>
      <c r="AA279" s="207">
        <f t="shared" si="295"/>
        <v>2018</v>
      </c>
      <c r="AB279" s="207">
        <f t="shared" si="295"/>
        <v>2018</v>
      </c>
      <c r="AC279" s="207">
        <f t="shared" si="295"/>
        <v>2018</v>
      </c>
      <c r="AD279" s="207">
        <f t="shared" si="295"/>
        <v>2018</v>
      </c>
      <c r="AE279" s="207">
        <f t="shared" si="295"/>
        <v>2018</v>
      </c>
      <c r="AF279" s="207">
        <f t="shared" si="295"/>
        <v>2018</v>
      </c>
      <c r="AG279" s="207">
        <f t="shared" si="295"/>
        <v>2018</v>
      </c>
      <c r="AH279" s="207">
        <f t="shared" si="295"/>
        <v>2018</v>
      </c>
      <c r="AI279" s="207">
        <f t="shared" si="295"/>
        <v>2018</v>
      </c>
      <c r="AJ279" s="207">
        <f t="shared" si="295"/>
        <v>2018</v>
      </c>
      <c r="AK279" s="207">
        <f t="shared" si="295"/>
        <v>2018</v>
      </c>
      <c r="AL279" s="207">
        <f t="shared" si="295"/>
        <v>2018</v>
      </c>
      <c r="AM279" s="207">
        <f t="shared" si="295"/>
        <v>2019</v>
      </c>
      <c r="AN279" s="207">
        <f t="shared" si="295"/>
        <v>2019</v>
      </c>
      <c r="AO279" s="207">
        <f t="shared" si="295"/>
        <v>2019</v>
      </c>
      <c r="AP279" s="207">
        <f t="shared" si="295"/>
        <v>2019</v>
      </c>
      <c r="AQ279" s="207">
        <f t="shared" si="295"/>
        <v>2019</v>
      </c>
      <c r="AR279" s="207">
        <f t="shared" si="295"/>
        <v>2019</v>
      </c>
      <c r="AS279" s="207">
        <f t="shared" si="295"/>
        <v>2019</v>
      </c>
      <c r="AT279" s="207">
        <f t="shared" si="295"/>
        <v>2019</v>
      </c>
      <c r="AU279" s="207">
        <f t="shared" si="295"/>
        <v>2019</v>
      </c>
      <c r="AV279" s="207">
        <f t="shared" si="295"/>
        <v>2019</v>
      </c>
      <c r="AW279" s="207">
        <f t="shared" si="295"/>
        <v>2019</v>
      </c>
      <c r="AX279" s="207">
        <f t="shared" si="295"/>
        <v>2019</v>
      </c>
      <c r="AY279" s="207">
        <f t="shared" si="295"/>
        <v>2020</v>
      </c>
      <c r="AZ279" s="207">
        <f t="shared" si="295"/>
        <v>2020</v>
      </c>
      <c r="BA279" s="207">
        <f t="shared" si="295"/>
        <v>2020</v>
      </c>
      <c r="BB279" s="207">
        <f t="shared" si="295"/>
        <v>2020</v>
      </c>
      <c r="BC279" s="207">
        <f t="shared" si="295"/>
        <v>2020</v>
      </c>
      <c r="BD279" s="207">
        <f t="shared" si="295"/>
        <v>2020</v>
      </c>
      <c r="BE279" s="207">
        <f t="shared" si="295"/>
        <v>2020</v>
      </c>
      <c r="BF279" s="207">
        <f t="shared" si="295"/>
        <v>2020</v>
      </c>
      <c r="BG279" s="207">
        <f t="shared" si="295"/>
        <v>2020</v>
      </c>
      <c r="BH279" s="207">
        <f t="shared" si="295"/>
        <v>2020</v>
      </c>
      <c r="BI279" s="207">
        <f t="shared" si="295"/>
        <v>2020</v>
      </c>
      <c r="BJ279" s="207">
        <f t="shared" si="295"/>
        <v>2020</v>
      </c>
      <c r="BK279" s="207">
        <f t="shared" si="295"/>
        <v>2021</v>
      </c>
      <c r="BL279" s="207">
        <f t="shared" si="295"/>
        <v>2021</v>
      </c>
      <c r="BM279" s="207">
        <f t="shared" si="295"/>
        <v>2021</v>
      </c>
      <c r="BN279" s="207">
        <f t="shared" si="295"/>
        <v>2021</v>
      </c>
      <c r="BO279" s="207">
        <f t="shared" si="295"/>
        <v>2021</v>
      </c>
      <c r="BP279" s="207">
        <f t="shared" si="295"/>
        <v>2021</v>
      </c>
      <c r="BQ279" s="207">
        <f t="shared" si="295"/>
        <v>2021</v>
      </c>
      <c r="BR279" s="207">
        <f t="shared" si="295"/>
        <v>2021</v>
      </c>
      <c r="BS279" s="207">
        <f t="shared" si="295"/>
        <v>2021</v>
      </c>
      <c r="BT279" s="207">
        <f t="shared" si="295"/>
        <v>2021</v>
      </c>
      <c r="BU279" s="207">
        <f t="shared" si="295"/>
        <v>2021</v>
      </c>
      <c r="BV279" s="207">
        <f t="shared" si="295"/>
        <v>2021</v>
      </c>
      <c r="BW279" s="207">
        <f t="shared" si="295"/>
        <v>2022</v>
      </c>
      <c r="BX279" s="207">
        <f t="shared" si="295"/>
        <v>2022</v>
      </c>
      <c r="BY279" s="207">
        <f t="shared" si="295"/>
        <v>2022</v>
      </c>
      <c r="BZ279" s="207">
        <f t="shared" ref="BZ279:DF279" si="296">YEAR(BZ280)</f>
        <v>2022</v>
      </c>
      <c r="CA279" s="207">
        <f t="shared" si="296"/>
        <v>2022</v>
      </c>
      <c r="CB279" s="207">
        <f t="shared" si="296"/>
        <v>2022</v>
      </c>
      <c r="CC279" s="207">
        <f t="shared" si="296"/>
        <v>2022</v>
      </c>
      <c r="CD279" s="207">
        <f t="shared" si="296"/>
        <v>2022</v>
      </c>
      <c r="CE279" s="207">
        <f t="shared" si="296"/>
        <v>2022</v>
      </c>
      <c r="CF279" s="207">
        <f t="shared" si="296"/>
        <v>2022</v>
      </c>
      <c r="CG279" s="207">
        <f t="shared" si="296"/>
        <v>2022</v>
      </c>
      <c r="CH279" s="207">
        <f t="shared" si="296"/>
        <v>2022</v>
      </c>
      <c r="CI279" s="207">
        <f t="shared" si="296"/>
        <v>2023</v>
      </c>
      <c r="CJ279" s="207">
        <f t="shared" si="296"/>
        <v>2023</v>
      </c>
      <c r="CK279" s="207">
        <f t="shared" si="296"/>
        <v>2023</v>
      </c>
      <c r="CL279" s="207">
        <f t="shared" si="296"/>
        <v>2023</v>
      </c>
      <c r="CM279" s="207">
        <f t="shared" si="296"/>
        <v>2023</v>
      </c>
      <c r="CN279" s="207">
        <f t="shared" si="296"/>
        <v>2023</v>
      </c>
      <c r="CO279" s="207">
        <f t="shared" si="296"/>
        <v>2023</v>
      </c>
      <c r="CP279" s="207">
        <f t="shared" si="296"/>
        <v>2023</v>
      </c>
      <c r="CQ279" s="207">
        <f t="shared" si="296"/>
        <v>2023</v>
      </c>
      <c r="CR279" s="207">
        <f t="shared" si="296"/>
        <v>2023</v>
      </c>
      <c r="CS279" s="207">
        <f t="shared" si="296"/>
        <v>2023</v>
      </c>
      <c r="CT279" s="207">
        <f t="shared" si="296"/>
        <v>2023</v>
      </c>
      <c r="CU279" s="207">
        <f t="shared" si="296"/>
        <v>2024</v>
      </c>
      <c r="CV279" s="207">
        <f t="shared" si="296"/>
        <v>2024</v>
      </c>
      <c r="CW279" s="207">
        <f t="shared" si="296"/>
        <v>2024</v>
      </c>
      <c r="CX279" s="207">
        <f t="shared" si="296"/>
        <v>2024</v>
      </c>
      <c r="CY279" s="207">
        <f t="shared" si="296"/>
        <v>2024</v>
      </c>
      <c r="CZ279" s="207">
        <f t="shared" si="296"/>
        <v>2024</v>
      </c>
      <c r="DA279" s="207">
        <f t="shared" si="296"/>
        <v>2024</v>
      </c>
      <c r="DB279" s="207">
        <f t="shared" si="296"/>
        <v>2024</v>
      </c>
      <c r="DC279" s="207">
        <f t="shared" si="296"/>
        <v>2024</v>
      </c>
      <c r="DD279" s="207">
        <f t="shared" si="296"/>
        <v>2024</v>
      </c>
      <c r="DE279" s="207">
        <f t="shared" si="296"/>
        <v>2024</v>
      </c>
      <c r="DF279" s="207">
        <f t="shared" si="296"/>
        <v>2024</v>
      </c>
      <c r="DG279" s="207"/>
      <c r="DH279" s="207"/>
      <c r="DI279" s="207"/>
      <c r="DJ279" s="207"/>
      <c r="DK279" s="207"/>
      <c r="DL279" s="207"/>
      <c r="DM279" s="207"/>
      <c r="DN279" s="207"/>
      <c r="DO279" s="207"/>
      <c r="DP279" s="207"/>
      <c r="DQ279" s="207"/>
      <c r="DR279" s="207"/>
      <c r="DS279" s="207"/>
      <c r="DT279" s="207"/>
      <c r="DU279" s="207"/>
      <c r="DV279" s="207"/>
      <c r="DW279" s="207"/>
      <c r="DX279" s="207"/>
      <c r="DY279" s="207"/>
      <c r="DZ279" s="207"/>
      <c r="EA279" s="207"/>
      <c r="EB279" s="207"/>
      <c r="EC279" s="207"/>
      <c r="ED279" s="207"/>
      <c r="EE279" s="207"/>
      <c r="EF279" s="207"/>
      <c r="EG279" s="207"/>
      <c r="EH279" s="207"/>
      <c r="EI279" s="207"/>
      <c r="EJ279" s="207"/>
      <c r="EK279" s="207"/>
      <c r="EL279" s="207"/>
      <c r="EM279" s="207"/>
      <c r="EN279" s="207"/>
      <c r="EO279" s="207"/>
      <c r="EP279" s="207"/>
      <c r="EQ279" s="207"/>
      <c r="ER279" s="207"/>
      <c r="ES279" s="207"/>
      <c r="ET279" s="207"/>
      <c r="EU279" s="207"/>
      <c r="EV279" s="207"/>
    </row>
    <row r="280" spans="1:152" s="211" customFormat="1" x14ac:dyDescent="0.25">
      <c r="A280" s="198"/>
      <c r="B280" s="198"/>
      <c r="C280" s="198"/>
      <c r="D280" s="145"/>
      <c r="E280" s="212" t="s">
        <v>6</v>
      </c>
      <c r="F280" s="213"/>
      <c r="G280" s="213"/>
      <c r="H280" s="213"/>
      <c r="I280" s="213"/>
      <c r="J280" s="214"/>
      <c r="K280" s="215"/>
      <c r="L280" s="216"/>
      <c r="M280" s="217"/>
      <c r="N280" s="218">
        <v>42735</v>
      </c>
      <c r="O280" s="216">
        <f t="shared" ref="O280:W280" si="297">EOMONTH(N280, 1)</f>
        <v>42766</v>
      </c>
      <c r="P280" s="216">
        <f t="shared" si="297"/>
        <v>42794</v>
      </c>
      <c r="Q280" s="216">
        <f t="shared" si="297"/>
        <v>42825</v>
      </c>
      <c r="R280" s="216">
        <f t="shared" si="297"/>
        <v>42855</v>
      </c>
      <c r="S280" s="216">
        <f t="shared" si="297"/>
        <v>42886</v>
      </c>
      <c r="T280" s="216">
        <f t="shared" si="297"/>
        <v>42916</v>
      </c>
      <c r="U280" s="216">
        <f t="shared" si="297"/>
        <v>42947</v>
      </c>
      <c r="V280" s="216">
        <f t="shared" si="297"/>
        <v>42978</v>
      </c>
      <c r="W280" s="216">
        <f t="shared" si="297"/>
        <v>43008</v>
      </c>
      <c r="X280" s="216">
        <f>EOMONTH(W280, 1)</f>
        <v>43039</v>
      </c>
      <c r="Y280" s="216">
        <f t="shared" ref="Y280:CJ280" si="298">EOMONTH(X280, 1)</f>
        <v>43069</v>
      </c>
      <c r="Z280" s="216">
        <f t="shared" si="298"/>
        <v>43100</v>
      </c>
      <c r="AA280" s="216">
        <f t="shared" si="298"/>
        <v>43131</v>
      </c>
      <c r="AB280" s="216">
        <f t="shared" si="298"/>
        <v>43159</v>
      </c>
      <c r="AC280" s="216">
        <f t="shared" si="298"/>
        <v>43190</v>
      </c>
      <c r="AD280" s="216">
        <f t="shared" si="298"/>
        <v>43220</v>
      </c>
      <c r="AE280" s="216">
        <f t="shared" si="298"/>
        <v>43251</v>
      </c>
      <c r="AF280" s="216">
        <f t="shared" si="298"/>
        <v>43281</v>
      </c>
      <c r="AG280" s="216">
        <f t="shared" si="298"/>
        <v>43312</v>
      </c>
      <c r="AH280" s="216">
        <f t="shared" si="298"/>
        <v>43343</v>
      </c>
      <c r="AI280" s="216">
        <f t="shared" si="298"/>
        <v>43373</v>
      </c>
      <c r="AJ280" s="216">
        <f t="shared" si="298"/>
        <v>43404</v>
      </c>
      <c r="AK280" s="216">
        <f t="shared" si="298"/>
        <v>43434</v>
      </c>
      <c r="AL280" s="216">
        <f t="shared" si="298"/>
        <v>43465</v>
      </c>
      <c r="AM280" s="216">
        <f t="shared" si="298"/>
        <v>43496</v>
      </c>
      <c r="AN280" s="216">
        <f t="shared" si="298"/>
        <v>43524</v>
      </c>
      <c r="AO280" s="216">
        <f t="shared" si="298"/>
        <v>43555</v>
      </c>
      <c r="AP280" s="216">
        <f t="shared" si="298"/>
        <v>43585</v>
      </c>
      <c r="AQ280" s="216">
        <f t="shared" si="298"/>
        <v>43616</v>
      </c>
      <c r="AR280" s="216">
        <f t="shared" si="298"/>
        <v>43646</v>
      </c>
      <c r="AS280" s="216">
        <f t="shared" si="298"/>
        <v>43677</v>
      </c>
      <c r="AT280" s="216">
        <f t="shared" si="298"/>
        <v>43708</v>
      </c>
      <c r="AU280" s="216">
        <f t="shared" si="298"/>
        <v>43738</v>
      </c>
      <c r="AV280" s="216">
        <f t="shared" si="298"/>
        <v>43769</v>
      </c>
      <c r="AW280" s="216">
        <f t="shared" si="298"/>
        <v>43799</v>
      </c>
      <c r="AX280" s="216">
        <f t="shared" si="298"/>
        <v>43830</v>
      </c>
      <c r="AY280" s="216">
        <f t="shared" si="298"/>
        <v>43861</v>
      </c>
      <c r="AZ280" s="216">
        <f t="shared" si="298"/>
        <v>43890</v>
      </c>
      <c r="BA280" s="216">
        <f t="shared" si="298"/>
        <v>43921</v>
      </c>
      <c r="BB280" s="216">
        <f t="shared" si="298"/>
        <v>43951</v>
      </c>
      <c r="BC280" s="216">
        <f t="shared" si="298"/>
        <v>43982</v>
      </c>
      <c r="BD280" s="216">
        <f t="shared" si="298"/>
        <v>44012</v>
      </c>
      <c r="BE280" s="216">
        <f t="shared" si="298"/>
        <v>44043</v>
      </c>
      <c r="BF280" s="216">
        <f t="shared" si="298"/>
        <v>44074</v>
      </c>
      <c r="BG280" s="216">
        <f t="shared" si="298"/>
        <v>44104</v>
      </c>
      <c r="BH280" s="216">
        <f t="shared" si="298"/>
        <v>44135</v>
      </c>
      <c r="BI280" s="216">
        <f t="shared" si="298"/>
        <v>44165</v>
      </c>
      <c r="BJ280" s="216">
        <f t="shared" si="298"/>
        <v>44196</v>
      </c>
      <c r="BK280" s="216">
        <f t="shared" si="298"/>
        <v>44227</v>
      </c>
      <c r="BL280" s="216">
        <f t="shared" si="298"/>
        <v>44255</v>
      </c>
      <c r="BM280" s="216">
        <f t="shared" si="298"/>
        <v>44286</v>
      </c>
      <c r="BN280" s="216">
        <f t="shared" si="298"/>
        <v>44316</v>
      </c>
      <c r="BO280" s="216">
        <f t="shared" si="298"/>
        <v>44347</v>
      </c>
      <c r="BP280" s="216">
        <f t="shared" si="298"/>
        <v>44377</v>
      </c>
      <c r="BQ280" s="216">
        <f t="shared" si="298"/>
        <v>44408</v>
      </c>
      <c r="BR280" s="216">
        <f t="shared" si="298"/>
        <v>44439</v>
      </c>
      <c r="BS280" s="216">
        <f t="shared" si="298"/>
        <v>44469</v>
      </c>
      <c r="BT280" s="216">
        <f t="shared" si="298"/>
        <v>44500</v>
      </c>
      <c r="BU280" s="216">
        <f t="shared" si="298"/>
        <v>44530</v>
      </c>
      <c r="BV280" s="216">
        <f t="shared" si="298"/>
        <v>44561</v>
      </c>
      <c r="BW280" s="216">
        <f t="shared" si="298"/>
        <v>44592</v>
      </c>
      <c r="BX280" s="216">
        <f t="shared" si="298"/>
        <v>44620</v>
      </c>
      <c r="BY280" s="216">
        <f t="shared" si="298"/>
        <v>44651</v>
      </c>
      <c r="BZ280" s="216">
        <f t="shared" si="298"/>
        <v>44681</v>
      </c>
      <c r="CA280" s="216">
        <f t="shared" si="298"/>
        <v>44712</v>
      </c>
      <c r="CB280" s="216">
        <f t="shared" si="298"/>
        <v>44742</v>
      </c>
      <c r="CC280" s="216">
        <f t="shared" si="298"/>
        <v>44773</v>
      </c>
      <c r="CD280" s="216">
        <f t="shared" si="298"/>
        <v>44804</v>
      </c>
      <c r="CE280" s="216">
        <f t="shared" si="298"/>
        <v>44834</v>
      </c>
      <c r="CF280" s="216">
        <f t="shared" si="298"/>
        <v>44865</v>
      </c>
      <c r="CG280" s="216">
        <f t="shared" si="298"/>
        <v>44895</v>
      </c>
      <c r="CH280" s="216">
        <f t="shared" si="298"/>
        <v>44926</v>
      </c>
      <c r="CI280" s="216">
        <f t="shared" si="298"/>
        <v>44957</v>
      </c>
      <c r="CJ280" s="216">
        <f t="shared" si="298"/>
        <v>44985</v>
      </c>
      <c r="CK280" s="216">
        <f t="shared" ref="CK280:DF280" si="299">EOMONTH(CJ280, 1)</f>
        <v>45016</v>
      </c>
      <c r="CL280" s="216">
        <f t="shared" si="299"/>
        <v>45046</v>
      </c>
      <c r="CM280" s="216">
        <f t="shared" si="299"/>
        <v>45077</v>
      </c>
      <c r="CN280" s="216">
        <f t="shared" si="299"/>
        <v>45107</v>
      </c>
      <c r="CO280" s="216">
        <f t="shared" si="299"/>
        <v>45138</v>
      </c>
      <c r="CP280" s="216">
        <f t="shared" si="299"/>
        <v>45169</v>
      </c>
      <c r="CQ280" s="216">
        <f t="shared" si="299"/>
        <v>45199</v>
      </c>
      <c r="CR280" s="216">
        <f t="shared" si="299"/>
        <v>45230</v>
      </c>
      <c r="CS280" s="216">
        <f t="shared" si="299"/>
        <v>45260</v>
      </c>
      <c r="CT280" s="216">
        <f t="shared" si="299"/>
        <v>45291</v>
      </c>
      <c r="CU280" s="216">
        <f t="shared" si="299"/>
        <v>45322</v>
      </c>
      <c r="CV280" s="216">
        <f t="shared" si="299"/>
        <v>45351</v>
      </c>
      <c r="CW280" s="216">
        <f t="shared" si="299"/>
        <v>45382</v>
      </c>
      <c r="CX280" s="216">
        <f t="shared" si="299"/>
        <v>45412</v>
      </c>
      <c r="CY280" s="216">
        <f t="shared" si="299"/>
        <v>45443</v>
      </c>
      <c r="CZ280" s="216">
        <f t="shared" si="299"/>
        <v>45473</v>
      </c>
      <c r="DA280" s="216">
        <f t="shared" si="299"/>
        <v>45504</v>
      </c>
      <c r="DB280" s="216">
        <f t="shared" si="299"/>
        <v>45535</v>
      </c>
      <c r="DC280" s="216">
        <f t="shared" si="299"/>
        <v>45565</v>
      </c>
      <c r="DD280" s="216">
        <f t="shared" si="299"/>
        <v>45596</v>
      </c>
      <c r="DE280" s="216">
        <f t="shared" si="299"/>
        <v>45626</v>
      </c>
      <c r="DF280" s="216">
        <f t="shared" si="299"/>
        <v>45657</v>
      </c>
      <c r="DG280" s="216"/>
      <c r="DH280" s="216"/>
      <c r="DI280" s="216"/>
      <c r="DJ280" s="216"/>
      <c r="DK280" s="216"/>
      <c r="DL280" s="216"/>
      <c r="DM280" s="216"/>
      <c r="DN280" s="216"/>
      <c r="DO280" s="216"/>
      <c r="DP280" s="216"/>
      <c r="DQ280" s="216"/>
      <c r="DR280" s="216"/>
      <c r="DS280" s="216"/>
      <c r="DT280" s="216"/>
      <c r="DU280" s="216"/>
      <c r="DV280" s="216"/>
      <c r="DW280" s="216"/>
      <c r="DX280" s="216"/>
      <c r="DY280" s="216"/>
      <c r="DZ280" s="216"/>
      <c r="EA280" s="216"/>
      <c r="EB280" s="216"/>
      <c r="EC280" s="216"/>
      <c r="ED280" s="216"/>
      <c r="EE280" s="216"/>
      <c r="EF280" s="216"/>
      <c r="EG280" s="216"/>
      <c r="EH280" s="216"/>
      <c r="EI280" s="216"/>
      <c r="EJ280" s="216"/>
      <c r="EK280" s="216"/>
      <c r="EL280" s="216"/>
      <c r="EM280" s="216"/>
      <c r="EN280" s="216"/>
      <c r="EO280" s="216"/>
      <c r="EP280" s="216"/>
      <c r="EQ280" s="216"/>
      <c r="ER280" s="216"/>
      <c r="ES280" s="216"/>
      <c r="ET280" s="216"/>
      <c r="EU280" s="216"/>
      <c r="EV280" s="216"/>
    </row>
    <row r="281" spans="1:152" s="211" customFormat="1" ht="3.9" customHeight="1" x14ac:dyDescent="0.25">
      <c r="A281" s="219"/>
      <c r="B281" s="219"/>
      <c r="C281" s="219"/>
      <c r="D281" s="220"/>
      <c r="E281" s="221"/>
      <c r="F281" s="221"/>
      <c r="G281" s="221"/>
      <c r="H281" s="221"/>
      <c r="I281" s="221"/>
      <c r="J281" s="221"/>
      <c r="K281" s="221"/>
      <c r="L281" s="222"/>
      <c r="M281" s="222"/>
      <c r="N281" s="222"/>
      <c r="O281" s="222"/>
      <c r="P281" s="222"/>
      <c r="Q281" s="222"/>
      <c r="R281" s="222"/>
      <c r="S281" s="222"/>
      <c r="T281" s="222"/>
      <c r="U281" s="222"/>
      <c r="V281" s="222"/>
      <c r="W281" s="222"/>
      <c r="X281" s="222"/>
      <c r="Y281" s="222"/>
      <c r="Z281" s="222"/>
      <c r="AA281" s="222"/>
      <c r="AB281" s="222"/>
      <c r="AC281" s="222"/>
      <c r="AD281" s="222"/>
      <c r="AE281" s="222"/>
      <c r="AF281" s="222"/>
      <c r="AG281" s="222"/>
      <c r="AH281" s="222"/>
      <c r="AI281" s="222"/>
      <c r="AJ281" s="222"/>
      <c r="AK281" s="222"/>
      <c r="AL281" s="222"/>
      <c r="AM281" s="222"/>
      <c r="AN281" s="222"/>
      <c r="AO281" s="222"/>
      <c r="AP281" s="222"/>
      <c r="AQ281" s="222"/>
      <c r="AR281" s="222"/>
      <c r="AS281" s="222"/>
      <c r="AT281" s="222"/>
      <c r="AU281" s="222"/>
      <c r="AV281" s="222"/>
      <c r="AW281" s="222"/>
      <c r="AX281" s="222"/>
      <c r="AY281" s="222"/>
      <c r="AZ281" s="222"/>
      <c r="BA281" s="222"/>
      <c r="BB281" s="222"/>
      <c r="BC281" s="222"/>
      <c r="BD281" s="222"/>
      <c r="BE281" s="222"/>
      <c r="BF281" s="222"/>
      <c r="BG281" s="222"/>
      <c r="BH281" s="222"/>
      <c r="BI281" s="222"/>
      <c r="BJ281" s="222"/>
      <c r="BK281" s="222"/>
      <c r="BL281" s="222"/>
      <c r="BM281" s="222"/>
      <c r="BN281" s="222"/>
      <c r="BO281" s="222"/>
      <c r="BP281" s="222"/>
      <c r="BQ281" s="222"/>
      <c r="BR281" s="222"/>
      <c r="BS281" s="222"/>
      <c r="BT281" s="222"/>
      <c r="BU281" s="222"/>
      <c r="BV281" s="222"/>
      <c r="BW281" s="222"/>
      <c r="BX281" s="222"/>
      <c r="BY281" s="222"/>
      <c r="BZ281" s="222"/>
      <c r="CA281" s="222"/>
      <c r="CB281" s="222"/>
      <c r="CC281" s="222"/>
      <c r="CD281" s="222"/>
      <c r="CE281" s="222"/>
      <c r="CF281" s="222"/>
      <c r="CG281" s="222"/>
      <c r="CH281" s="222"/>
      <c r="CI281" s="222"/>
      <c r="CJ281" s="222"/>
      <c r="CK281" s="222"/>
      <c r="CL281" s="222"/>
      <c r="CM281" s="222"/>
      <c r="CN281" s="222"/>
      <c r="CO281" s="222"/>
      <c r="CP281" s="222"/>
      <c r="CQ281" s="222"/>
      <c r="CR281" s="222"/>
      <c r="CS281" s="222"/>
      <c r="CT281" s="222"/>
      <c r="CU281" s="222"/>
      <c r="CV281" s="222"/>
      <c r="CW281" s="222"/>
      <c r="CX281" s="222"/>
      <c r="CY281" s="222"/>
      <c r="CZ281" s="222"/>
      <c r="DA281" s="222"/>
      <c r="DB281" s="222"/>
      <c r="DC281" s="222"/>
      <c r="DD281" s="222"/>
      <c r="DE281" s="222"/>
      <c r="DF281" s="222"/>
      <c r="DG281" s="222"/>
      <c r="DH281" s="222"/>
      <c r="DI281" s="222"/>
      <c r="DJ281" s="222"/>
      <c r="DK281" s="222"/>
      <c r="DL281" s="222"/>
      <c r="DM281" s="222"/>
      <c r="DN281" s="222"/>
      <c r="DO281" s="222"/>
      <c r="DP281" s="222"/>
      <c r="DQ281" s="222"/>
      <c r="DR281" s="222"/>
      <c r="DS281" s="222"/>
      <c r="DT281" s="222"/>
      <c r="DU281" s="222"/>
      <c r="DV281" s="222"/>
      <c r="DW281" s="222"/>
      <c r="DX281" s="222"/>
      <c r="DY281" s="222"/>
      <c r="DZ281" s="222"/>
      <c r="EA281" s="222"/>
      <c r="EB281" s="222"/>
      <c r="EC281" s="222"/>
      <c r="ED281" s="222"/>
      <c r="EE281" s="222"/>
      <c r="EF281" s="222"/>
      <c r="EG281" s="222"/>
      <c r="EH281" s="222"/>
      <c r="EI281" s="222"/>
      <c r="EJ281" s="222"/>
      <c r="EK281" s="222"/>
      <c r="EL281" s="222"/>
      <c r="EM281" s="222"/>
      <c r="EN281" s="222"/>
      <c r="EO281" s="222"/>
      <c r="EP281" s="222"/>
      <c r="EQ281" s="222"/>
      <c r="ER281" s="222"/>
      <c r="ES281" s="222"/>
      <c r="ET281" s="222"/>
      <c r="EU281" s="222"/>
      <c r="EV281" s="222"/>
    </row>
    <row r="282" spans="1:152" s="211" customFormat="1" x14ac:dyDescent="0.25">
      <c r="A282" s="198"/>
      <c r="B282" s="198"/>
      <c r="C282" s="198"/>
      <c r="D282" s="223">
        <v>2</v>
      </c>
      <c r="E282" s="224" t="s">
        <v>63</v>
      </c>
      <c r="F282" s="225"/>
      <c r="G282" s="225"/>
      <c r="H282" s="225"/>
      <c r="I282" s="225"/>
      <c r="J282" s="226"/>
      <c r="K282" s="227"/>
      <c r="L282" s="228"/>
      <c r="M282" s="229"/>
      <c r="N282" s="230">
        <f t="shared" ref="N282:BY282" si="300">SUM(N283:N292)</f>
        <v>0</v>
      </c>
      <c r="O282" s="228">
        <f>SUM(O283:O292)</f>
        <v>4584.5787006666669</v>
      </c>
      <c r="P282" s="228">
        <f t="shared" si="300"/>
        <v>4584.5787006666669</v>
      </c>
      <c r="Q282" s="228">
        <f t="shared" si="300"/>
        <v>4584.5787006666669</v>
      </c>
      <c r="R282" s="228">
        <f t="shared" si="300"/>
        <v>4584.5787006666669</v>
      </c>
      <c r="S282" s="228">
        <f>SUM(S283:S292)</f>
        <v>4584.5787006666669</v>
      </c>
      <c r="T282" s="228">
        <f>SUM(T283:T292)</f>
        <v>4584.5787006666669</v>
      </c>
      <c r="U282" s="228">
        <f>SUM(U283:U292)</f>
        <v>4584.5787006666669</v>
      </c>
      <c r="V282" s="228">
        <f>SUM(V283:V292)</f>
        <v>4584.5787006666669</v>
      </c>
      <c r="W282" s="228">
        <f t="shared" si="300"/>
        <v>4584.5787006666669</v>
      </c>
      <c r="X282" s="228">
        <f t="shared" si="300"/>
        <v>2947.0248333333334</v>
      </c>
      <c r="Y282" s="228">
        <f t="shared" si="300"/>
        <v>2947.0248333333334</v>
      </c>
      <c r="Z282" s="228">
        <f>SUM(Z283:Z292)</f>
        <v>2947.0248333333334</v>
      </c>
      <c r="AA282" s="228">
        <f t="shared" si="300"/>
        <v>4812.8158166666663</v>
      </c>
      <c r="AB282" s="228">
        <f t="shared" si="300"/>
        <v>4812.8158166666663</v>
      </c>
      <c r="AC282" s="228">
        <f t="shared" si="300"/>
        <v>4812.8158166666663</v>
      </c>
      <c r="AD282" s="228">
        <f t="shared" si="300"/>
        <v>4812.8158166666663</v>
      </c>
      <c r="AE282" s="228">
        <f t="shared" si="300"/>
        <v>4812.8158166666663</v>
      </c>
      <c r="AF282" s="228">
        <f t="shared" si="300"/>
        <v>4812.8158166666663</v>
      </c>
      <c r="AG282" s="228">
        <f t="shared" si="300"/>
        <v>4812.8158166666663</v>
      </c>
      <c r="AH282" s="228">
        <f t="shared" si="300"/>
        <v>4812.8158166666663</v>
      </c>
      <c r="AI282" s="228">
        <f t="shared" si="300"/>
        <v>4812.8158166666663</v>
      </c>
      <c r="AJ282" s="228">
        <f t="shared" si="300"/>
        <v>4812.8158166666663</v>
      </c>
      <c r="AK282" s="228">
        <f t="shared" si="300"/>
        <v>4812.8158166666663</v>
      </c>
      <c r="AL282" s="228">
        <f t="shared" si="300"/>
        <v>4812.8158166666663</v>
      </c>
      <c r="AM282" s="228">
        <f t="shared" si="300"/>
        <v>4822.4471999999996</v>
      </c>
      <c r="AN282" s="228">
        <f t="shared" si="300"/>
        <v>4822.4471999999996</v>
      </c>
      <c r="AO282" s="228">
        <f t="shared" si="300"/>
        <v>4822.4471999999996</v>
      </c>
      <c r="AP282" s="228">
        <f t="shared" si="300"/>
        <v>4822.4471999999996</v>
      </c>
      <c r="AQ282" s="228">
        <f t="shared" si="300"/>
        <v>4822.4471999999996</v>
      </c>
      <c r="AR282" s="228">
        <f t="shared" si="300"/>
        <v>4822.4471999999996</v>
      </c>
      <c r="AS282" s="228">
        <f t="shared" si="300"/>
        <v>4822.4471999999996</v>
      </c>
      <c r="AT282" s="228">
        <f t="shared" si="300"/>
        <v>4822.4471999999996</v>
      </c>
      <c r="AU282" s="228">
        <f t="shared" si="300"/>
        <v>4822.4471999999996</v>
      </c>
      <c r="AV282" s="228">
        <f t="shared" si="300"/>
        <v>4822.4471999999996</v>
      </c>
      <c r="AW282" s="228">
        <f t="shared" si="300"/>
        <v>4822.4471999999996</v>
      </c>
      <c r="AX282" s="228">
        <f t="shared" si="300"/>
        <v>4822.4471999999996</v>
      </c>
      <c r="AY282" s="228">
        <f t="shared" si="300"/>
        <v>2747.1442499999998</v>
      </c>
      <c r="AZ282" s="228">
        <f t="shared" si="300"/>
        <v>2747.1442499999998</v>
      </c>
      <c r="BA282" s="228">
        <f t="shared" si="300"/>
        <v>2747.1442499999998</v>
      </c>
      <c r="BB282" s="228">
        <f t="shared" si="300"/>
        <v>2747.1442499999998</v>
      </c>
      <c r="BC282" s="228">
        <f t="shared" si="300"/>
        <v>2747.1442499999998</v>
      </c>
      <c r="BD282" s="228">
        <f t="shared" si="300"/>
        <v>2747.1442499999998</v>
      </c>
      <c r="BE282" s="228">
        <f t="shared" si="300"/>
        <v>2747.1442499999998</v>
      </c>
      <c r="BF282" s="228">
        <f t="shared" si="300"/>
        <v>2747.1442499999998</v>
      </c>
      <c r="BG282" s="228">
        <f t="shared" si="300"/>
        <v>2747.1442499999998</v>
      </c>
      <c r="BH282" s="228">
        <f t="shared" si="300"/>
        <v>2747.1442499999998</v>
      </c>
      <c r="BI282" s="228">
        <f t="shared" si="300"/>
        <v>2747.1442499999998</v>
      </c>
      <c r="BJ282" s="228">
        <f t="shared" si="300"/>
        <v>2747.1442499999998</v>
      </c>
      <c r="BK282" s="228">
        <f t="shared" si="300"/>
        <v>3405.7646250000003</v>
      </c>
      <c r="BL282" s="228">
        <f t="shared" si="300"/>
        <v>3405.7646250000003</v>
      </c>
      <c r="BM282" s="228">
        <f t="shared" si="300"/>
        <v>3405.7646250000003</v>
      </c>
      <c r="BN282" s="228">
        <f t="shared" si="300"/>
        <v>3405.7646250000003</v>
      </c>
      <c r="BO282" s="228">
        <f t="shared" si="300"/>
        <v>3405.7646250000003</v>
      </c>
      <c r="BP282" s="228">
        <f t="shared" si="300"/>
        <v>3405.7646250000003</v>
      </c>
      <c r="BQ282" s="228">
        <f t="shared" si="300"/>
        <v>3405.7646250000003</v>
      </c>
      <c r="BR282" s="228">
        <f t="shared" si="300"/>
        <v>3405.7646250000003</v>
      </c>
      <c r="BS282" s="228">
        <f t="shared" si="300"/>
        <v>3405.7646250000003</v>
      </c>
      <c r="BT282" s="228">
        <f t="shared" si="300"/>
        <v>3405.7646250000003</v>
      </c>
      <c r="BU282" s="228">
        <f t="shared" si="300"/>
        <v>3405.7646250000003</v>
      </c>
      <c r="BV282" s="228">
        <f t="shared" si="300"/>
        <v>3405.7646250000003</v>
      </c>
      <c r="BW282" s="228">
        <f t="shared" si="300"/>
        <v>3658.4520250000005</v>
      </c>
      <c r="BX282" s="228">
        <f t="shared" si="300"/>
        <v>3658.4520250000005</v>
      </c>
      <c r="BY282" s="228">
        <f t="shared" si="300"/>
        <v>3658.4520250000005</v>
      </c>
      <c r="BZ282" s="228">
        <f t="shared" ref="BZ282:DF282" si="301">SUM(BZ283:BZ292)</f>
        <v>3658.4520250000005</v>
      </c>
      <c r="CA282" s="228">
        <f t="shared" si="301"/>
        <v>3658.4520250000005</v>
      </c>
      <c r="CB282" s="228">
        <f t="shared" si="301"/>
        <v>3658.4520250000005</v>
      </c>
      <c r="CC282" s="228">
        <f t="shared" si="301"/>
        <v>3658.4520250000005</v>
      </c>
      <c r="CD282" s="228">
        <f t="shared" si="301"/>
        <v>3658.4520250000005</v>
      </c>
      <c r="CE282" s="228">
        <f t="shared" si="301"/>
        <v>3658.4520250000005</v>
      </c>
      <c r="CF282" s="228">
        <f t="shared" si="301"/>
        <v>3658.4520250000005</v>
      </c>
      <c r="CG282" s="228">
        <f t="shared" si="301"/>
        <v>3658.4520250000005</v>
      </c>
      <c r="CH282" s="228">
        <f t="shared" si="301"/>
        <v>3658.4520250000005</v>
      </c>
      <c r="CI282" s="228">
        <f t="shared" si="301"/>
        <v>3658.4520250000005</v>
      </c>
      <c r="CJ282" s="228">
        <f t="shared" si="301"/>
        <v>3658.4520250000005</v>
      </c>
      <c r="CK282" s="228">
        <f t="shared" si="301"/>
        <v>3658.4520250000005</v>
      </c>
      <c r="CL282" s="228">
        <f t="shared" si="301"/>
        <v>3658.4520250000005</v>
      </c>
      <c r="CM282" s="228">
        <f t="shared" si="301"/>
        <v>3658.4520250000005</v>
      </c>
      <c r="CN282" s="228">
        <f t="shared" si="301"/>
        <v>3658.4520250000005</v>
      </c>
      <c r="CO282" s="228">
        <f t="shared" si="301"/>
        <v>3658.4520250000005</v>
      </c>
      <c r="CP282" s="228">
        <f t="shared" si="301"/>
        <v>3658.4520250000005</v>
      </c>
      <c r="CQ282" s="228">
        <f t="shared" si="301"/>
        <v>3658.4520250000005</v>
      </c>
      <c r="CR282" s="228">
        <f t="shared" si="301"/>
        <v>3658.4520250000005</v>
      </c>
      <c r="CS282" s="228">
        <f t="shared" si="301"/>
        <v>3658.4520250000005</v>
      </c>
      <c r="CT282" s="228">
        <f t="shared" si="301"/>
        <v>3658.4520250000005</v>
      </c>
      <c r="CU282" s="228">
        <f t="shared" si="301"/>
        <v>3658.4520250000005</v>
      </c>
      <c r="CV282" s="228">
        <f t="shared" si="301"/>
        <v>3658.4520250000005</v>
      </c>
      <c r="CW282" s="228">
        <f t="shared" si="301"/>
        <v>3658.4520250000005</v>
      </c>
      <c r="CX282" s="228">
        <f t="shared" si="301"/>
        <v>3658.4520250000005</v>
      </c>
      <c r="CY282" s="228">
        <f t="shared" si="301"/>
        <v>3658.4520250000005</v>
      </c>
      <c r="CZ282" s="228">
        <f t="shared" si="301"/>
        <v>3658.4520250000005</v>
      </c>
      <c r="DA282" s="228">
        <f t="shared" si="301"/>
        <v>3658.4520250000005</v>
      </c>
      <c r="DB282" s="228">
        <f t="shared" si="301"/>
        <v>3658.4520250000005</v>
      </c>
      <c r="DC282" s="228">
        <f t="shared" si="301"/>
        <v>3658.4520250000005</v>
      </c>
      <c r="DD282" s="228">
        <f t="shared" si="301"/>
        <v>3658.4520250000005</v>
      </c>
      <c r="DE282" s="228">
        <f t="shared" si="301"/>
        <v>3658.4520250000005</v>
      </c>
      <c r="DF282" s="228">
        <f t="shared" si="301"/>
        <v>3658.4520250000005</v>
      </c>
      <c r="DG282" s="228"/>
      <c r="DH282" s="228"/>
      <c r="DI282" s="228"/>
      <c r="DJ282" s="228"/>
      <c r="DK282" s="228"/>
      <c r="DL282" s="228"/>
      <c r="DM282" s="228"/>
      <c r="DN282" s="228"/>
      <c r="DO282" s="228"/>
      <c r="DP282" s="228"/>
      <c r="DQ282" s="228"/>
      <c r="DR282" s="228"/>
      <c r="DS282" s="228"/>
      <c r="DT282" s="228"/>
      <c r="DU282" s="228"/>
      <c r="DV282" s="228"/>
      <c r="DW282" s="228"/>
      <c r="DX282" s="228"/>
      <c r="DY282" s="228"/>
      <c r="DZ282" s="228"/>
      <c r="EA282" s="228"/>
      <c r="EB282" s="228"/>
      <c r="EC282" s="228"/>
      <c r="ED282" s="228"/>
      <c r="EE282" s="228"/>
      <c r="EF282" s="228"/>
      <c r="EG282" s="228"/>
      <c r="EH282" s="228"/>
      <c r="EI282" s="228"/>
      <c r="EJ282" s="228"/>
      <c r="EK282" s="228"/>
      <c r="EL282" s="228"/>
      <c r="EM282" s="228"/>
      <c r="EN282" s="228"/>
      <c r="EO282" s="228"/>
      <c r="EP282" s="228"/>
      <c r="EQ282" s="228"/>
      <c r="ER282" s="228"/>
      <c r="ES282" s="228"/>
      <c r="ET282" s="228"/>
      <c r="EU282" s="228"/>
      <c r="EV282" s="228"/>
    </row>
    <row r="283" spans="1:152" s="211" customFormat="1" x14ac:dyDescent="0.25">
      <c r="A283" s="198"/>
      <c r="B283" s="198"/>
      <c r="C283" s="198"/>
      <c r="D283" s="223">
        <v>3</v>
      </c>
      <c r="E283" s="231"/>
      <c r="F283" s="232" t="s">
        <v>29</v>
      </c>
      <c r="G283" s="232"/>
      <c r="H283" s="232"/>
      <c r="I283" s="232"/>
      <c r="J283" s="233"/>
      <c r="K283" s="234"/>
      <c r="L283" s="235"/>
      <c r="M283" s="236"/>
      <c r="N283" s="237"/>
      <c r="O283" s="238"/>
      <c r="P283" s="238"/>
      <c r="Q283" s="238"/>
      <c r="R283" s="238"/>
      <c r="S283" s="238"/>
      <c r="T283" s="238"/>
      <c r="U283" s="238"/>
      <c r="V283" s="238"/>
      <c r="W283" s="238"/>
      <c r="X283" s="238"/>
      <c r="Y283" s="238"/>
      <c r="Z283" s="238"/>
      <c r="AA283" s="235"/>
      <c r="AB283" s="235"/>
      <c r="AC283" s="235"/>
      <c r="AD283" s="235"/>
      <c r="AE283" s="235"/>
      <c r="AF283" s="235"/>
      <c r="AG283" s="235"/>
      <c r="AH283" s="235"/>
      <c r="AI283" s="235"/>
      <c r="AJ283" s="235"/>
      <c r="AK283" s="235"/>
      <c r="AL283" s="235"/>
      <c r="AM283" s="235"/>
      <c r="AN283" s="235"/>
      <c r="AO283" s="235"/>
      <c r="AP283" s="235"/>
      <c r="AQ283" s="235"/>
      <c r="AR283" s="235"/>
      <c r="AS283" s="235"/>
      <c r="AT283" s="235"/>
      <c r="AU283" s="235"/>
      <c r="AV283" s="235"/>
      <c r="AW283" s="235"/>
      <c r="AX283" s="235"/>
      <c r="AY283" s="235"/>
      <c r="AZ283" s="235"/>
      <c r="BA283" s="235"/>
      <c r="BB283" s="235"/>
      <c r="BC283" s="235"/>
      <c r="BD283" s="235"/>
      <c r="BE283" s="235"/>
      <c r="BF283" s="235"/>
      <c r="BG283" s="235"/>
      <c r="BH283" s="235"/>
      <c r="BI283" s="235"/>
      <c r="BJ283" s="235"/>
      <c r="BK283" s="235"/>
      <c r="BL283" s="235"/>
      <c r="BM283" s="235"/>
      <c r="BN283" s="235"/>
      <c r="BO283" s="235"/>
      <c r="BP283" s="235"/>
      <c r="BQ283" s="235"/>
      <c r="BR283" s="235"/>
      <c r="BS283" s="235"/>
      <c r="BT283" s="235"/>
      <c r="BU283" s="235"/>
      <c r="BV283" s="235"/>
      <c r="BW283" s="235"/>
      <c r="BX283" s="235"/>
      <c r="BY283" s="235"/>
      <c r="BZ283" s="235"/>
      <c r="CA283" s="235"/>
      <c r="CB283" s="235"/>
      <c r="CC283" s="235"/>
      <c r="CD283" s="235"/>
      <c r="CE283" s="235"/>
      <c r="CF283" s="235"/>
      <c r="CG283" s="235"/>
      <c r="CH283" s="235"/>
      <c r="CI283" s="235"/>
      <c r="CJ283" s="235"/>
      <c r="CK283" s="235"/>
      <c r="CL283" s="235"/>
      <c r="CM283" s="235"/>
      <c r="CN283" s="235"/>
      <c r="CO283" s="235"/>
      <c r="CP283" s="235"/>
      <c r="CQ283" s="235"/>
      <c r="CR283" s="235"/>
      <c r="CS283" s="235"/>
      <c r="CT283" s="235"/>
      <c r="CU283" s="235"/>
      <c r="CV283" s="235"/>
      <c r="CW283" s="235"/>
      <c r="CX283" s="235"/>
      <c r="CY283" s="235"/>
      <c r="CZ283" s="235"/>
      <c r="DA283" s="235"/>
      <c r="DB283" s="235"/>
      <c r="DC283" s="235"/>
      <c r="DD283" s="235"/>
      <c r="DE283" s="235"/>
      <c r="DF283" s="235"/>
      <c r="DG283" s="235"/>
      <c r="DH283" s="235"/>
      <c r="DI283" s="235"/>
      <c r="DJ283" s="235"/>
      <c r="DK283" s="235"/>
      <c r="DL283" s="235"/>
      <c r="DM283" s="235"/>
      <c r="DN283" s="235"/>
      <c r="DO283" s="235"/>
      <c r="DP283" s="235"/>
      <c r="DQ283" s="235"/>
      <c r="DR283" s="235"/>
      <c r="DS283" s="235"/>
      <c r="DT283" s="235"/>
      <c r="DU283" s="235"/>
      <c r="DV283" s="235"/>
      <c r="DW283" s="235"/>
      <c r="DX283" s="235"/>
      <c r="DY283" s="235"/>
      <c r="DZ283" s="235"/>
      <c r="EA283" s="235"/>
      <c r="EB283" s="235"/>
      <c r="EC283" s="235"/>
      <c r="ED283" s="235"/>
      <c r="EE283" s="235"/>
      <c r="EF283" s="235"/>
      <c r="EG283" s="235"/>
      <c r="EH283" s="235"/>
      <c r="EI283" s="235"/>
      <c r="EJ283" s="235"/>
      <c r="EK283" s="235"/>
      <c r="EL283" s="235"/>
      <c r="EM283" s="235"/>
      <c r="EN283" s="235"/>
      <c r="EO283" s="235"/>
      <c r="EP283" s="235"/>
      <c r="EQ283" s="235"/>
      <c r="ER283" s="235"/>
      <c r="ES283" s="235"/>
      <c r="ET283" s="235"/>
      <c r="EU283" s="235"/>
      <c r="EV283" s="235"/>
    </row>
    <row r="284" spans="1:152" s="211" customFormat="1" x14ac:dyDescent="0.25">
      <c r="A284" s="198"/>
      <c r="B284" s="198"/>
      <c r="C284" s="198"/>
      <c r="D284" s="223">
        <v>4</v>
      </c>
      <c r="E284" s="239"/>
      <c r="F284" s="232" t="s">
        <v>30</v>
      </c>
      <c r="G284" s="232"/>
      <c r="H284" s="232"/>
      <c r="I284" s="232"/>
      <c r="J284" s="233"/>
      <c r="K284" s="234"/>
      <c r="L284" s="235"/>
      <c r="M284" s="236"/>
      <c r="N284" s="237"/>
      <c r="O284" s="238"/>
      <c r="P284" s="238"/>
      <c r="Q284" s="238"/>
      <c r="R284" s="238"/>
      <c r="S284" s="238"/>
      <c r="T284" s="238"/>
      <c r="U284" s="238"/>
      <c r="V284" s="238"/>
      <c r="W284" s="238"/>
      <c r="X284" s="238"/>
      <c r="Y284" s="238"/>
      <c r="Z284" s="238"/>
      <c r="AA284" s="235"/>
      <c r="AB284" s="235"/>
      <c r="AC284" s="235"/>
      <c r="AD284" s="235"/>
      <c r="AE284" s="235"/>
      <c r="AF284" s="235"/>
      <c r="AG284" s="235"/>
      <c r="AH284" s="235"/>
      <c r="AI284" s="235"/>
      <c r="AJ284" s="235"/>
      <c r="AK284" s="235"/>
      <c r="AL284" s="235"/>
      <c r="AM284" s="235"/>
      <c r="AN284" s="235"/>
      <c r="AO284" s="235"/>
      <c r="AP284" s="235"/>
      <c r="AQ284" s="235"/>
      <c r="AR284" s="235"/>
      <c r="AS284" s="235"/>
      <c r="AT284" s="235"/>
      <c r="AU284" s="235"/>
      <c r="AV284" s="235"/>
      <c r="AW284" s="235"/>
      <c r="AX284" s="235"/>
      <c r="AY284" s="235"/>
      <c r="AZ284" s="235"/>
      <c r="BA284" s="235"/>
      <c r="BB284" s="235"/>
      <c r="BC284" s="235"/>
      <c r="BD284" s="235"/>
      <c r="BE284" s="235"/>
      <c r="BF284" s="235"/>
      <c r="BG284" s="235"/>
      <c r="BH284" s="235"/>
      <c r="BI284" s="235"/>
      <c r="BJ284" s="235"/>
      <c r="BK284" s="235"/>
      <c r="BL284" s="235"/>
      <c r="BM284" s="235"/>
      <c r="BN284" s="235"/>
      <c r="BO284" s="235"/>
      <c r="BP284" s="235"/>
      <c r="BQ284" s="235"/>
      <c r="BR284" s="235"/>
      <c r="BS284" s="235"/>
      <c r="BT284" s="235"/>
      <c r="BU284" s="235"/>
      <c r="BV284" s="235"/>
      <c r="BW284" s="235"/>
      <c r="BX284" s="235"/>
      <c r="BY284" s="235"/>
      <c r="BZ284" s="235"/>
      <c r="CA284" s="235"/>
      <c r="CB284" s="235"/>
      <c r="CC284" s="235"/>
      <c r="CD284" s="235"/>
      <c r="CE284" s="235"/>
      <c r="CF284" s="235"/>
      <c r="CG284" s="235"/>
      <c r="CH284" s="235"/>
      <c r="CI284" s="235"/>
      <c r="CJ284" s="235"/>
      <c r="CK284" s="235"/>
      <c r="CL284" s="235"/>
      <c r="CM284" s="235"/>
      <c r="CN284" s="235"/>
      <c r="CO284" s="235"/>
      <c r="CP284" s="235"/>
      <c r="CQ284" s="235"/>
      <c r="CR284" s="235"/>
      <c r="CS284" s="235"/>
      <c r="CT284" s="235"/>
      <c r="CU284" s="235"/>
      <c r="CV284" s="235"/>
      <c r="CW284" s="235"/>
      <c r="CX284" s="235"/>
      <c r="CY284" s="235"/>
      <c r="CZ284" s="235"/>
      <c r="DA284" s="235"/>
      <c r="DB284" s="235"/>
      <c r="DC284" s="235"/>
      <c r="DD284" s="235"/>
      <c r="DE284" s="235"/>
      <c r="DF284" s="235"/>
      <c r="DG284" s="235"/>
      <c r="DH284" s="235"/>
      <c r="DI284" s="235"/>
      <c r="DJ284" s="235"/>
      <c r="DK284" s="235"/>
      <c r="DL284" s="235"/>
      <c r="DM284" s="235"/>
      <c r="DN284" s="235"/>
      <c r="DO284" s="235"/>
      <c r="DP284" s="235"/>
      <c r="DQ284" s="235"/>
      <c r="DR284" s="235"/>
      <c r="DS284" s="235"/>
      <c r="DT284" s="235"/>
      <c r="DU284" s="235"/>
      <c r="DV284" s="235"/>
      <c r="DW284" s="235"/>
      <c r="DX284" s="235"/>
      <c r="DY284" s="235"/>
      <c r="DZ284" s="235"/>
      <c r="EA284" s="235"/>
      <c r="EB284" s="235"/>
      <c r="EC284" s="235"/>
      <c r="ED284" s="235"/>
      <c r="EE284" s="235"/>
      <c r="EF284" s="235"/>
      <c r="EG284" s="235"/>
      <c r="EH284" s="235"/>
      <c r="EI284" s="235"/>
      <c r="EJ284" s="235"/>
      <c r="EK284" s="235"/>
      <c r="EL284" s="235"/>
      <c r="EM284" s="235"/>
      <c r="EN284" s="235"/>
      <c r="EO284" s="235"/>
      <c r="EP284" s="235"/>
      <c r="EQ284" s="235"/>
      <c r="ER284" s="235"/>
      <c r="ES284" s="235"/>
      <c r="ET284" s="235"/>
      <c r="EU284" s="235"/>
      <c r="EV284" s="235"/>
    </row>
    <row r="285" spans="1:152" s="211" customFormat="1" x14ac:dyDescent="0.25">
      <c r="A285" s="198"/>
      <c r="B285" s="198"/>
      <c r="C285" s="198"/>
      <c r="D285" s="223">
        <v>5</v>
      </c>
      <c r="E285" s="239"/>
      <c r="F285" s="232" t="s">
        <v>31</v>
      </c>
      <c r="G285" s="232"/>
      <c r="H285" s="232"/>
      <c r="I285" s="232"/>
      <c r="J285" s="233"/>
      <c r="K285" s="234"/>
      <c r="L285" s="235"/>
      <c r="M285" s="236"/>
      <c r="N285" s="237"/>
      <c r="O285" s="238"/>
      <c r="P285" s="238"/>
      <c r="Q285" s="238"/>
      <c r="R285" s="238"/>
      <c r="S285" s="238"/>
      <c r="T285" s="238"/>
      <c r="U285" s="238"/>
      <c r="V285" s="238"/>
      <c r="W285" s="238"/>
      <c r="X285" s="238"/>
      <c r="Y285" s="238"/>
      <c r="Z285" s="238"/>
      <c r="AA285" s="235"/>
      <c r="AB285" s="235"/>
      <c r="AC285" s="235"/>
      <c r="AD285" s="235"/>
      <c r="AE285" s="235"/>
      <c r="AF285" s="235"/>
      <c r="AG285" s="235"/>
      <c r="AH285" s="235"/>
      <c r="AI285" s="235"/>
      <c r="AJ285" s="235"/>
      <c r="AK285" s="235"/>
      <c r="AL285" s="235"/>
      <c r="AM285" s="235"/>
      <c r="AN285" s="235"/>
      <c r="AO285" s="235"/>
      <c r="AP285" s="235"/>
      <c r="AQ285" s="235"/>
      <c r="AR285" s="235"/>
      <c r="AS285" s="235"/>
      <c r="AT285" s="235"/>
      <c r="AU285" s="235"/>
      <c r="AV285" s="235"/>
      <c r="AW285" s="235"/>
      <c r="AX285" s="235"/>
      <c r="AY285" s="235"/>
      <c r="AZ285" s="235"/>
      <c r="BA285" s="235"/>
      <c r="BB285" s="235"/>
      <c r="BC285" s="235"/>
      <c r="BD285" s="235"/>
      <c r="BE285" s="235"/>
      <c r="BF285" s="235"/>
      <c r="BG285" s="235"/>
      <c r="BH285" s="235"/>
      <c r="BI285" s="235"/>
      <c r="BJ285" s="235"/>
      <c r="BK285" s="235"/>
      <c r="BL285" s="235"/>
      <c r="BM285" s="235"/>
      <c r="BN285" s="235"/>
      <c r="BO285" s="235"/>
      <c r="BP285" s="235"/>
      <c r="BQ285" s="235"/>
      <c r="BR285" s="235"/>
      <c r="BS285" s="235"/>
      <c r="BT285" s="235"/>
      <c r="BU285" s="235"/>
      <c r="BV285" s="235"/>
      <c r="BW285" s="235"/>
      <c r="BX285" s="235"/>
      <c r="BY285" s="235"/>
      <c r="BZ285" s="235"/>
      <c r="CA285" s="235"/>
      <c r="CB285" s="235"/>
      <c r="CC285" s="235"/>
      <c r="CD285" s="235"/>
      <c r="CE285" s="235"/>
      <c r="CF285" s="235"/>
      <c r="CG285" s="235"/>
      <c r="CH285" s="235"/>
      <c r="CI285" s="235"/>
      <c r="CJ285" s="235"/>
      <c r="CK285" s="235"/>
      <c r="CL285" s="235"/>
      <c r="CM285" s="235"/>
      <c r="CN285" s="235"/>
      <c r="CO285" s="235"/>
      <c r="CP285" s="235"/>
      <c r="CQ285" s="235"/>
      <c r="CR285" s="235"/>
      <c r="CS285" s="235"/>
      <c r="CT285" s="235"/>
      <c r="CU285" s="235"/>
      <c r="CV285" s="235"/>
      <c r="CW285" s="235"/>
      <c r="CX285" s="235"/>
      <c r="CY285" s="235"/>
      <c r="CZ285" s="235"/>
      <c r="DA285" s="235"/>
      <c r="DB285" s="235"/>
      <c r="DC285" s="235"/>
      <c r="DD285" s="235"/>
      <c r="DE285" s="235"/>
      <c r="DF285" s="235"/>
      <c r="DG285" s="235"/>
      <c r="DH285" s="235"/>
      <c r="DI285" s="235"/>
      <c r="DJ285" s="235"/>
      <c r="DK285" s="235"/>
      <c r="DL285" s="235"/>
      <c r="DM285" s="235"/>
      <c r="DN285" s="235"/>
      <c r="DO285" s="235"/>
      <c r="DP285" s="235"/>
      <c r="DQ285" s="235"/>
      <c r="DR285" s="235"/>
      <c r="DS285" s="235"/>
      <c r="DT285" s="235"/>
      <c r="DU285" s="235"/>
      <c r="DV285" s="235"/>
      <c r="DW285" s="235"/>
      <c r="DX285" s="235"/>
      <c r="DY285" s="235"/>
      <c r="DZ285" s="235"/>
      <c r="EA285" s="235"/>
      <c r="EB285" s="235"/>
      <c r="EC285" s="235"/>
      <c r="ED285" s="235"/>
      <c r="EE285" s="235"/>
      <c r="EF285" s="235"/>
      <c r="EG285" s="235"/>
      <c r="EH285" s="235"/>
      <c r="EI285" s="235"/>
      <c r="EJ285" s="235"/>
      <c r="EK285" s="235"/>
      <c r="EL285" s="235"/>
      <c r="EM285" s="235"/>
      <c r="EN285" s="235"/>
      <c r="EO285" s="235"/>
      <c r="EP285" s="235"/>
      <c r="EQ285" s="235"/>
      <c r="ER285" s="235"/>
      <c r="ES285" s="235"/>
      <c r="ET285" s="235"/>
      <c r="EU285" s="235"/>
      <c r="EV285" s="235"/>
    </row>
    <row r="286" spans="1:152" s="211" customFormat="1" x14ac:dyDescent="0.25">
      <c r="A286" s="198"/>
      <c r="B286" s="198"/>
      <c r="C286" s="198"/>
      <c r="D286" s="223">
        <v>6</v>
      </c>
      <c r="E286" s="231"/>
      <c r="F286" s="232" t="s">
        <v>32</v>
      </c>
      <c r="G286" s="232"/>
      <c r="H286" s="232"/>
      <c r="I286" s="232"/>
      <c r="J286" s="233"/>
      <c r="K286" s="234"/>
      <c r="L286" s="235"/>
      <c r="M286" s="236"/>
      <c r="N286" s="237"/>
      <c r="O286" s="238">
        <f>$K$307/9</f>
        <v>4584.5787006666669</v>
      </c>
      <c r="P286" s="238">
        <f t="shared" ref="P286:W286" si="302">$K$307/9</f>
        <v>4584.5787006666669</v>
      </c>
      <c r="Q286" s="238">
        <f t="shared" si="302"/>
        <v>4584.5787006666669</v>
      </c>
      <c r="R286" s="238">
        <f t="shared" si="302"/>
        <v>4584.5787006666669</v>
      </c>
      <c r="S286" s="238">
        <f t="shared" si="302"/>
        <v>4584.5787006666669</v>
      </c>
      <c r="T286" s="238">
        <f t="shared" si="302"/>
        <v>4584.5787006666669</v>
      </c>
      <c r="U286" s="238">
        <f t="shared" si="302"/>
        <v>4584.5787006666669</v>
      </c>
      <c r="V286" s="238">
        <f t="shared" si="302"/>
        <v>4584.5787006666669</v>
      </c>
      <c r="W286" s="238">
        <f t="shared" si="302"/>
        <v>4584.5787006666669</v>
      </c>
      <c r="X286" s="238">
        <f>$L$307/3</f>
        <v>2947.0248333333334</v>
      </c>
      <c r="Y286" s="238">
        <f>$L$307/3</f>
        <v>2947.0248333333334</v>
      </c>
      <c r="Z286" s="238">
        <f>$L$307/3</f>
        <v>2947.0248333333334</v>
      </c>
      <c r="AA286" s="238">
        <f>HLOOKUP(AA$279, $L$301:$S$312, 7, FALSE)/12</f>
        <v>4812.8158166666663</v>
      </c>
      <c r="AB286" s="238">
        <f t="shared" ref="AB286:CM286" si="303">HLOOKUP(AB$279, $L$301:$S$312, 7, FALSE)/12</f>
        <v>4812.8158166666663</v>
      </c>
      <c r="AC286" s="238">
        <f t="shared" si="303"/>
        <v>4812.8158166666663</v>
      </c>
      <c r="AD286" s="238">
        <f t="shared" si="303"/>
        <v>4812.8158166666663</v>
      </c>
      <c r="AE286" s="238">
        <f t="shared" si="303"/>
        <v>4812.8158166666663</v>
      </c>
      <c r="AF286" s="238">
        <f t="shared" si="303"/>
        <v>4812.8158166666663</v>
      </c>
      <c r="AG286" s="238">
        <f t="shared" si="303"/>
        <v>4812.8158166666663</v>
      </c>
      <c r="AH286" s="238">
        <f t="shared" si="303"/>
        <v>4812.8158166666663</v>
      </c>
      <c r="AI286" s="238">
        <f t="shared" si="303"/>
        <v>4812.8158166666663</v>
      </c>
      <c r="AJ286" s="238">
        <f t="shared" si="303"/>
        <v>4812.8158166666663</v>
      </c>
      <c r="AK286" s="238">
        <f t="shared" si="303"/>
        <v>4812.8158166666663</v>
      </c>
      <c r="AL286" s="238">
        <f t="shared" si="303"/>
        <v>4812.8158166666663</v>
      </c>
      <c r="AM286" s="238">
        <f t="shared" si="303"/>
        <v>4822.4471999999996</v>
      </c>
      <c r="AN286" s="238">
        <f t="shared" si="303"/>
        <v>4822.4471999999996</v>
      </c>
      <c r="AO286" s="238">
        <f t="shared" si="303"/>
        <v>4822.4471999999996</v>
      </c>
      <c r="AP286" s="238">
        <f t="shared" si="303"/>
        <v>4822.4471999999996</v>
      </c>
      <c r="AQ286" s="238">
        <f t="shared" si="303"/>
        <v>4822.4471999999996</v>
      </c>
      <c r="AR286" s="238">
        <f t="shared" si="303"/>
        <v>4822.4471999999996</v>
      </c>
      <c r="AS286" s="238">
        <f t="shared" si="303"/>
        <v>4822.4471999999996</v>
      </c>
      <c r="AT286" s="238">
        <f t="shared" si="303"/>
        <v>4822.4471999999996</v>
      </c>
      <c r="AU286" s="238">
        <f t="shared" si="303"/>
        <v>4822.4471999999996</v>
      </c>
      <c r="AV286" s="238">
        <f t="shared" si="303"/>
        <v>4822.4471999999996</v>
      </c>
      <c r="AW286" s="238">
        <f t="shared" si="303"/>
        <v>4822.4471999999996</v>
      </c>
      <c r="AX286" s="238">
        <f t="shared" si="303"/>
        <v>4822.4471999999996</v>
      </c>
      <c r="AY286" s="238">
        <f t="shared" si="303"/>
        <v>2747.1442499999998</v>
      </c>
      <c r="AZ286" s="238">
        <f t="shared" si="303"/>
        <v>2747.1442499999998</v>
      </c>
      <c r="BA286" s="238">
        <f t="shared" si="303"/>
        <v>2747.1442499999998</v>
      </c>
      <c r="BB286" s="238">
        <f t="shared" si="303"/>
        <v>2747.1442499999998</v>
      </c>
      <c r="BC286" s="238">
        <f t="shared" si="303"/>
        <v>2747.1442499999998</v>
      </c>
      <c r="BD286" s="238">
        <f t="shared" si="303"/>
        <v>2747.1442499999998</v>
      </c>
      <c r="BE286" s="238">
        <f t="shared" si="303"/>
        <v>2747.1442499999998</v>
      </c>
      <c r="BF286" s="238">
        <f t="shared" si="303"/>
        <v>2747.1442499999998</v>
      </c>
      <c r="BG286" s="238">
        <f t="shared" si="303"/>
        <v>2747.1442499999998</v>
      </c>
      <c r="BH286" s="238">
        <f t="shared" si="303"/>
        <v>2747.1442499999998</v>
      </c>
      <c r="BI286" s="238">
        <f t="shared" si="303"/>
        <v>2747.1442499999998</v>
      </c>
      <c r="BJ286" s="238">
        <f t="shared" si="303"/>
        <v>2747.1442499999998</v>
      </c>
      <c r="BK286" s="238">
        <f t="shared" si="303"/>
        <v>3405.7646250000003</v>
      </c>
      <c r="BL286" s="238">
        <f t="shared" si="303"/>
        <v>3405.7646250000003</v>
      </c>
      <c r="BM286" s="238">
        <f t="shared" si="303"/>
        <v>3405.7646250000003</v>
      </c>
      <c r="BN286" s="238">
        <f t="shared" si="303"/>
        <v>3405.7646250000003</v>
      </c>
      <c r="BO286" s="238">
        <f t="shared" si="303"/>
        <v>3405.7646250000003</v>
      </c>
      <c r="BP286" s="238">
        <f t="shared" si="303"/>
        <v>3405.7646250000003</v>
      </c>
      <c r="BQ286" s="238">
        <f t="shared" si="303"/>
        <v>3405.7646250000003</v>
      </c>
      <c r="BR286" s="238">
        <f t="shared" si="303"/>
        <v>3405.7646250000003</v>
      </c>
      <c r="BS286" s="238">
        <f t="shared" si="303"/>
        <v>3405.7646250000003</v>
      </c>
      <c r="BT286" s="238">
        <f t="shared" si="303"/>
        <v>3405.7646250000003</v>
      </c>
      <c r="BU286" s="238">
        <f t="shared" si="303"/>
        <v>3405.7646250000003</v>
      </c>
      <c r="BV286" s="238">
        <f t="shared" si="303"/>
        <v>3405.7646250000003</v>
      </c>
      <c r="BW286" s="238">
        <f t="shared" si="303"/>
        <v>3658.4520250000005</v>
      </c>
      <c r="BX286" s="238">
        <f t="shared" si="303"/>
        <v>3658.4520250000005</v>
      </c>
      <c r="BY286" s="238">
        <f t="shared" si="303"/>
        <v>3658.4520250000005</v>
      </c>
      <c r="BZ286" s="238">
        <f t="shared" si="303"/>
        <v>3658.4520250000005</v>
      </c>
      <c r="CA286" s="238">
        <f t="shared" si="303"/>
        <v>3658.4520250000005</v>
      </c>
      <c r="CB286" s="238">
        <f t="shared" si="303"/>
        <v>3658.4520250000005</v>
      </c>
      <c r="CC286" s="238">
        <f t="shared" si="303"/>
        <v>3658.4520250000005</v>
      </c>
      <c r="CD286" s="238">
        <f t="shared" si="303"/>
        <v>3658.4520250000005</v>
      </c>
      <c r="CE286" s="238">
        <f t="shared" si="303"/>
        <v>3658.4520250000005</v>
      </c>
      <c r="CF286" s="238">
        <f t="shared" si="303"/>
        <v>3658.4520250000005</v>
      </c>
      <c r="CG286" s="238">
        <f t="shared" si="303"/>
        <v>3658.4520250000005</v>
      </c>
      <c r="CH286" s="238">
        <f t="shared" si="303"/>
        <v>3658.4520250000005</v>
      </c>
      <c r="CI286" s="238">
        <f t="shared" si="303"/>
        <v>3658.4520250000005</v>
      </c>
      <c r="CJ286" s="238">
        <f t="shared" si="303"/>
        <v>3658.4520250000005</v>
      </c>
      <c r="CK286" s="238">
        <f t="shared" si="303"/>
        <v>3658.4520250000005</v>
      </c>
      <c r="CL286" s="238">
        <f t="shared" si="303"/>
        <v>3658.4520250000005</v>
      </c>
      <c r="CM286" s="238">
        <f t="shared" si="303"/>
        <v>3658.4520250000005</v>
      </c>
      <c r="CN286" s="238">
        <f t="shared" ref="CN286:DF286" si="304">HLOOKUP(CN$279, $L$301:$S$312, 7, FALSE)/12</f>
        <v>3658.4520250000005</v>
      </c>
      <c r="CO286" s="238">
        <f t="shared" si="304"/>
        <v>3658.4520250000005</v>
      </c>
      <c r="CP286" s="238">
        <f t="shared" si="304"/>
        <v>3658.4520250000005</v>
      </c>
      <c r="CQ286" s="238">
        <f t="shared" si="304"/>
        <v>3658.4520250000005</v>
      </c>
      <c r="CR286" s="238">
        <f t="shared" si="304"/>
        <v>3658.4520250000005</v>
      </c>
      <c r="CS286" s="238">
        <f t="shared" si="304"/>
        <v>3658.4520250000005</v>
      </c>
      <c r="CT286" s="238">
        <f t="shared" si="304"/>
        <v>3658.4520250000005</v>
      </c>
      <c r="CU286" s="238">
        <f t="shared" si="304"/>
        <v>3658.4520250000005</v>
      </c>
      <c r="CV286" s="238">
        <f t="shared" si="304"/>
        <v>3658.4520250000005</v>
      </c>
      <c r="CW286" s="238">
        <f t="shared" si="304"/>
        <v>3658.4520250000005</v>
      </c>
      <c r="CX286" s="238">
        <f t="shared" si="304"/>
        <v>3658.4520250000005</v>
      </c>
      <c r="CY286" s="238">
        <f t="shared" si="304"/>
        <v>3658.4520250000005</v>
      </c>
      <c r="CZ286" s="238">
        <f t="shared" si="304"/>
        <v>3658.4520250000005</v>
      </c>
      <c r="DA286" s="238">
        <f t="shared" si="304"/>
        <v>3658.4520250000005</v>
      </c>
      <c r="DB286" s="238">
        <f t="shared" si="304"/>
        <v>3658.4520250000005</v>
      </c>
      <c r="DC286" s="238">
        <f t="shared" si="304"/>
        <v>3658.4520250000005</v>
      </c>
      <c r="DD286" s="238">
        <f t="shared" si="304"/>
        <v>3658.4520250000005</v>
      </c>
      <c r="DE286" s="238">
        <f t="shared" si="304"/>
        <v>3658.4520250000005</v>
      </c>
      <c r="DF286" s="238">
        <f t="shared" si="304"/>
        <v>3658.4520250000005</v>
      </c>
      <c r="DG286" s="238"/>
      <c r="DH286" s="238"/>
      <c r="DI286" s="238"/>
      <c r="DJ286" s="238"/>
      <c r="DK286" s="238"/>
      <c r="DL286" s="238"/>
      <c r="DM286" s="238"/>
      <c r="DN286" s="238"/>
      <c r="DO286" s="238"/>
      <c r="DP286" s="238"/>
      <c r="DQ286" s="238"/>
      <c r="DR286" s="238"/>
      <c r="DS286" s="238"/>
      <c r="DT286" s="238"/>
      <c r="DU286" s="238"/>
      <c r="DV286" s="238"/>
      <c r="DW286" s="238"/>
      <c r="DX286" s="238"/>
      <c r="DY286" s="238"/>
      <c r="DZ286" s="238"/>
      <c r="EA286" s="238"/>
      <c r="EB286" s="238"/>
      <c r="EC286" s="238"/>
      <c r="ED286" s="238"/>
      <c r="EE286" s="238"/>
      <c r="EF286" s="238"/>
      <c r="EG286" s="238"/>
      <c r="EH286" s="238"/>
      <c r="EI286" s="238"/>
      <c r="EJ286" s="238"/>
      <c r="EK286" s="238"/>
      <c r="EL286" s="238"/>
      <c r="EM286" s="238"/>
      <c r="EN286" s="238"/>
      <c r="EO286" s="238"/>
      <c r="EP286" s="238"/>
      <c r="EQ286" s="238"/>
      <c r="ER286" s="238"/>
      <c r="ES286" s="238"/>
      <c r="ET286" s="238"/>
      <c r="EU286" s="238"/>
      <c r="EV286" s="238"/>
    </row>
    <row r="287" spans="1:152" s="211" customFormat="1" x14ac:dyDescent="0.25">
      <c r="A287" s="198"/>
      <c r="B287" s="198"/>
      <c r="C287" s="198"/>
      <c r="D287" s="223">
        <v>7</v>
      </c>
      <c r="E287" s="231"/>
      <c r="F287" s="232" t="s">
        <v>33</v>
      </c>
      <c r="G287" s="232"/>
      <c r="H287" s="232"/>
      <c r="I287" s="232"/>
      <c r="J287" s="233"/>
      <c r="K287" s="234"/>
      <c r="L287" s="235"/>
      <c r="M287" s="236"/>
      <c r="N287" s="237"/>
      <c r="O287" s="238"/>
      <c r="P287" s="238"/>
      <c r="Q287" s="238"/>
      <c r="R287" s="238"/>
      <c r="S287" s="238"/>
      <c r="T287" s="238"/>
      <c r="U287" s="238"/>
      <c r="V287" s="238"/>
      <c r="W287" s="238"/>
      <c r="X287" s="238"/>
      <c r="Y287" s="238"/>
      <c r="Z287" s="238"/>
      <c r="AA287" s="235"/>
      <c r="AB287" s="235"/>
      <c r="AC287" s="235"/>
      <c r="AD287" s="235"/>
      <c r="AE287" s="235"/>
      <c r="AF287" s="235"/>
      <c r="AG287" s="235"/>
      <c r="AH287" s="235"/>
      <c r="AI287" s="235"/>
      <c r="AJ287" s="235"/>
      <c r="AK287" s="235"/>
      <c r="AL287" s="235"/>
      <c r="AM287" s="235"/>
      <c r="AN287" s="235"/>
      <c r="AO287" s="235"/>
      <c r="AP287" s="235"/>
      <c r="AQ287" s="235"/>
      <c r="AR287" s="235"/>
      <c r="AS287" s="235"/>
      <c r="AT287" s="235"/>
      <c r="AU287" s="235"/>
      <c r="AV287" s="235"/>
      <c r="AW287" s="235"/>
      <c r="AX287" s="235"/>
      <c r="AY287" s="235"/>
      <c r="AZ287" s="235"/>
      <c r="BA287" s="235"/>
      <c r="BB287" s="235"/>
      <c r="BC287" s="235"/>
      <c r="BD287" s="235"/>
      <c r="BE287" s="235"/>
      <c r="BF287" s="235"/>
      <c r="BG287" s="235"/>
      <c r="BH287" s="235"/>
      <c r="BI287" s="235"/>
      <c r="BJ287" s="235"/>
      <c r="BK287" s="235"/>
      <c r="BL287" s="235"/>
      <c r="BM287" s="235"/>
      <c r="BN287" s="235"/>
      <c r="BO287" s="235"/>
      <c r="BP287" s="235"/>
      <c r="BQ287" s="235"/>
      <c r="BR287" s="235"/>
      <c r="BS287" s="235"/>
      <c r="BT287" s="235"/>
      <c r="BU287" s="235"/>
      <c r="BV287" s="235"/>
      <c r="BW287" s="235"/>
      <c r="BX287" s="235"/>
      <c r="BY287" s="235"/>
      <c r="BZ287" s="235"/>
      <c r="CA287" s="235"/>
      <c r="CB287" s="235"/>
      <c r="CC287" s="235"/>
      <c r="CD287" s="235"/>
      <c r="CE287" s="235"/>
      <c r="CF287" s="235"/>
      <c r="CG287" s="235"/>
      <c r="CH287" s="235"/>
      <c r="CI287" s="235"/>
      <c r="CJ287" s="235"/>
      <c r="CK287" s="235"/>
      <c r="CL287" s="235"/>
      <c r="CM287" s="235"/>
      <c r="CN287" s="235"/>
      <c r="CO287" s="235"/>
      <c r="CP287" s="235"/>
      <c r="CQ287" s="235"/>
      <c r="CR287" s="235"/>
      <c r="CS287" s="235"/>
      <c r="CT287" s="235"/>
      <c r="CU287" s="235"/>
      <c r="CV287" s="235"/>
      <c r="CW287" s="235"/>
      <c r="CX287" s="235"/>
      <c r="CY287" s="235"/>
      <c r="CZ287" s="235"/>
      <c r="DA287" s="235"/>
      <c r="DB287" s="235"/>
      <c r="DC287" s="235"/>
      <c r="DD287" s="235"/>
      <c r="DE287" s="235"/>
      <c r="DF287" s="235"/>
      <c r="DG287" s="235"/>
      <c r="DH287" s="235"/>
      <c r="DI287" s="235"/>
      <c r="DJ287" s="235"/>
      <c r="DK287" s="235"/>
      <c r="DL287" s="235"/>
      <c r="DM287" s="235"/>
      <c r="DN287" s="235"/>
      <c r="DO287" s="235"/>
      <c r="DP287" s="235"/>
      <c r="DQ287" s="235"/>
      <c r="DR287" s="235"/>
      <c r="DS287" s="235"/>
      <c r="DT287" s="235"/>
      <c r="DU287" s="235"/>
      <c r="DV287" s="235"/>
      <c r="DW287" s="235"/>
      <c r="DX287" s="235"/>
      <c r="DY287" s="235"/>
      <c r="DZ287" s="235"/>
      <c r="EA287" s="235"/>
      <c r="EB287" s="235"/>
      <c r="EC287" s="235"/>
      <c r="ED287" s="235"/>
      <c r="EE287" s="235"/>
      <c r="EF287" s="235"/>
      <c r="EG287" s="235"/>
      <c r="EH287" s="235"/>
      <c r="EI287" s="235"/>
      <c r="EJ287" s="235"/>
      <c r="EK287" s="235"/>
      <c r="EL287" s="235"/>
      <c r="EM287" s="235"/>
      <c r="EN287" s="235"/>
      <c r="EO287" s="235"/>
      <c r="EP287" s="235"/>
      <c r="EQ287" s="235"/>
      <c r="ER287" s="235"/>
      <c r="ES287" s="235"/>
      <c r="ET287" s="235"/>
      <c r="EU287" s="235"/>
      <c r="EV287" s="235"/>
    </row>
    <row r="288" spans="1:152" s="211" customFormat="1" x14ac:dyDescent="0.25">
      <c r="A288" s="198"/>
      <c r="B288" s="198"/>
      <c r="C288" s="198"/>
      <c r="D288" s="223">
        <v>8</v>
      </c>
      <c r="E288" s="231"/>
      <c r="F288" s="232" t="s">
        <v>34</v>
      </c>
      <c r="G288" s="232"/>
      <c r="H288" s="232"/>
      <c r="I288" s="232"/>
      <c r="J288" s="233"/>
      <c r="K288" s="234"/>
      <c r="L288" s="235"/>
      <c r="M288" s="236"/>
      <c r="N288" s="237"/>
      <c r="O288" s="238"/>
      <c r="P288" s="238"/>
      <c r="Q288" s="238"/>
      <c r="R288" s="238"/>
      <c r="S288" s="238"/>
      <c r="T288" s="238"/>
      <c r="U288" s="238"/>
      <c r="V288" s="238"/>
      <c r="W288" s="238"/>
      <c r="X288" s="238"/>
      <c r="Y288" s="238"/>
      <c r="Z288" s="238"/>
      <c r="AA288" s="235"/>
      <c r="AB288" s="235"/>
      <c r="AC288" s="235"/>
      <c r="AD288" s="235"/>
      <c r="AE288" s="235"/>
      <c r="AF288" s="235"/>
      <c r="AG288" s="235"/>
      <c r="AH288" s="235"/>
      <c r="AI288" s="235"/>
      <c r="AJ288" s="235"/>
      <c r="AK288" s="235"/>
      <c r="AL288" s="235"/>
      <c r="AM288" s="235"/>
      <c r="AN288" s="235"/>
      <c r="AO288" s="235"/>
      <c r="AP288" s="235"/>
      <c r="AQ288" s="235"/>
      <c r="AR288" s="235"/>
      <c r="AS288" s="235"/>
      <c r="AT288" s="235"/>
      <c r="AU288" s="235"/>
      <c r="AV288" s="235"/>
      <c r="AW288" s="235"/>
      <c r="AX288" s="235"/>
      <c r="AY288" s="235"/>
      <c r="AZ288" s="235"/>
      <c r="BA288" s="235"/>
      <c r="BB288" s="235"/>
      <c r="BC288" s="235"/>
      <c r="BD288" s="235"/>
      <c r="BE288" s="235"/>
      <c r="BF288" s="235"/>
      <c r="BG288" s="235"/>
      <c r="BH288" s="235"/>
      <c r="BI288" s="235"/>
      <c r="BJ288" s="235"/>
      <c r="BK288" s="235"/>
      <c r="BL288" s="235"/>
      <c r="BM288" s="235"/>
      <c r="BN288" s="235"/>
      <c r="BO288" s="235"/>
      <c r="BP288" s="235"/>
      <c r="BQ288" s="235"/>
      <c r="BR288" s="235"/>
      <c r="BS288" s="235"/>
      <c r="BT288" s="235"/>
      <c r="BU288" s="235"/>
      <c r="BV288" s="235"/>
      <c r="BW288" s="235"/>
      <c r="BX288" s="235"/>
      <c r="BY288" s="235"/>
      <c r="BZ288" s="235"/>
      <c r="CA288" s="235"/>
      <c r="CB288" s="235"/>
      <c r="CC288" s="235"/>
      <c r="CD288" s="235"/>
      <c r="CE288" s="235"/>
      <c r="CF288" s="235"/>
      <c r="CG288" s="235"/>
      <c r="CH288" s="235"/>
      <c r="CI288" s="235"/>
      <c r="CJ288" s="235"/>
      <c r="CK288" s="235"/>
      <c r="CL288" s="235"/>
      <c r="CM288" s="235"/>
      <c r="CN288" s="235"/>
      <c r="CO288" s="235"/>
      <c r="CP288" s="235"/>
      <c r="CQ288" s="235"/>
      <c r="CR288" s="235"/>
      <c r="CS288" s="235"/>
      <c r="CT288" s="235"/>
      <c r="CU288" s="235"/>
      <c r="CV288" s="235"/>
      <c r="CW288" s="235"/>
      <c r="CX288" s="235"/>
      <c r="CY288" s="235"/>
      <c r="CZ288" s="235"/>
      <c r="DA288" s="235"/>
      <c r="DB288" s="235"/>
      <c r="DC288" s="235"/>
      <c r="DD288" s="235"/>
      <c r="DE288" s="235"/>
      <c r="DF288" s="235"/>
      <c r="DG288" s="235"/>
      <c r="DH288" s="235"/>
      <c r="DI288" s="235"/>
      <c r="DJ288" s="235"/>
      <c r="DK288" s="235"/>
      <c r="DL288" s="235"/>
      <c r="DM288" s="235"/>
      <c r="DN288" s="235"/>
      <c r="DO288" s="235"/>
      <c r="DP288" s="235"/>
      <c r="DQ288" s="235"/>
      <c r="DR288" s="235"/>
      <c r="DS288" s="235"/>
      <c r="DT288" s="235"/>
      <c r="DU288" s="235"/>
      <c r="DV288" s="235"/>
      <c r="DW288" s="235"/>
      <c r="DX288" s="235"/>
      <c r="DY288" s="235"/>
      <c r="DZ288" s="235"/>
      <c r="EA288" s="235"/>
      <c r="EB288" s="235"/>
      <c r="EC288" s="235"/>
      <c r="ED288" s="235"/>
      <c r="EE288" s="235"/>
      <c r="EF288" s="235"/>
      <c r="EG288" s="235"/>
      <c r="EH288" s="235"/>
      <c r="EI288" s="235"/>
      <c r="EJ288" s="235"/>
      <c r="EK288" s="235"/>
      <c r="EL288" s="235"/>
      <c r="EM288" s="235"/>
      <c r="EN288" s="235"/>
      <c r="EO288" s="235"/>
      <c r="EP288" s="235"/>
      <c r="EQ288" s="235"/>
      <c r="ER288" s="235"/>
      <c r="ES288" s="235"/>
      <c r="ET288" s="235"/>
      <c r="EU288" s="235"/>
      <c r="EV288" s="235"/>
    </row>
    <row r="289" spans="1:152" s="211" customFormat="1" x14ac:dyDescent="0.25">
      <c r="A289" s="198"/>
      <c r="B289" s="198"/>
      <c r="C289" s="198"/>
      <c r="D289" s="223">
        <v>9</v>
      </c>
      <c r="E289" s="231"/>
      <c r="F289" s="232" t="s">
        <v>64</v>
      </c>
      <c r="G289" s="232"/>
      <c r="H289" s="232"/>
      <c r="I289" s="232"/>
      <c r="J289" s="233"/>
      <c r="K289" s="234"/>
      <c r="L289" s="235"/>
      <c r="M289" s="236"/>
      <c r="N289" s="237"/>
      <c r="O289" s="238"/>
      <c r="P289" s="238"/>
      <c r="Q289" s="238"/>
      <c r="R289" s="238"/>
      <c r="S289" s="238"/>
      <c r="T289" s="238"/>
      <c r="U289" s="238"/>
      <c r="V289" s="238"/>
      <c r="W289" s="238"/>
      <c r="X289" s="238"/>
      <c r="Y289" s="238"/>
      <c r="Z289" s="238"/>
      <c r="AA289" s="235"/>
      <c r="AB289" s="235"/>
      <c r="AC289" s="235"/>
      <c r="AD289" s="235"/>
      <c r="AE289" s="235"/>
      <c r="AF289" s="235"/>
      <c r="AG289" s="235"/>
      <c r="AH289" s="235"/>
      <c r="AI289" s="235"/>
      <c r="AJ289" s="235"/>
      <c r="AK289" s="235"/>
      <c r="AL289" s="235"/>
      <c r="AM289" s="235"/>
      <c r="AN289" s="235"/>
      <c r="AO289" s="235"/>
      <c r="AP289" s="235"/>
      <c r="AQ289" s="235"/>
      <c r="AR289" s="235"/>
      <c r="AS289" s="235"/>
      <c r="AT289" s="235"/>
      <c r="AU289" s="235"/>
      <c r="AV289" s="235"/>
      <c r="AW289" s="235"/>
      <c r="AX289" s="235"/>
      <c r="AY289" s="235"/>
      <c r="AZ289" s="235"/>
      <c r="BA289" s="235"/>
      <c r="BB289" s="235"/>
      <c r="BC289" s="235"/>
      <c r="BD289" s="235"/>
      <c r="BE289" s="235"/>
      <c r="BF289" s="235"/>
      <c r="BG289" s="235"/>
      <c r="BH289" s="235"/>
      <c r="BI289" s="235"/>
      <c r="BJ289" s="235"/>
      <c r="BK289" s="235"/>
      <c r="BL289" s="235"/>
      <c r="BM289" s="235"/>
      <c r="BN289" s="235"/>
      <c r="BO289" s="235"/>
      <c r="BP289" s="235"/>
      <c r="BQ289" s="235"/>
      <c r="BR289" s="235"/>
      <c r="BS289" s="235"/>
      <c r="BT289" s="235"/>
      <c r="BU289" s="235"/>
      <c r="BV289" s="235"/>
      <c r="BW289" s="235"/>
      <c r="BX289" s="235"/>
      <c r="BY289" s="235"/>
      <c r="BZ289" s="235"/>
      <c r="CA289" s="235"/>
      <c r="CB289" s="235"/>
      <c r="CC289" s="235"/>
      <c r="CD289" s="235"/>
      <c r="CE289" s="235"/>
      <c r="CF289" s="235"/>
      <c r="CG289" s="235"/>
      <c r="CH289" s="235"/>
      <c r="CI289" s="235"/>
      <c r="CJ289" s="235"/>
      <c r="CK289" s="235"/>
      <c r="CL289" s="235"/>
      <c r="CM289" s="235"/>
      <c r="CN289" s="235"/>
      <c r="CO289" s="235"/>
      <c r="CP289" s="235"/>
      <c r="CQ289" s="235"/>
      <c r="CR289" s="235"/>
      <c r="CS289" s="235"/>
      <c r="CT289" s="235"/>
      <c r="CU289" s="235"/>
      <c r="CV289" s="235"/>
      <c r="CW289" s="235"/>
      <c r="CX289" s="235"/>
      <c r="CY289" s="235"/>
      <c r="CZ289" s="235"/>
      <c r="DA289" s="235"/>
      <c r="DB289" s="235"/>
      <c r="DC289" s="235"/>
      <c r="DD289" s="235"/>
      <c r="DE289" s="235"/>
      <c r="DF289" s="235"/>
      <c r="DG289" s="235"/>
      <c r="DH289" s="235"/>
      <c r="DI289" s="235"/>
      <c r="DJ289" s="235"/>
      <c r="DK289" s="235"/>
      <c r="DL289" s="235"/>
      <c r="DM289" s="235"/>
      <c r="DN289" s="235"/>
      <c r="DO289" s="235"/>
      <c r="DP289" s="235"/>
      <c r="DQ289" s="235"/>
      <c r="DR289" s="235"/>
      <c r="DS289" s="235"/>
      <c r="DT289" s="235"/>
      <c r="DU289" s="235"/>
      <c r="DV289" s="235"/>
      <c r="DW289" s="235"/>
      <c r="DX289" s="235"/>
      <c r="DY289" s="235"/>
      <c r="DZ289" s="235"/>
      <c r="EA289" s="235"/>
      <c r="EB289" s="235"/>
      <c r="EC289" s="235"/>
      <c r="ED289" s="235"/>
      <c r="EE289" s="235"/>
      <c r="EF289" s="235"/>
      <c r="EG289" s="235"/>
      <c r="EH289" s="235"/>
      <c r="EI289" s="235"/>
      <c r="EJ289" s="235"/>
      <c r="EK289" s="235"/>
      <c r="EL289" s="235"/>
      <c r="EM289" s="235"/>
      <c r="EN289" s="235"/>
      <c r="EO289" s="235"/>
      <c r="EP289" s="235"/>
      <c r="EQ289" s="235"/>
      <c r="ER289" s="235"/>
      <c r="ES289" s="235"/>
      <c r="ET289" s="235"/>
      <c r="EU289" s="235"/>
      <c r="EV289" s="235"/>
    </row>
    <row r="290" spans="1:152" s="211" customFormat="1" x14ac:dyDescent="0.25">
      <c r="A290" s="198"/>
      <c r="B290" s="198"/>
      <c r="C290" s="198"/>
      <c r="D290" s="223"/>
      <c r="E290" s="231"/>
      <c r="F290" s="240"/>
      <c r="G290" s="240"/>
      <c r="H290" s="240"/>
      <c r="I290" s="240"/>
      <c r="J290" s="241"/>
      <c r="K290" s="242"/>
      <c r="L290" s="243"/>
      <c r="M290" s="244"/>
      <c r="N290" s="245"/>
      <c r="O290" s="243"/>
      <c r="P290" s="243"/>
      <c r="Q290" s="243"/>
      <c r="R290" s="243"/>
      <c r="S290" s="243"/>
      <c r="T290" s="243"/>
      <c r="U290" s="243"/>
      <c r="V290" s="243"/>
      <c r="W290" s="243"/>
      <c r="X290" s="243"/>
      <c r="Y290" s="243"/>
      <c r="Z290" s="243"/>
      <c r="AA290" s="243"/>
      <c r="AB290" s="243"/>
      <c r="AC290" s="243"/>
      <c r="AD290" s="243"/>
      <c r="AE290" s="243"/>
      <c r="AF290" s="243"/>
      <c r="AG290" s="243"/>
      <c r="AH290" s="243"/>
      <c r="AI290" s="243"/>
      <c r="AJ290" s="243"/>
      <c r="AK290" s="243"/>
      <c r="AL290" s="243"/>
      <c r="AM290" s="243"/>
      <c r="AN290" s="243"/>
      <c r="AO290" s="243"/>
      <c r="AP290" s="243"/>
      <c r="AQ290" s="243"/>
      <c r="AR290" s="243"/>
      <c r="AS290" s="243"/>
      <c r="AT290" s="243"/>
      <c r="AU290" s="243"/>
      <c r="AV290" s="243"/>
      <c r="AW290" s="243"/>
      <c r="AX290" s="243"/>
      <c r="AY290" s="243"/>
      <c r="AZ290" s="243"/>
      <c r="BA290" s="243"/>
      <c r="BB290" s="243"/>
      <c r="BC290" s="243"/>
      <c r="BD290" s="243"/>
      <c r="BE290" s="243"/>
      <c r="BF290" s="243"/>
      <c r="BG290" s="243"/>
      <c r="BH290" s="243"/>
      <c r="BI290" s="243"/>
      <c r="BJ290" s="243"/>
      <c r="BK290" s="243"/>
      <c r="BL290" s="243"/>
      <c r="BM290" s="243"/>
      <c r="BN290" s="243"/>
      <c r="BO290" s="243"/>
      <c r="BP290" s="243"/>
      <c r="BQ290" s="243"/>
      <c r="BR290" s="243"/>
      <c r="BS290" s="243"/>
      <c r="BT290" s="243"/>
      <c r="BU290" s="243"/>
      <c r="BV290" s="243"/>
      <c r="BW290" s="243"/>
      <c r="BX290" s="243"/>
      <c r="BY290" s="243"/>
      <c r="BZ290" s="243"/>
      <c r="CA290" s="243"/>
      <c r="CB290" s="243"/>
      <c r="CC290" s="243"/>
      <c r="CD290" s="243"/>
      <c r="CE290" s="243"/>
      <c r="CF290" s="243"/>
      <c r="CG290" s="243"/>
      <c r="CH290" s="243"/>
      <c r="CI290" s="243"/>
      <c r="CJ290" s="243"/>
      <c r="CK290" s="243"/>
      <c r="CL290" s="243"/>
      <c r="CM290" s="243"/>
      <c r="CN290" s="243"/>
      <c r="CO290" s="243"/>
      <c r="CP290" s="243"/>
      <c r="CQ290" s="243"/>
      <c r="CR290" s="243"/>
      <c r="CS290" s="243"/>
      <c r="CT290" s="243"/>
      <c r="CU290" s="243"/>
      <c r="CV290" s="243"/>
      <c r="CW290" s="243"/>
      <c r="CX290" s="243"/>
      <c r="CY290" s="243"/>
      <c r="CZ290" s="243"/>
      <c r="DA290" s="243"/>
      <c r="DB290" s="243"/>
      <c r="DC290" s="243"/>
      <c r="DD290" s="243"/>
      <c r="DE290" s="243"/>
      <c r="DF290" s="243"/>
      <c r="DG290" s="243"/>
      <c r="DH290" s="243"/>
      <c r="DI290" s="243"/>
      <c r="DJ290" s="243"/>
      <c r="DK290" s="243"/>
      <c r="DL290" s="243"/>
      <c r="DM290" s="243"/>
      <c r="DN290" s="243"/>
      <c r="DO290" s="243"/>
      <c r="DP290" s="243"/>
      <c r="DQ290" s="243"/>
      <c r="DR290" s="243"/>
      <c r="DS290" s="243"/>
      <c r="DT290" s="243"/>
      <c r="DU290" s="243"/>
      <c r="DV290" s="243"/>
      <c r="DW290" s="243"/>
      <c r="DX290" s="243"/>
      <c r="DY290" s="243"/>
      <c r="DZ290" s="243"/>
      <c r="EA290" s="243"/>
      <c r="EB290" s="243"/>
      <c r="EC290" s="243"/>
      <c r="ED290" s="243"/>
      <c r="EE290" s="243"/>
      <c r="EF290" s="243"/>
      <c r="EG290" s="243"/>
      <c r="EH290" s="243"/>
      <c r="EI290" s="243"/>
      <c r="EJ290" s="243"/>
      <c r="EK290" s="243"/>
      <c r="EL290" s="243"/>
      <c r="EM290" s="243"/>
      <c r="EN290" s="243"/>
      <c r="EO290" s="243"/>
      <c r="EP290" s="243"/>
      <c r="EQ290" s="243"/>
      <c r="ER290" s="243"/>
      <c r="ES290" s="243"/>
      <c r="ET290" s="243"/>
      <c r="EU290" s="243"/>
      <c r="EV290" s="243"/>
    </row>
    <row r="291" spans="1:152" s="211" customFormat="1" x14ac:dyDescent="0.25">
      <c r="A291" s="198"/>
      <c r="B291" s="198"/>
      <c r="C291" s="198"/>
      <c r="D291" s="223">
        <v>11</v>
      </c>
      <c r="E291" s="231"/>
      <c r="F291" s="232" t="s">
        <v>37</v>
      </c>
      <c r="G291" s="232"/>
      <c r="H291" s="232"/>
      <c r="I291" s="232"/>
      <c r="J291" s="233"/>
      <c r="K291" s="234"/>
      <c r="L291" s="235"/>
      <c r="M291" s="236"/>
      <c r="N291" s="237"/>
      <c r="O291" s="238"/>
      <c r="P291" s="238"/>
      <c r="Q291" s="238"/>
      <c r="R291" s="238"/>
      <c r="S291" s="238"/>
      <c r="T291" s="238"/>
      <c r="U291" s="238"/>
      <c r="V291" s="238"/>
      <c r="W291" s="238"/>
      <c r="X291" s="235"/>
      <c r="Y291" s="235"/>
      <c r="Z291" s="235"/>
      <c r="AA291" s="235"/>
      <c r="AB291" s="235"/>
      <c r="AC291" s="235"/>
      <c r="AD291" s="235"/>
      <c r="AE291" s="235"/>
      <c r="AF291" s="235"/>
      <c r="AG291" s="235"/>
      <c r="AH291" s="235"/>
      <c r="AI291" s="235"/>
      <c r="AJ291" s="235"/>
      <c r="AK291" s="235"/>
      <c r="AL291" s="235"/>
      <c r="AM291" s="235"/>
      <c r="AN291" s="235"/>
      <c r="AO291" s="235"/>
      <c r="AP291" s="235"/>
      <c r="AQ291" s="235"/>
      <c r="AR291" s="235"/>
      <c r="AS291" s="235"/>
      <c r="AT291" s="235"/>
      <c r="AU291" s="235"/>
      <c r="AV291" s="235"/>
      <c r="AW291" s="235"/>
      <c r="AX291" s="235"/>
      <c r="AY291" s="235"/>
      <c r="AZ291" s="235"/>
      <c r="BA291" s="235"/>
      <c r="BB291" s="235"/>
      <c r="BC291" s="235"/>
      <c r="BD291" s="235"/>
      <c r="BE291" s="235"/>
      <c r="BF291" s="235"/>
      <c r="BG291" s="235"/>
      <c r="BH291" s="235"/>
      <c r="BI291" s="235"/>
      <c r="BJ291" s="235"/>
      <c r="BK291" s="235"/>
      <c r="BL291" s="235"/>
      <c r="BM291" s="235"/>
      <c r="BN291" s="235"/>
      <c r="BO291" s="235"/>
      <c r="BP291" s="235"/>
      <c r="BQ291" s="235"/>
      <c r="BR291" s="235"/>
      <c r="BS291" s="235"/>
      <c r="BT291" s="235"/>
      <c r="BU291" s="235"/>
      <c r="BV291" s="235"/>
      <c r="BW291" s="235"/>
      <c r="BX291" s="235"/>
      <c r="BY291" s="235"/>
      <c r="BZ291" s="235"/>
      <c r="CA291" s="235"/>
      <c r="CB291" s="235"/>
      <c r="CC291" s="235"/>
      <c r="CD291" s="235"/>
      <c r="CE291" s="235"/>
      <c r="CF291" s="235"/>
      <c r="CG291" s="235"/>
      <c r="CH291" s="235"/>
      <c r="CI291" s="235"/>
      <c r="CJ291" s="235"/>
      <c r="CK291" s="235"/>
      <c r="CL291" s="235"/>
      <c r="CM291" s="235"/>
      <c r="CN291" s="235"/>
      <c r="CO291" s="235"/>
      <c r="CP291" s="235"/>
      <c r="CQ291" s="235"/>
      <c r="CR291" s="235"/>
      <c r="CS291" s="235"/>
      <c r="CT291" s="235"/>
      <c r="CU291" s="235"/>
      <c r="CV291" s="235"/>
      <c r="CW291" s="235"/>
      <c r="CX291" s="235"/>
      <c r="CY291" s="235"/>
      <c r="CZ291" s="235"/>
      <c r="DA291" s="235"/>
      <c r="DB291" s="235"/>
      <c r="DC291" s="235"/>
      <c r="DD291" s="235"/>
      <c r="DE291" s="235"/>
      <c r="DF291" s="235"/>
      <c r="DG291" s="235"/>
      <c r="DH291" s="235"/>
      <c r="DI291" s="235"/>
      <c r="DJ291" s="235"/>
      <c r="DK291" s="235"/>
      <c r="DL291" s="235"/>
      <c r="DM291" s="235"/>
      <c r="DN291" s="235"/>
      <c r="DO291" s="235"/>
      <c r="DP291" s="235"/>
      <c r="DQ291" s="235"/>
      <c r="DR291" s="235"/>
      <c r="DS291" s="235"/>
      <c r="DT291" s="235"/>
      <c r="DU291" s="235"/>
      <c r="DV291" s="235"/>
      <c r="DW291" s="235"/>
      <c r="DX291" s="235"/>
      <c r="DY291" s="235"/>
      <c r="DZ291" s="235"/>
      <c r="EA291" s="235"/>
      <c r="EB291" s="235"/>
      <c r="EC291" s="235"/>
      <c r="ED291" s="235"/>
      <c r="EE291" s="235"/>
      <c r="EF291" s="235"/>
      <c r="EG291" s="235"/>
      <c r="EH291" s="235"/>
      <c r="EI291" s="235"/>
      <c r="EJ291" s="235"/>
      <c r="EK291" s="235"/>
      <c r="EL291" s="235"/>
      <c r="EM291" s="235"/>
      <c r="EN291" s="235"/>
      <c r="EO291" s="235"/>
      <c r="EP291" s="235"/>
      <c r="EQ291" s="235"/>
      <c r="ER291" s="235"/>
      <c r="ES291" s="235"/>
      <c r="ET291" s="235"/>
      <c r="EU291" s="235"/>
      <c r="EV291" s="235"/>
    </row>
    <row r="292" spans="1:152" s="211" customFormat="1" x14ac:dyDescent="0.25">
      <c r="A292" s="198"/>
      <c r="B292" s="198"/>
      <c r="C292" s="198"/>
      <c r="D292" s="223">
        <v>12</v>
      </c>
      <c r="E292" s="231"/>
      <c r="F292" s="246"/>
      <c r="G292" s="246"/>
      <c r="H292" s="246"/>
      <c r="I292" s="246"/>
      <c r="J292" s="247"/>
      <c r="K292" s="234"/>
      <c r="L292" s="235"/>
      <c r="M292" s="236"/>
      <c r="N292" s="248"/>
      <c r="O292" s="235"/>
      <c r="P292" s="235"/>
      <c r="Q292" s="235"/>
      <c r="R292" s="235"/>
      <c r="S292" s="235"/>
      <c r="T292" s="235"/>
      <c r="U292" s="235"/>
      <c r="V292" s="235"/>
      <c r="W292" s="235"/>
      <c r="X292" s="235"/>
      <c r="Y292" s="235"/>
      <c r="Z292" s="235"/>
      <c r="AA292" s="235"/>
      <c r="AB292" s="235"/>
      <c r="AC292" s="235"/>
      <c r="AD292" s="235"/>
      <c r="AE292" s="235"/>
      <c r="AF292" s="235"/>
      <c r="AG292" s="235"/>
      <c r="AH292" s="249"/>
      <c r="AI292" s="249"/>
      <c r="AJ292" s="249"/>
      <c r="AK292" s="249"/>
      <c r="AL292" s="249"/>
      <c r="AM292" s="249"/>
      <c r="AN292" s="249"/>
      <c r="AO292" s="249"/>
      <c r="AP292" s="249"/>
      <c r="AQ292" s="249"/>
      <c r="AR292" s="249"/>
      <c r="AS292" s="249"/>
      <c r="AT292" s="249"/>
      <c r="AU292" s="249"/>
      <c r="AV292" s="249"/>
      <c r="AW292" s="249"/>
      <c r="AX292" s="249"/>
      <c r="AY292" s="249"/>
      <c r="AZ292" s="249"/>
      <c r="BA292" s="249"/>
      <c r="BB292" s="249"/>
      <c r="BC292" s="249"/>
      <c r="BD292" s="249"/>
      <c r="BE292" s="249"/>
      <c r="BF292" s="249"/>
      <c r="BG292" s="249"/>
      <c r="BH292" s="249"/>
      <c r="BI292" s="249"/>
      <c r="BJ292" s="249"/>
      <c r="BK292" s="249"/>
      <c r="BL292" s="249"/>
      <c r="BM292" s="249"/>
      <c r="BN292" s="249"/>
      <c r="BO292" s="249"/>
      <c r="BP292" s="249"/>
      <c r="BQ292" s="249"/>
      <c r="BR292" s="249"/>
      <c r="BS292" s="249"/>
      <c r="BT292" s="249"/>
      <c r="BU292" s="249"/>
      <c r="BV292" s="249"/>
      <c r="BW292" s="249"/>
      <c r="BX292" s="249"/>
      <c r="BY292" s="249"/>
      <c r="BZ292" s="249"/>
      <c r="CA292" s="249"/>
      <c r="CB292" s="249"/>
      <c r="CC292" s="249"/>
      <c r="CD292" s="249"/>
      <c r="CE292" s="249"/>
      <c r="CF292" s="249"/>
      <c r="CG292" s="249"/>
      <c r="CH292" s="249"/>
      <c r="CI292" s="249"/>
      <c r="CJ292" s="249"/>
      <c r="CK292" s="249"/>
      <c r="CL292" s="249"/>
      <c r="CM292" s="249"/>
      <c r="CN292" s="249"/>
      <c r="CO292" s="249"/>
      <c r="CP292" s="249"/>
      <c r="CQ292" s="249"/>
      <c r="CR292" s="249"/>
      <c r="CS292" s="249"/>
      <c r="CT292" s="249"/>
      <c r="CU292" s="249"/>
      <c r="CV292" s="249"/>
      <c r="CW292" s="249"/>
      <c r="CX292" s="249"/>
      <c r="CY292" s="249"/>
      <c r="CZ292" s="249"/>
      <c r="DA292" s="249"/>
      <c r="DB292" s="249"/>
      <c r="DC292" s="249"/>
      <c r="DD292" s="249"/>
      <c r="DE292" s="249"/>
      <c r="DF292" s="249"/>
      <c r="DG292" s="249"/>
      <c r="DH292" s="249"/>
      <c r="DI292" s="249"/>
      <c r="DJ292" s="249"/>
      <c r="DK292" s="249"/>
      <c r="DL292" s="249"/>
      <c r="DM292" s="249"/>
      <c r="DN292" s="249"/>
      <c r="DO292" s="249"/>
      <c r="DP292" s="249"/>
      <c r="DQ292" s="249"/>
      <c r="DR292" s="249"/>
      <c r="DS292" s="249"/>
      <c r="DT292" s="249"/>
      <c r="DU292" s="249"/>
      <c r="DV292" s="249"/>
      <c r="DW292" s="249"/>
      <c r="DX292" s="249"/>
      <c r="DY292" s="249"/>
      <c r="DZ292" s="249"/>
      <c r="EA292" s="249"/>
      <c r="EB292" s="249"/>
      <c r="EC292" s="249"/>
      <c r="ED292" s="249"/>
      <c r="EE292" s="249"/>
      <c r="EF292" s="249"/>
      <c r="EG292" s="249"/>
      <c r="EH292" s="249"/>
      <c r="EI292" s="249"/>
      <c r="EJ292" s="249"/>
      <c r="EK292" s="249"/>
      <c r="EL292" s="249"/>
      <c r="EM292" s="249"/>
      <c r="EN292" s="249"/>
      <c r="EO292" s="249"/>
      <c r="EP292" s="249"/>
      <c r="EQ292" s="249"/>
      <c r="ER292" s="249"/>
      <c r="ES292" s="249"/>
      <c r="ET292" s="249"/>
      <c r="EU292" s="249"/>
      <c r="EV292" s="249"/>
    </row>
    <row r="293" spans="1:152" s="211" customFormat="1" x14ac:dyDescent="0.25">
      <c r="A293" s="198"/>
      <c r="B293" s="198"/>
      <c r="C293" s="198"/>
      <c r="D293" s="223">
        <v>13</v>
      </c>
      <c r="E293" s="224" t="s">
        <v>65</v>
      </c>
      <c r="F293" s="225"/>
      <c r="G293" s="225"/>
      <c r="H293" s="225"/>
      <c r="I293" s="225"/>
      <c r="J293" s="226"/>
      <c r="K293" s="227"/>
      <c r="L293" s="228"/>
      <c r="M293" s="229"/>
      <c r="N293" s="230">
        <f t="shared" ref="N293:BY293" si="305">SUM(N294:N297)</f>
        <v>0</v>
      </c>
      <c r="O293" s="228">
        <f>SUM(O294:O297)</f>
        <v>0</v>
      </c>
      <c r="P293" s="228">
        <f t="shared" si="305"/>
        <v>0</v>
      </c>
      <c r="Q293" s="228">
        <f t="shared" si="305"/>
        <v>0</v>
      </c>
      <c r="R293" s="228">
        <f t="shared" si="305"/>
        <v>0</v>
      </c>
      <c r="S293" s="228">
        <f>SUM(S294:S297)</f>
        <v>0</v>
      </c>
      <c r="T293" s="228">
        <f>SUM(T294:T297)</f>
        <v>0</v>
      </c>
      <c r="U293" s="228">
        <f>SUM(U294:U297)</f>
        <v>0</v>
      </c>
      <c r="V293" s="228">
        <f>SUM(V294:V297)</f>
        <v>0</v>
      </c>
      <c r="W293" s="228">
        <f t="shared" si="305"/>
        <v>0</v>
      </c>
      <c r="X293" s="228">
        <f t="shared" si="305"/>
        <v>0</v>
      </c>
      <c r="Y293" s="228">
        <f t="shared" si="305"/>
        <v>0</v>
      </c>
      <c r="Z293" s="228">
        <f t="shared" si="305"/>
        <v>0</v>
      </c>
      <c r="AA293" s="228">
        <f t="shared" si="305"/>
        <v>0</v>
      </c>
      <c r="AB293" s="228">
        <f t="shared" si="305"/>
        <v>0</v>
      </c>
      <c r="AC293" s="228">
        <f t="shared" si="305"/>
        <v>0</v>
      </c>
      <c r="AD293" s="228">
        <f t="shared" si="305"/>
        <v>0</v>
      </c>
      <c r="AE293" s="228">
        <f t="shared" si="305"/>
        <v>0</v>
      </c>
      <c r="AF293" s="228">
        <f t="shared" si="305"/>
        <v>0</v>
      </c>
      <c r="AG293" s="228">
        <f t="shared" si="305"/>
        <v>0</v>
      </c>
      <c r="AH293" s="228">
        <f t="shared" si="305"/>
        <v>0</v>
      </c>
      <c r="AI293" s="228">
        <f t="shared" si="305"/>
        <v>0</v>
      </c>
      <c r="AJ293" s="228">
        <f t="shared" si="305"/>
        <v>0</v>
      </c>
      <c r="AK293" s="228">
        <f t="shared" si="305"/>
        <v>0</v>
      </c>
      <c r="AL293" s="228">
        <f t="shared" si="305"/>
        <v>0</v>
      </c>
      <c r="AM293" s="228">
        <f t="shared" si="305"/>
        <v>0</v>
      </c>
      <c r="AN293" s="228">
        <f t="shared" si="305"/>
        <v>0</v>
      </c>
      <c r="AO293" s="228">
        <f t="shared" si="305"/>
        <v>0</v>
      </c>
      <c r="AP293" s="228">
        <f t="shared" si="305"/>
        <v>0</v>
      </c>
      <c r="AQ293" s="228">
        <f t="shared" si="305"/>
        <v>0</v>
      </c>
      <c r="AR293" s="228">
        <f t="shared" si="305"/>
        <v>0</v>
      </c>
      <c r="AS293" s="228">
        <f t="shared" si="305"/>
        <v>0</v>
      </c>
      <c r="AT293" s="228">
        <f t="shared" si="305"/>
        <v>0</v>
      </c>
      <c r="AU293" s="228">
        <f t="shared" si="305"/>
        <v>0</v>
      </c>
      <c r="AV293" s="228">
        <f t="shared" si="305"/>
        <v>0</v>
      </c>
      <c r="AW293" s="228">
        <f t="shared" si="305"/>
        <v>0</v>
      </c>
      <c r="AX293" s="228">
        <f t="shared" si="305"/>
        <v>0</v>
      </c>
      <c r="AY293" s="228">
        <f t="shared" si="305"/>
        <v>0</v>
      </c>
      <c r="AZ293" s="228">
        <f t="shared" si="305"/>
        <v>0</v>
      </c>
      <c r="BA293" s="228">
        <f t="shared" si="305"/>
        <v>0</v>
      </c>
      <c r="BB293" s="228">
        <f t="shared" si="305"/>
        <v>0</v>
      </c>
      <c r="BC293" s="228">
        <f t="shared" si="305"/>
        <v>0</v>
      </c>
      <c r="BD293" s="228">
        <f t="shared" si="305"/>
        <v>0</v>
      </c>
      <c r="BE293" s="228">
        <f t="shared" si="305"/>
        <v>0</v>
      </c>
      <c r="BF293" s="228">
        <f t="shared" si="305"/>
        <v>0</v>
      </c>
      <c r="BG293" s="228">
        <f t="shared" si="305"/>
        <v>0</v>
      </c>
      <c r="BH293" s="228">
        <f t="shared" si="305"/>
        <v>0</v>
      </c>
      <c r="BI293" s="228">
        <f t="shared" si="305"/>
        <v>0</v>
      </c>
      <c r="BJ293" s="228">
        <f t="shared" si="305"/>
        <v>0</v>
      </c>
      <c r="BK293" s="228">
        <f t="shared" si="305"/>
        <v>0</v>
      </c>
      <c r="BL293" s="228">
        <f t="shared" si="305"/>
        <v>0</v>
      </c>
      <c r="BM293" s="228">
        <f t="shared" si="305"/>
        <v>0</v>
      </c>
      <c r="BN293" s="228">
        <f t="shared" si="305"/>
        <v>0</v>
      </c>
      <c r="BO293" s="228">
        <f t="shared" si="305"/>
        <v>0</v>
      </c>
      <c r="BP293" s="228">
        <f t="shared" si="305"/>
        <v>0</v>
      </c>
      <c r="BQ293" s="228">
        <f t="shared" si="305"/>
        <v>0</v>
      </c>
      <c r="BR293" s="228">
        <f t="shared" si="305"/>
        <v>0</v>
      </c>
      <c r="BS293" s="228">
        <f t="shared" si="305"/>
        <v>0</v>
      </c>
      <c r="BT293" s="228">
        <f t="shared" si="305"/>
        <v>0</v>
      </c>
      <c r="BU293" s="228">
        <f t="shared" si="305"/>
        <v>0</v>
      </c>
      <c r="BV293" s="228">
        <f t="shared" si="305"/>
        <v>0</v>
      </c>
      <c r="BW293" s="228">
        <f t="shared" si="305"/>
        <v>0</v>
      </c>
      <c r="BX293" s="228">
        <f t="shared" si="305"/>
        <v>0</v>
      </c>
      <c r="BY293" s="228">
        <f t="shared" si="305"/>
        <v>0</v>
      </c>
      <c r="BZ293" s="228">
        <f t="shared" ref="BZ293:DF293" si="306">SUM(BZ294:BZ297)</f>
        <v>0</v>
      </c>
      <c r="CA293" s="228">
        <f t="shared" si="306"/>
        <v>0</v>
      </c>
      <c r="CB293" s="228">
        <f t="shared" si="306"/>
        <v>0</v>
      </c>
      <c r="CC293" s="228">
        <f t="shared" si="306"/>
        <v>0</v>
      </c>
      <c r="CD293" s="228">
        <f t="shared" si="306"/>
        <v>0</v>
      </c>
      <c r="CE293" s="228">
        <f t="shared" si="306"/>
        <v>0</v>
      </c>
      <c r="CF293" s="228">
        <f t="shared" si="306"/>
        <v>0</v>
      </c>
      <c r="CG293" s="228">
        <f t="shared" si="306"/>
        <v>0</v>
      </c>
      <c r="CH293" s="228">
        <f t="shared" si="306"/>
        <v>0</v>
      </c>
      <c r="CI293" s="228">
        <f t="shared" si="306"/>
        <v>0</v>
      </c>
      <c r="CJ293" s="228">
        <f t="shared" si="306"/>
        <v>0</v>
      </c>
      <c r="CK293" s="228">
        <f t="shared" si="306"/>
        <v>0</v>
      </c>
      <c r="CL293" s="228">
        <f t="shared" si="306"/>
        <v>0</v>
      </c>
      <c r="CM293" s="228">
        <f t="shared" si="306"/>
        <v>0</v>
      </c>
      <c r="CN293" s="228">
        <f t="shared" si="306"/>
        <v>0</v>
      </c>
      <c r="CO293" s="228">
        <f t="shared" si="306"/>
        <v>0</v>
      </c>
      <c r="CP293" s="228">
        <f t="shared" si="306"/>
        <v>0</v>
      </c>
      <c r="CQ293" s="228">
        <f t="shared" si="306"/>
        <v>0</v>
      </c>
      <c r="CR293" s="228">
        <f t="shared" si="306"/>
        <v>0</v>
      </c>
      <c r="CS293" s="228">
        <f t="shared" si="306"/>
        <v>0</v>
      </c>
      <c r="CT293" s="228">
        <f t="shared" si="306"/>
        <v>0</v>
      </c>
      <c r="CU293" s="228">
        <f t="shared" si="306"/>
        <v>0</v>
      </c>
      <c r="CV293" s="228">
        <f t="shared" si="306"/>
        <v>0</v>
      </c>
      <c r="CW293" s="228">
        <f t="shared" si="306"/>
        <v>0</v>
      </c>
      <c r="CX293" s="228">
        <f t="shared" si="306"/>
        <v>0</v>
      </c>
      <c r="CY293" s="228">
        <f t="shared" si="306"/>
        <v>0</v>
      </c>
      <c r="CZ293" s="228">
        <f t="shared" si="306"/>
        <v>0</v>
      </c>
      <c r="DA293" s="228">
        <f t="shared" si="306"/>
        <v>0</v>
      </c>
      <c r="DB293" s="228">
        <f t="shared" si="306"/>
        <v>0</v>
      </c>
      <c r="DC293" s="228">
        <f t="shared" si="306"/>
        <v>0</v>
      </c>
      <c r="DD293" s="228">
        <f t="shared" si="306"/>
        <v>0</v>
      </c>
      <c r="DE293" s="228">
        <f t="shared" si="306"/>
        <v>0</v>
      </c>
      <c r="DF293" s="228">
        <f t="shared" si="306"/>
        <v>0</v>
      </c>
      <c r="DG293" s="228"/>
      <c r="DH293" s="228"/>
      <c r="DI293" s="228"/>
      <c r="DJ293" s="228"/>
      <c r="DK293" s="228"/>
      <c r="DL293" s="228"/>
      <c r="DM293" s="228"/>
      <c r="DN293" s="228"/>
      <c r="DO293" s="228"/>
      <c r="DP293" s="228"/>
      <c r="DQ293" s="228"/>
      <c r="DR293" s="228"/>
      <c r="DS293" s="228"/>
      <c r="DT293" s="228"/>
      <c r="DU293" s="228"/>
      <c r="DV293" s="228"/>
      <c r="DW293" s="228"/>
      <c r="DX293" s="228"/>
      <c r="DY293" s="228"/>
      <c r="DZ293" s="228"/>
      <c r="EA293" s="228"/>
      <c r="EB293" s="228"/>
      <c r="EC293" s="228"/>
      <c r="ED293" s="228"/>
      <c r="EE293" s="228"/>
      <c r="EF293" s="228"/>
      <c r="EG293" s="228"/>
      <c r="EH293" s="228"/>
      <c r="EI293" s="228"/>
      <c r="EJ293" s="228"/>
      <c r="EK293" s="228"/>
      <c r="EL293" s="228"/>
      <c r="EM293" s="228"/>
      <c r="EN293" s="228"/>
      <c r="EO293" s="228"/>
      <c r="EP293" s="228"/>
      <c r="EQ293" s="228"/>
      <c r="ER293" s="228"/>
      <c r="ES293" s="228"/>
      <c r="ET293" s="228"/>
      <c r="EU293" s="228"/>
      <c r="EV293" s="228"/>
    </row>
    <row r="294" spans="1:152" s="211" customFormat="1" x14ac:dyDescent="0.25">
      <c r="A294" s="198"/>
      <c r="B294" s="198"/>
      <c r="C294" s="198"/>
      <c r="D294" s="223">
        <v>14</v>
      </c>
      <c r="E294" s="231"/>
      <c r="F294" s="232" t="s">
        <v>66</v>
      </c>
      <c r="G294" s="232"/>
      <c r="H294" s="232"/>
      <c r="I294" s="232"/>
      <c r="J294" s="233"/>
      <c r="K294" s="234"/>
      <c r="L294" s="235"/>
      <c r="M294" s="236"/>
      <c r="N294" s="237"/>
      <c r="O294" s="237"/>
      <c r="P294" s="237"/>
      <c r="Q294" s="237"/>
      <c r="R294" s="237"/>
      <c r="S294" s="237"/>
      <c r="T294" s="237"/>
      <c r="U294" s="237"/>
      <c r="V294" s="237"/>
      <c r="W294" s="237"/>
      <c r="X294" s="248"/>
      <c r="Y294" s="248"/>
      <c r="Z294" s="248"/>
      <c r="AA294" s="248"/>
      <c r="AB294" s="248"/>
      <c r="AC294" s="248"/>
      <c r="AD294" s="248"/>
      <c r="AE294" s="248"/>
      <c r="AF294" s="248"/>
      <c r="AG294" s="248"/>
      <c r="AH294" s="248"/>
      <c r="AI294" s="248"/>
      <c r="AJ294" s="248"/>
      <c r="AK294" s="248"/>
      <c r="AL294" s="248"/>
      <c r="AM294" s="248"/>
      <c r="AN294" s="248"/>
      <c r="AO294" s="248"/>
      <c r="AP294" s="248"/>
      <c r="AQ294" s="248"/>
      <c r="AR294" s="248"/>
      <c r="AS294" s="248"/>
      <c r="AT294" s="248"/>
      <c r="AU294" s="248"/>
      <c r="AV294" s="248"/>
      <c r="AW294" s="248"/>
      <c r="AX294" s="248"/>
      <c r="AY294" s="248"/>
      <c r="AZ294" s="248"/>
      <c r="BA294" s="248"/>
      <c r="BB294" s="248"/>
      <c r="BC294" s="248"/>
      <c r="BD294" s="248"/>
      <c r="BE294" s="248"/>
      <c r="BF294" s="248"/>
      <c r="BG294" s="248"/>
      <c r="BH294" s="248"/>
      <c r="BI294" s="248"/>
      <c r="BJ294" s="248"/>
      <c r="BK294" s="248"/>
      <c r="BL294" s="248"/>
      <c r="BM294" s="248"/>
      <c r="BN294" s="248"/>
      <c r="BO294" s="248"/>
      <c r="BP294" s="248"/>
      <c r="BQ294" s="248"/>
      <c r="BR294" s="248"/>
      <c r="BS294" s="248"/>
      <c r="BT294" s="248"/>
      <c r="BU294" s="248"/>
      <c r="BV294" s="248"/>
      <c r="BW294" s="248"/>
      <c r="BX294" s="248"/>
      <c r="BY294" s="248"/>
      <c r="BZ294" s="248"/>
      <c r="CA294" s="248"/>
      <c r="CB294" s="248"/>
      <c r="CC294" s="248"/>
      <c r="CD294" s="248"/>
      <c r="CE294" s="248"/>
      <c r="CF294" s="248"/>
      <c r="CG294" s="248"/>
      <c r="CH294" s="248"/>
      <c r="CI294" s="248"/>
      <c r="CJ294" s="248"/>
      <c r="CK294" s="248"/>
      <c r="CL294" s="248"/>
      <c r="CM294" s="248"/>
      <c r="CN294" s="248"/>
      <c r="CO294" s="248"/>
      <c r="CP294" s="248"/>
      <c r="CQ294" s="248"/>
      <c r="CR294" s="248"/>
      <c r="CS294" s="248"/>
      <c r="CT294" s="248"/>
      <c r="CU294" s="248"/>
      <c r="CV294" s="248"/>
      <c r="CW294" s="248"/>
      <c r="CX294" s="248"/>
      <c r="CY294" s="248"/>
      <c r="CZ294" s="248"/>
      <c r="DA294" s="248"/>
      <c r="DB294" s="248"/>
      <c r="DC294" s="248"/>
      <c r="DD294" s="248"/>
      <c r="DE294" s="248"/>
      <c r="DF294" s="248"/>
      <c r="DG294" s="248"/>
      <c r="DH294" s="248"/>
      <c r="DI294" s="248"/>
      <c r="DJ294" s="248"/>
      <c r="DK294" s="248"/>
      <c r="DL294" s="248"/>
      <c r="DM294" s="248"/>
      <c r="DN294" s="248"/>
      <c r="DO294" s="248"/>
      <c r="DP294" s="248"/>
      <c r="DQ294" s="248"/>
      <c r="DR294" s="248"/>
      <c r="DS294" s="248"/>
      <c r="DT294" s="248"/>
      <c r="DU294" s="248"/>
      <c r="DV294" s="248"/>
      <c r="DW294" s="248"/>
      <c r="DX294" s="248"/>
      <c r="DY294" s="248"/>
      <c r="DZ294" s="248"/>
      <c r="EA294" s="248"/>
      <c r="EB294" s="248"/>
      <c r="EC294" s="248"/>
      <c r="ED294" s="248"/>
      <c r="EE294" s="248"/>
      <c r="EF294" s="248"/>
      <c r="EG294" s="248"/>
      <c r="EH294" s="248"/>
      <c r="EI294" s="248"/>
      <c r="EJ294" s="248"/>
      <c r="EK294" s="248"/>
      <c r="EL294" s="248"/>
      <c r="EM294" s="248"/>
      <c r="EN294" s="248"/>
      <c r="EO294" s="248"/>
      <c r="EP294" s="248"/>
      <c r="EQ294" s="248"/>
      <c r="ER294" s="248"/>
      <c r="ES294" s="248"/>
      <c r="ET294" s="248"/>
      <c r="EU294" s="248"/>
      <c r="EV294" s="248"/>
    </row>
    <row r="295" spans="1:152" s="211" customFormat="1" x14ac:dyDescent="0.25">
      <c r="A295" s="198"/>
      <c r="B295" s="198"/>
      <c r="C295" s="198"/>
      <c r="D295" s="223">
        <v>15</v>
      </c>
      <c r="E295" s="231"/>
      <c r="F295" s="232" t="s">
        <v>67</v>
      </c>
      <c r="G295" s="232"/>
      <c r="H295" s="232"/>
      <c r="I295" s="232"/>
      <c r="J295" s="233"/>
      <c r="K295" s="234"/>
      <c r="L295" s="235"/>
      <c r="M295" s="236"/>
      <c r="N295" s="237"/>
      <c r="O295" s="237"/>
      <c r="P295" s="237"/>
      <c r="Q295" s="237"/>
      <c r="R295" s="237"/>
      <c r="S295" s="237"/>
      <c r="T295" s="237"/>
      <c r="U295" s="237"/>
      <c r="V295" s="237"/>
      <c r="W295" s="237"/>
      <c r="X295" s="248"/>
      <c r="Y295" s="248"/>
      <c r="Z295" s="248"/>
      <c r="AA295" s="248"/>
      <c r="AB295" s="248"/>
      <c r="AC295" s="248"/>
      <c r="AD295" s="248"/>
      <c r="AE295" s="248"/>
      <c r="AF295" s="248"/>
      <c r="AG295" s="248"/>
      <c r="AH295" s="248"/>
      <c r="AI295" s="248"/>
      <c r="AJ295" s="248"/>
      <c r="AK295" s="248"/>
      <c r="AL295" s="248"/>
      <c r="AM295" s="248"/>
      <c r="AN295" s="248"/>
      <c r="AO295" s="248"/>
      <c r="AP295" s="248"/>
      <c r="AQ295" s="248"/>
      <c r="AR295" s="248"/>
      <c r="AS295" s="248"/>
      <c r="AT295" s="248"/>
      <c r="AU295" s="248"/>
      <c r="AV295" s="248"/>
      <c r="AW295" s="248"/>
      <c r="AX295" s="248"/>
      <c r="AY295" s="248"/>
      <c r="AZ295" s="248"/>
      <c r="BA295" s="248"/>
      <c r="BB295" s="248"/>
      <c r="BC295" s="248"/>
      <c r="BD295" s="248"/>
      <c r="BE295" s="248"/>
      <c r="BF295" s="248"/>
      <c r="BG295" s="248"/>
      <c r="BH295" s="248"/>
      <c r="BI295" s="248"/>
      <c r="BJ295" s="248"/>
      <c r="BK295" s="248"/>
      <c r="BL295" s="248"/>
      <c r="BM295" s="248"/>
      <c r="BN295" s="248"/>
      <c r="BO295" s="248"/>
      <c r="BP295" s="248"/>
      <c r="BQ295" s="248"/>
      <c r="BR295" s="248"/>
      <c r="BS295" s="248"/>
      <c r="BT295" s="248"/>
      <c r="BU295" s="248"/>
      <c r="BV295" s="248"/>
      <c r="BW295" s="248"/>
      <c r="BX295" s="248"/>
      <c r="BY295" s="248"/>
      <c r="BZ295" s="248"/>
      <c r="CA295" s="248"/>
      <c r="CB295" s="248"/>
      <c r="CC295" s="248"/>
      <c r="CD295" s="248"/>
      <c r="CE295" s="248"/>
      <c r="CF295" s="248"/>
      <c r="CG295" s="248"/>
      <c r="CH295" s="248"/>
      <c r="CI295" s="248"/>
      <c r="CJ295" s="248"/>
      <c r="CK295" s="248"/>
      <c r="CL295" s="248"/>
      <c r="CM295" s="248"/>
      <c r="CN295" s="248"/>
      <c r="CO295" s="248"/>
      <c r="CP295" s="248"/>
      <c r="CQ295" s="248"/>
      <c r="CR295" s="248"/>
      <c r="CS295" s="248"/>
      <c r="CT295" s="248"/>
      <c r="CU295" s="248"/>
      <c r="CV295" s="248"/>
      <c r="CW295" s="248"/>
      <c r="CX295" s="248"/>
      <c r="CY295" s="248"/>
      <c r="CZ295" s="248"/>
      <c r="DA295" s="248"/>
      <c r="DB295" s="248"/>
      <c r="DC295" s="248"/>
      <c r="DD295" s="248"/>
      <c r="DE295" s="248"/>
      <c r="DF295" s="248"/>
      <c r="DG295" s="248"/>
      <c r="DH295" s="248"/>
      <c r="DI295" s="248"/>
      <c r="DJ295" s="248"/>
      <c r="DK295" s="248"/>
      <c r="DL295" s="248"/>
      <c r="DM295" s="248"/>
      <c r="DN295" s="248"/>
      <c r="DO295" s="248"/>
      <c r="DP295" s="248"/>
      <c r="DQ295" s="248"/>
      <c r="DR295" s="248"/>
      <c r="DS295" s="248"/>
      <c r="DT295" s="248"/>
      <c r="DU295" s="248"/>
      <c r="DV295" s="248"/>
      <c r="DW295" s="248"/>
      <c r="DX295" s="248"/>
      <c r="DY295" s="248"/>
      <c r="DZ295" s="248"/>
      <c r="EA295" s="248"/>
      <c r="EB295" s="248"/>
      <c r="EC295" s="248"/>
      <c r="ED295" s="248"/>
      <c r="EE295" s="248"/>
      <c r="EF295" s="248"/>
      <c r="EG295" s="248"/>
      <c r="EH295" s="248"/>
      <c r="EI295" s="248"/>
      <c r="EJ295" s="248"/>
      <c r="EK295" s="248"/>
      <c r="EL295" s="248"/>
      <c r="EM295" s="248"/>
      <c r="EN295" s="248"/>
      <c r="EO295" s="248"/>
      <c r="EP295" s="248"/>
      <c r="EQ295" s="248"/>
      <c r="ER295" s="248"/>
      <c r="ES295" s="248"/>
      <c r="ET295" s="248"/>
      <c r="EU295" s="248"/>
      <c r="EV295" s="248"/>
    </row>
    <row r="296" spans="1:152" s="211" customFormat="1" x14ac:dyDescent="0.25">
      <c r="A296" s="198"/>
      <c r="B296" s="198"/>
      <c r="C296" s="198"/>
      <c r="D296" s="223"/>
      <c r="E296" s="231"/>
      <c r="F296" s="232"/>
      <c r="G296" s="232"/>
      <c r="H296" s="232"/>
      <c r="I296" s="232"/>
      <c r="J296" s="233"/>
      <c r="K296" s="234"/>
      <c r="L296" s="235"/>
      <c r="M296" s="236"/>
      <c r="N296" s="237"/>
      <c r="O296" s="237"/>
      <c r="P296" s="237"/>
      <c r="Q296" s="237"/>
      <c r="R296" s="237"/>
      <c r="S296" s="237"/>
      <c r="T296" s="237"/>
      <c r="U296" s="237"/>
      <c r="V296" s="237"/>
      <c r="W296" s="237"/>
      <c r="X296" s="248"/>
      <c r="Y296" s="248"/>
      <c r="Z296" s="248"/>
      <c r="AA296" s="248"/>
      <c r="AB296" s="248"/>
      <c r="AC296" s="248"/>
      <c r="AD296" s="248"/>
      <c r="AE296" s="248"/>
      <c r="AF296" s="248"/>
      <c r="AG296" s="248"/>
      <c r="AH296" s="248"/>
      <c r="AI296" s="248"/>
      <c r="AJ296" s="248"/>
      <c r="AK296" s="248"/>
      <c r="AL296" s="248"/>
      <c r="AM296" s="248"/>
      <c r="AN296" s="248"/>
      <c r="AO296" s="248"/>
      <c r="AP296" s="248"/>
      <c r="AQ296" s="248"/>
      <c r="AR296" s="248"/>
      <c r="AS296" s="248"/>
      <c r="AT296" s="248"/>
      <c r="AU296" s="248"/>
      <c r="AV296" s="248"/>
      <c r="AW296" s="248"/>
      <c r="AX296" s="248"/>
      <c r="AY296" s="248"/>
      <c r="AZ296" s="248"/>
      <c r="BA296" s="248"/>
      <c r="BB296" s="248"/>
      <c r="BC296" s="248"/>
      <c r="BD296" s="248"/>
      <c r="BE296" s="248"/>
      <c r="BF296" s="248"/>
      <c r="BG296" s="248"/>
      <c r="BH296" s="248"/>
      <c r="BI296" s="248"/>
      <c r="BJ296" s="248"/>
      <c r="BK296" s="248"/>
      <c r="BL296" s="248"/>
      <c r="BM296" s="248"/>
      <c r="BN296" s="248"/>
      <c r="BO296" s="248"/>
      <c r="BP296" s="248"/>
      <c r="BQ296" s="248"/>
      <c r="BR296" s="248"/>
      <c r="BS296" s="248"/>
      <c r="BT296" s="248"/>
      <c r="BU296" s="248"/>
      <c r="BV296" s="248"/>
      <c r="BW296" s="248"/>
      <c r="BX296" s="248"/>
      <c r="BY296" s="248"/>
      <c r="BZ296" s="248"/>
      <c r="CA296" s="248"/>
      <c r="CB296" s="248"/>
      <c r="CC296" s="248"/>
      <c r="CD296" s="248"/>
      <c r="CE296" s="248"/>
      <c r="CF296" s="248"/>
      <c r="CG296" s="248"/>
      <c r="CH296" s="248"/>
      <c r="CI296" s="248"/>
      <c r="CJ296" s="248"/>
      <c r="CK296" s="248"/>
      <c r="CL296" s="248"/>
      <c r="CM296" s="248"/>
      <c r="CN296" s="248"/>
      <c r="CO296" s="248"/>
      <c r="CP296" s="248"/>
      <c r="CQ296" s="248"/>
      <c r="CR296" s="248"/>
      <c r="CS296" s="248"/>
      <c r="CT296" s="248"/>
      <c r="CU296" s="248"/>
      <c r="CV296" s="248"/>
      <c r="CW296" s="248"/>
      <c r="CX296" s="248"/>
      <c r="CY296" s="248"/>
      <c r="CZ296" s="248"/>
      <c r="DA296" s="248"/>
      <c r="DB296" s="248"/>
      <c r="DC296" s="248"/>
      <c r="DD296" s="248"/>
      <c r="DE296" s="248"/>
      <c r="DF296" s="248"/>
      <c r="DG296" s="248"/>
      <c r="DH296" s="248"/>
      <c r="DI296" s="248"/>
      <c r="DJ296" s="248"/>
      <c r="DK296" s="248"/>
      <c r="DL296" s="248"/>
      <c r="DM296" s="248"/>
      <c r="DN296" s="248"/>
      <c r="DO296" s="248"/>
      <c r="DP296" s="248"/>
      <c r="DQ296" s="248"/>
      <c r="DR296" s="248"/>
      <c r="DS296" s="248"/>
      <c r="DT296" s="248"/>
      <c r="DU296" s="248"/>
      <c r="DV296" s="248"/>
      <c r="DW296" s="248"/>
      <c r="DX296" s="248"/>
      <c r="DY296" s="248"/>
      <c r="DZ296" s="248"/>
      <c r="EA296" s="248"/>
      <c r="EB296" s="248"/>
      <c r="EC296" s="248"/>
      <c r="ED296" s="248"/>
      <c r="EE296" s="248"/>
      <c r="EF296" s="248"/>
      <c r="EG296" s="248"/>
      <c r="EH296" s="248"/>
      <c r="EI296" s="248"/>
      <c r="EJ296" s="248"/>
      <c r="EK296" s="248"/>
      <c r="EL296" s="248"/>
      <c r="EM296" s="248"/>
      <c r="EN296" s="248"/>
      <c r="EO296" s="248"/>
      <c r="EP296" s="248"/>
      <c r="EQ296" s="248"/>
      <c r="ER296" s="248"/>
      <c r="ES296" s="248"/>
      <c r="ET296" s="248"/>
      <c r="EU296" s="248"/>
      <c r="EV296" s="248"/>
    </row>
    <row r="297" spans="1:152" s="211" customFormat="1" x14ac:dyDescent="0.25">
      <c r="A297" s="198"/>
      <c r="B297" s="198"/>
      <c r="C297" s="198"/>
      <c r="D297" s="250"/>
      <c r="E297" s="231"/>
      <c r="F297" s="246"/>
      <c r="G297" s="246"/>
      <c r="H297" s="246"/>
      <c r="I297" s="246"/>
      <c r="J297" s="247"/>
      <c r="K297" s="234"/>
      <c r="L297" s="235"/>
      <c r="M297" s="236"/>
      <c r="N297" s="248"/>
      <c r="O297" s="235"/>
      <c r="P297" s="235"/>
      <c r="Q297" s="235"/>
      <c r="R297" s="235"/>
      <c r="S297" s="235"/>
      <c r="T297" s="235"/>
      <c r="U297" s="235"/>
      <c r="V297" s="235"/>
      <c r="W297" s="235"/>
      <c r="X297" s="235"/>
      <c r="Y297" s="235"/>
      <c r="Z297" s="235"/>
      <c r="AA297" s="235"/>
      <c r="AB297" s="235"/>
      <c r="AC297" s="235"/>
      <c r="AD297" s="235"/>
      <c r="AE297" s="235"/>
      <c r="AF297" s="235"/>
      <c r="AG297" s="235"/>
      <c r="AH297" s="249"/>
      <c r="AI297" s="249"/>
      <c r="AJ297" s="249"/>
      <c r="AK297" s="249"/>
      <c r="AL297" s="249"/>
      <c r="AM297" s="249"/>
      <c r="AN297" s="249"/>
      <c r="AO297" s="249"/>
      <c r="AP297" s="249"/>
      <c r="AQ297" s="249"/>
      <c r="AR297" s="249"/>
      <c r="AS297" s="249"/>
      <c r="AT297" s="249"/>
      <c r="AU297" s="249"/>
      <c r="AV297" s="249"/>
      <c r="AW297" s="249"/>
      <c r="AX297" s="249"/>
      <c r="AY297" s="249"/>
      <c r="AZ297" s="249"/>
      <c r="BA297" s="249"/>
      <c r="BB297" s="249"/>
      <c r="BC297" s="249"/>
      <c r="BD297" s="249"/>
      <c r="BE297" s="249"/>
      <c r="BF297" s="249"/>
      <c r="BG297" s="249"/>
      <c r="BH297" s="249"/>
      <c r="BI297" s="249"/>
      <c r="BJ297" s="249"/>
      <c r="BK297" s="249"/>
      <c r="BL297" s="249"/>
      <c r="BM297" s="249"/>
      <c r="BN297" s="249"/>
      <c r="BO297" s="249"/>
      <c r="BP297" s="249"/>
      <c r="BQ297" s="249"/>
      <c r="BR297" s="249"/>
      <c r="BS297" s="249"/>
      <c r="BT297" s="249"/>
      <c r="BU297" s="249"/>
      <c r="BV297" s="249"/>
      <c r="BW297" s="249"/>
      <c r="BX297" s="249"/>
      <c r="BY297" s="249"/>
      <c r="BZ297" s="249"/>
      <c r="CA297" s="249"/>
      <c r="CB297" s="249"/>
      <c r="CC297" s="249"/>
      <c r="CD297" s="249"/>
      <c r="CE297" s="249"/>
      <c r="CF297" s="249"/>
      <c r="CG297" s="249"/>
      <c r="CH297" s="249"/>
      <c r="CI297" s="249"/>
      <c r="CJ297" s="249"/>
      <c r="CK297" s="249"/>
      <c r="CL297" s="249"/>
      <c r="CM297" s="249"/>
      <c r="CN297" s="249"/>
      <c r="CO297" s="249"/>
      <c r="CP297" s="249"/>
      <c r="CQ297" s="249"/>
      <c r="CR297" s="249"/>
      <c r="CS297" s="249"/>
      <c r="CT297" s="249"/>
      <c r="CU297" s="249"/>
      <c r="CV297" s="249"/>
      <c r="CW297" s="249"/>
      <c r="CX297" s="249"/>
      <c r="CY297" s="249"/>
      <c r="CZ297" s="249"/>
      <c r="DA297" s="249"/>
      <c r="DB297" s="249"/>
      <c r="DC297" s="249"/>
      <c r="DD297" s="249"/>
      <c r="DE297" s="249"/>
      <c r="DF297" s="249"/>
      <c r="DG297" s="249"/>
      <c r="DH297" s="249"/>
      <c r="DI297" s="249"/>
      <c r="DJ297" s="249"/>
      <c r="DK297" s="249"/>
      <c r="DL297" s="249"/>
      <c r="DM297" s="249"/>
      <c r="DN297" s="249"/>
      <c r="DO297" s="249"/>
      <c r="DP297" s="249"/>
      <c r="DQ297" s="249"/>
      <c r="DR297" s="249"/>
      <c r="DS297" s="249"/>
      <c r="DT297" s="249"/>
      <c r="DU297" s="249"/>
      <c r="DV297" s="249"/>
      <c r="DW297" s="249"/>
      <c r="DX297" s="249"/>
      <c r="DY297" s="249"/>
      <c r="DZ297" s="249"/>
      <c r="EA297" s="249"/>
      <c r="EB297" s="249"/>
      <c r="EC297" s="249"/>
      <c r="ED297" s="249"/>
      <c r="EE297" s="249"/>
      <c r="EF297" s="249"/>
      <c r="EG297" s="249"/>
      <c r="EH297" s="249"/>
      <c r="EI297" s="249"/>
      <c r="EJ297" s="249"/>
      <c r="EK297" s="249"/>
      <c r="EL297" s="249"/>
      <c r="EM297" s="249"/>
      <c r="EN297" s="249"/>
      <c r="EO297" s="249"/>
      <c r="EP297" s="249"/>
      <c r="EQ297" s="249"/>
      <c r="ER297" s="249"/>
      <c r="ES297" s="249"/>
      <c r="ET297" s="249"/>
      <c r="EU297" s="249"/>
      <c r="EV297" s="249"/>
    </row>
    <row r="298" spans="1:152" s="211" customFormat="1" x14ac:dyDescent="0.25">
      <c r="A298" s="198"/>
      <c r="B298" s="198"/>
      <c r="C298" s="198"/>
      <c r="D298" s="145"/>
      <c r="E298" s="198"/>
      <c r="F298" s="198"/>
      <c r="G298" s="198"/>
      <c r="H298" s="198"/>
      <c r="I298" s="198"/>
      <c r="J298" s="198"/>
      <c r="K298" s="198"/>
      <c r="L298" s="198"/>
      <c r="M298" s="198"/>
      <c r="N298" s="198"/>
      <c r="O298" s="198"/>
      <c r="P298" s="198"/>
      <c r="Q298" s="198"/>
      <c r="R298" s="198"/>
      <c r="S298" s="198"/>
      <c r="T298" s="198"/>
      <c r="U298" s="198"/>
      <c r="V298" s="198"/>
      <c r="W298" s="198"/>
      <c r="X298" s="198"/>
      <c r="Y298" s="251"/>
      <c r="Z298" s="198"/>
      <c r="AA298" s="198"/>
      <c r="AB298" s="198"/>
      <c r="AC298" s="198"/>
      <c r="AD298" s="198"/>
      <c r="AE298" s="198"/>
      <c r="AF298" s="198"/>
      <c r="AG298" s="198"/>
      <c r="AH298" s="198"/>
      <c r="AI298" s="198"/>
      <c r="AJ298" s="198"/>
      <c r="AK298" s="198"/>
      <c r="AL298" s="198"/>
      <c r="AM298" s="198"/>
      <c r="AN298" s="198"/>
      <c r="AO298" s="198"/>
      <c r="AP298" s="198"/>
      <c r="AQ298" s="198"/>
      <c r="AR298" s="198"/>
      <c r="AS298" s="198"/>
      <c r="AT298" s="198"/>
      <c r="AU298" s="198"/>
      <c r="AV298" s="198"/>
      <c r="AW298" s="198"/>
      <c r="AX298" s="198"/>
      <c r="AY298" s="198"/>
      <c r="AZ298" s="198"/>
      <c r="BA298" s="198"/>
      <c r="BB298" s="198"/>
      <c r="BC298" s="198"/>
      <c r="BD298" s="198"/>
      <c r="BE298" s="198"/>
      <c r="BF298" s="198"/>
      <c r="BG298" s="198"/>
      <c r="BH298" s="198"/>
      <c r="BI298" s="198"/>
      <c r="BJ298" s="198"/>
      <c r="BK298" s="198"/>
      <c r="BL298" s="198"/>
      <c r="BM298" s="198"/>
      <c r="BN298" s="198"/>
      <c r="BO298" s="198"/>
      <c r="BP298" s="198"/>
      <c r="BQ298" s="198"/>
      <c r="BR298" s="198"/>
      <c r="BS298" s="198"/>
      <c r="BT298" s="198"/>
      <c r="BU298" s="198"/>
      <c r="BV298" s="198"/>
      <c r="BW298" s="198"/>
      <c r="BX298" s="198"/>
      <c r="BY298" s="198"/>
      <c r="BZ298" s="198"/>
      <c r="CA298" s="198"/>
      <c r="CB298" s="198"/>
      <c r="CC298" s="198"/>
      <c r="CD298" s="198"/>
      <c r="CE298" s="198"/>
      <c r="CF298" s="198"/>
      <c r="CG298" s="198"/>
      <c r="CH298" s="198"/>
      <c r="CI298" s="198"/>
      <c r="CJ298" s="198"/>
      <c r="CK298" s="198"/>
      <c r="CL298" s="198"/>
      <c r="CM298" s="198"/>
      <c r="CN298" s="198"/>
      <c r="CO298" s="198"/>
      <c r="CP298" s="198"/>
      <c r="CQ298" s="198"/>
      <c r="CR298" s="198"/>
      <c r="CS298" s="198"/>
      <c r="CT298" s="198"/>
      <c r="CU298" s="198"/>
      <c r="CV298" s="198"/>
      <c r="CW298" s="198"/>
      <c r="CX298" s="198"/>
      <c r="CY298" s="198"/>
      <c r="CZ298" s="198"/>
      <c r="DA298" s="198"/>
      <c r="DB298" s="198"/>
      <c r="DC298" s="198"/>
      <c r="DD298" s="198"/>
      <c r="DE298" s="198"/>
      <c r="DF298" s="198"/>
      <c r="DG298" s="198"/>
      <c r="DH298" s="198"/>
      <c r="DI298" s="198"/>
      <c r="DJ298" s="198"/>
      <c r="DK298" s="198"/>
      <c r="DL298" s="198"/>
      <c r="DM298" s="198"/>
      <c r="DN298" s="198"/>
      <c r="DO298" s="198"/>
      <c r="DP298" s="198"/>
      <c r="DQ298" s="198"/>
      <c r="DR298" s="198"/>
      <c r="DS298" s="198"/>
      <c r="DT298" s="198"/>
      <c r="DU298" s="198"/>
      <c r="DV298" s="198"/>
      <c r="DW298" s="198"/>
      <c r="DX298" s="198"/>
      <c r="DY298" s="198"/>
      <c r="DZ298" s="198"/>
      <c r="EA298" s="198"/>
      <c r="EB298" s="198"/>
      <c r="EC298" s="198"/>
      <c r="ED298" s="198"/>
      <c r="EE298" s="198"/>
      <c r="EF298" s="198"/>
      <c r="EG298" s="198"/>
      <c r="EH298" s="198"/>
      <c r="EI298" s="198"/>
      <c r="EJ298" s="198"/>
      <c r="EK298" s="198"/>
      <c r="EL298" s="198"/>
      <c r="EM298" s="198"/>
      <c r="EN298" s="198"/>
      <c r="EO298" s="198"/>
      <c r="EP298" s="198"/>
      <c r="EQ298" s="198"/>
      <c r="ER298" s="198"/>
      <c r="ES298" s="198"/>
      <c r="ET298" s="198"/>
      <c r="EU298" s="198"/>
      <c r="EV298" s="198"/>
    </row>
    <row r="299" spans="1:152" s="211" customFormat="1" x14ac:dyDescent="0.25">
      <c r="A299" s="198"/>
      <c r="B299" s="198"/>
      <c r="C299" s="198"/>
      <c r="D299" s="145"/>
      <c r="E299" s="252" t="s">
        <v>68</v>
      </c>
      <c r="F299" s="253"/>
      <c r="G299" s="253"/>
      <c r="H299" s="253"/>
      <c r="I299" s="253"/>
      <c r="J299" s="253"/>
      <c r="K299" s="198"/>
      <c r="L299" s="198"/>
      <c r="M299" s="198"/>
      <c r="N299" s="198"/>
      <c r="O299" s="198"/>
      <c r="P299" s="198"/>
      <c r="Q299" s="251"/>
      <c r="R299" s="198"/>
      <c r="S299" s="198"/>
      <c r="T299" s="198"/>
      <c r="U299" s="254" t="s">
        <v>69</v>
      </c>
      <c r="V299" s="255"/>
      <c r="W299" s="255"/>
      <c r="X299" s="255"/>
      <c r="Y299" s="255"/>
      <c r="Z299" s="255"/>
      <c r="AA299" s="256"/>
      <c r="AB299" s="256"/>
      <c r="AC299" s="256"/>
      <c r="AD299" s="256"/>
      <c r="AE299" s="198"/>
      <c r="AF299" s="198"/>
      <c r="AG299" s="198"/>
      <c r="AH299" s="198"/>
      <c r="AI299" s="198"/>
      <c r="AJ299" s="198"/>
      <c r="AK299" s="198"/>
      <c r="AL299" s="198"/>
      <c r="AM299" s="198"/>
      <c r="AN299" s="198"/>
      <c r="AO299" s="198"/>
      <c r="AP299" s="198"/>
      <c r="AQ299" s="198"/>
      <c r="AR299" s="198"/>
      <c r="AS299" s="198"/>
      <c r="AT299" s="198"/>
      <c r="AU299" s="198"/>
      <c r="AV299" s="198"/>
      <c r="AW299" s="198"/>
      <c r="AX299" s="198"/>
      <c r="AY299" s="198"/>
      <c r="AZ299" s="198"/>
      <c r="BA299" s="198"/>
      <c r="BB299" s="198"/>
      <c r="BC299" s="198"/>
      <c r="BD299" s="198"/>
      <c r="BE299" s="198"/>
      <c r="BF299" s="198"/>
      <c r="BG299" s="198"/>
      <c r="BH299" s="198"/>
      <c r="BI299" s="198"/>
      <c r="BJ299" s="198"/>
      <c r="BK299" s="198"/>
      <c r="BL299" s="198"/>
      <c r="BM299" s="198"/>
      <c r="BN299" s="198"/>
      <c r="BO299" s="198"/>
      <c r="BP299" s="198"/>
      <c r="BQ299" s="198"/>
      <c r="BR299" s="198"/>
      <c r="BS299" s="198"/>
      <c r="BT299" s="198"/>
      <c r="BU299" s="198"/>
      <c r="BV299" s="198"/>
      <c r="BW299" s="198"/>
      <c r="BX299" s="198"/>
      <c r="BY299" s="198"/>
      <c r="BZ299" s="198"/>
      <c r="CA299" s="198"/>
      <c r="CB299" s="198"/>
      <c r="CC299" s="198"/>
      <c r="CD299" s="198"/>
      <c r="CE299" s="198"/>
      <c r="CF299" s="198"/>
      <c r="CG299" s="198"/>
      <c r="CH299" s="198"/>
      <c r="CI299" s="198"/>
      <c r="CJ299" s="198"/>
      <c r="CK299" s="198"/>
      <c r="CL299" s="198"/>
      <c r="CM299" s="198"/>
      <c r="CN299" s="198"/>
      <c r="CO299" s="198"/>
      <c r="CP299" s="198"/>
      <c r="CQ299" s="198"/>
      <c r="CR299" s="198"/>
      <c r="CS299" s="198"/>
      <c r="CT299" s="198"/>
      <c r="CU299" s="198"/>
      <c r="CV299" s="198"/>
      <c r="CW299" s="198"/>
      <c r="CX299" s="198"/>
      <c r="CY299" s="198"/>
      <c r="CZ299" s="198"/>
      <c r="DA299" s="198"/>
      <c r="DB299" s="198"/>
      <c r="DC299" s="198"/>
      <c r="DD299" s="198"/>
      <c r="DE299" s="198"/>
      <c r="DF299" s="198"/>
      <c r="DG299" s="198"/>
      <c r="DH299" s="198"/>
      <c r="DI299" s="198"/>
      <c r="DJ299" s="198"/>
      <c r="DK299" s="198"/>
      <c r="DL299" s="198"/>
      <c r="DM299" s="198"/>
      <c r="DN299" s="198"/>
      <c r="DO299" s="198"/>
      <c r="DP299" s="198"/>
      <c r="DQ299" s="198"/>
      <c r="DR299" s="198"/>
      <c r="DS299" s="198"/>
      <c r="DT299" s="198"/>
      <c r="DU299" s="198"/>
      <c r="DV299" s="198"/>
      <c r="DW299" s="198"/>
      <c r="DX299" s="198"/>
      <c r="DY299" s="198"/>
      <c r="DZ299" s="198"/>
      <c r="EA299" s="198"/>
      <c r="EB299" s="198"/>
      <c r="EC299" s="198"/>
      <c r="ED299" s="198"/>
      <c r="EE299" s="198"/>
      <c r="EF299" s="198"/>
      <c r="EG299" s="198"/>
      <c r="EH299" s="198"/>
      <c r="EI299" s="198"/>
      <c r="EJ299" s="198"/>
      <c r="EK299" s="198"/>
      <c r="EL299" s="198"/>
      <c r="EM299" s="198"/>
      <c r="EN299" s="198"/>
    </row>
    <row r="300" spans="1:152" s="211" customFormat="1" x14ac:dyDescent="0.25">
      <c r="A300" s="257"/>
      <c r="B300" s="257"/>
      <c r="C300" s="257"/>
      <c r="D300" s="144"/>
      <c r="E300" s="258"/>
      <c r="F300" s="257"/>
      <c r="G300" s="257"/>
      <c r="H300" s="257"/>
      <c r="I300" s="257"/>
      <c r="J300" s="257"/>
      <c r="K300" s="257"/>
      <c r="L300" s="257"/>
      <c r="M300" s="257"/>
      <c r="N300" s="257"/>
      <c r="O300" s="257"/>
      <c r="P300" s="257"/>
      <c r="Q300" s="259"/>
      <c r="R300" s="257"/>
      <c r="S300" s="257"/>
      <c r="T300" s="257"/>
      <c r="U300" s="256"/>
      <c r="V300" s="256"/>
      <c r="W300" s="255"/>
      <c r="X300" s="255"/>
      <c r="Y300" s="255"/>
      <c r="Z300" s="256"/>
      <c r="AE300" s="257"/>
      <c r="AF300" s="257"/>
      <c r="AG300" s="257"/>
      <c r="AH300" s="257"/>
      <c r="AI300" s="257"/>
      <c r="AJ300" s="257"/>
      <c r="AK300" s="257"/>
      <c r="AL300" s="257"/>
      <c r="AM300" s="257"/>
      <c r="AN300" s="257"/>
      <c r="AO300" s="257"/>
      <c r="AP300" s="257"/>
      <c r="AQ300" s="257"/>
      <c r="AR300" s="257"/>
      <c r="AS300" s="257"/>
      <c r="AT300" s="257"/>
      <c r="AU300" s="257"/>
      <c r="AV300" s="257"/>
      <c r="AW300" s="257"/>
      <c r="AX300" s="257"/>
      <c r="AY300" s="257"/>
      <c r="AZ300" s="257"/>
      <c r="BA300" s="257"/>
      <c r="BB300" s="257"/>
      <c r="BC300" s="257"/>
      <c r="BD300" s="257"/>
      <c r="BE300" s="257"/>
      <c r="BF300" s="257"/>
      <c r="BG300" s="257"/>
      <c r="BH300" s="257"/>
      <c r="BI300" s="257"/>
      <c r="BJ300" s="257"/>
      <c r="BK300" s="257"/>
      <c r="BL300" s="257"/>
      <c r="BM300" s="257"/>
      <c r="BN300" s="257"/>
      <c r="BO300" s="257"/>
      <c r="BP300" s="257"/>
      <c r="BQ300" s="257"/>
      <c r="BR300" s="257"/>
      <c r="BS300" s="257"/>
      <c r="BT300" s="257"/>
      <c r="BU300" s="257"/>
      <c r="BV300" s="257"/>
      <c r="BW300" s="257"/>
      <c r="BX300" s="257"/>
      <c r="BY300" s="257"/>
      <c r="BZ300" s="257"/>
      <c r="CA300" s="257"/>
      <c r="CB300" s="257"/>
      <c r="CC300" s="257"/>
      <c r="CD300" s="257"/>
      <c r="CE300" s="257"/>
      <c r="CF300" s="257"/>
      <c r="CG300" s="257"/>
      <c r="CH300" s="257"/>
      <c r="CI300" s="257"/>
      <c r="CJ300" s="257"/>
      <c r="CK300" s="257"/>
      <c r="CL300" s="257"/>
      <c r="CM300" s="257"/>
      <c r="CN300" s="257"/>
      <c r="CO300" s="257"/>
      <c r="CP300" s="257"/>
      <c r="CQ300" s="257"/>
      <c r="CR300" s="257"/>
      <c r="CS300" s="257"/>
      <c r="CT300" s="257"/>
      <c r="CU300" s="257"/>
      <c r="CV300" s="257"/>
      <c r="CW300" s="257"/>
      <c r="CX300" s="257"/>
      <c r="CY300" s="257"/>
      <c r="CZ300" s="257"/>
      <c r="DA300" s="257"/>
      <c r="DB300" s="257"/>
      <c r="DC300" s="257"/>
      <c r="DD300" s="257"/>
      <c r="DE300" s="257"/>
      <c r="DF300" s="257"/>
      <c r="DG300" s="257"/>
      <c r="DH300" s="257"/>
      <c r="DI300" s="257"/>
      <c r="DJ300" s="257"/>
      <c r="DK300" s="257"/>
      <c r="DL300" s="257"/>
      <c r="DM300" s="257"/>
      <c r="DN300" s="257"/>
      <c r="DO300" s="257"/>
      <c r="DP300" s="257"/>
      <c r="DQ300" s="257"/>
      <c r="DR300" s="257"/>
      <c r="DS300" s="257"/>
      <c r="DT300" s="257"/>
      <c r="DU300" s="257"/>
      <c r="DV300" s="257"/>
      <c r="DW300" s="257"/>
      <c r="DX300" s="257"/>
      <c r="DY300" s="257"/>
      <c r="DZ300" s="257"/>
      <c r="EA300" s="257"/>
      <c r="EB300" s="257"/>
      <c r="EC300" s="257"/>
      <c r="ED300" s="257"/>
      <c r="EE300" s="257"/>
      <c r="EF300" s="257"/>
      <c r="EG300" s="257"/>
      <c r="EH300" s="257"/>
      <c r="EI300" s="257"/>
      <c r="EJ300" s="257"/>
      <c r="EK300" s="257"/>
      <c r="EL300" s="257"/>
      <c r="EM300" s="257"/>
      <c r="EN300" s="257"/>
    </row>
    <row r="301" spans="1:152" s="211" customFormat="1" x14ac:dyDescent="0.25">
      <c r="A301" s="198"/>
      <c r="B301" s="198"/>
      <c r="C301" s="198"/>
      <c r="D301" s="145"/>
      <c r="E301" s="203" t="s">
        <v>5</v>
      </c>
      <c r="F301" s="260"/>
      <c r="G301" s="260"/>
      <c r="H301" s="260"/>
      <c r="I301" s="260"/>
      <c r="J301" s="261"/>
      <c r="K301" s="262">
        <f>YEAR(K302)</f>
        <v>2017</v>
      </c>
      <c r="L301" s="263">
        <f t="shared" ref="L301:S301" si="307">YEAR(L302)</f>
        <v>2017</v>
      </c>
      <c r="M301" s="263">
        <f t="shared" si="307"/>
        <v>2018</v>
      </c>
      <c r="N301" s="263">
        <f t="shared" si="307"/>
        <v>2019</v>
      </c>
      <c r="O301" s="263">
        <f t="shared" si="307"/>
        <v>2020</v>
      </c>
      <c r="P301" s="263">
        <f t="shared" si="307"/>
        <v>2021</v>
      </c>
      <c r="Q301" s="263">
        <f t="shared" si="307"/>
        <v>2022</v>
      </c>
      <c r="R301" s="263">
        <f t="shared" si="307"/>
        <v>2023</v>
      </c>
      <c r="S301" s="263">
        <f t="shared" si="307"/>
        <v>2024</v>
      </c>
      <c r="T301" s="257"/>
      <c r="V301" s="264">
        <v>2</v>
      </c>
      <c r="W301" s="265">
        <v>1</v>
      </c>
      <c r="X301" s="265">
        <v>2</v>
      </c>
      <c r="Y301" s="265">
        <v>3</v>
      </c>
      <c r="Z301" s="198"/>
      <c r="AA301" s="198"/>
      <c r="AB301" s="198"/>
      <c r="AC301" s="198"/>
      <c r="AD301" s="198"/>
      <c r="AE301" s="198"/>
      <c r="AF301" s="198"/>
      <c r="AG301" s="198"/>
      <c r="AH301" s="198"/>
      <c r="AI301" s="198"/>
      <c r="AJ301" s="198"/>
      <c r="AK301" s="198"/>
      <c r="AL301" s="198"/>
      <c r="AM301" s="198"/>
      <c r="AN301" s="198"/>
      <c r="AO301" s="198"/>
      <c r="AP301" s="198"/>
      <c r="AQ301" s="198"/>
      <c r="AR301" s="198"/>
      <c r="AS301" s="198"/>
      <c r="AT301" s="198"/>
      <c r="AU301" s="198"/>
      <c r="AV301" s="198"/>
      <c r="AW301" s="198"/>
      <c r="AX301" s="198"/>
      <c r="AY301" s="198"/>
      <c r="AZ301" s="198"/>
      <c r="BA301" s="198"/>
      <c r="BB301" s="198"/>
      <c r="BC301" s="198"/>
      <c r="BD301" s="198"/>
      <c r="BE301" s="198"/>
      <c r="BF301" s="198"/>
      <c r="BG301" s="198"/>
      <c r="BH301" s="198"/>
      <c r="BI301" s="198"/>
      <c r="BJ301" s="198"/>
      <c r="BK301" s="198"/>
      <c r="BL301" s="198"/>
      <c r="BM301" s="198"/>
      <c r="BN301" s="198"/>
      <c r="BO301" s="198"/>
      <c r="BP301" s="198"/>
      <c r="BQ301" s="198"/>
      <c r="BR301" s="198"/>
      <c r="BS301" s="198"/>
      <c r="BT301" s="198"/>
      <c r="BU301" s="198"/>
      <c r="BV301" s="198"/>
      <c r="BW301" s="198"/>
      <c r="BX301" s="198"/>
      <c r="BY301" s="198"/>
      <c r="BZ301" s="198"/>
      <c r="CA301" s="198"/>
      <c r="CB301" s="198"/>
      <c r="CC301" s="198"/>
      <c r="CD301" s="198"/>
      <c r="CE301" s="198"/>
      <c r="CF301" s="198"/>
      <c r="CG301" s="198"/>
      <c r="CH301" s="198"/>
      <c r="CI301" s="198"/>
      <c r="CJ301" s="198"/>
      <c r="CK301" s="198"/>
      <c r="CL301" s="198"/>
      <c r="CM301" s="198"/>
      <c r="CN301" s="198"/>
      <c r="CO301" s="198"/>
      <c r="CP301" s="198"/>
      <c r="CQ301" s="198"/>
      <c r="CR301" s="198"/>
      <c r="CS301" s="198"/>
      <c r="CT301" s="198"/>
      <c r="CU301" s="198"/>
      <c r="CV301" s="198"/>
      <c r="CW301" s="198"/>
      <c r="CX301" s="198"/>
      <c r="CY301" s="198"/>
      <c r="CZ301" s="198"/>
      <c r="DA301" s="198"/>
      <c r="DB301" s="198"/>
      <c r="DC301" s="198"/>
      <c r="DD301" s="198"/>
      <c r="DE301" s="198"/>
      <c r="DF301" s="198"/>
      <c r="DG301" s="198"/>
      <c r="DH301" s="198"/>
      <c r="DI301" s="198"/>
      <c r="DJ301" s="198"/>
      <c r="DK301" s="198"/>
      <c r="DL301" s="198"/>
      <c r="DM301" s="198"/>
      <c r="DN301" s="198"/>
      <c r="DO301" s="198"/>
      <c r="DP301" s="198"/>
      <c r="DQ301" s="198"/>
      <c r="DR301" s="198"/>
      <c r="DS301" s="198"/>
      <c r="DT301" s="198"/>
      <c r="DU301" s="198"/>
      <c r="DV301" s="198"/>
      <c r="DW301" s="198"/>
      <c r="DX301" s="198"/>
      <c r="DY301" s="198"/>
      <c r="DZ301" s="198"/>
      <c r="EA301" s="198"/>
      <c r="EB301" s="198"/>
      <c r="EC301" s="198"/>
      <c r="ED301" s="198"/>
      <c r="EE301" s="198"/>
      <c r="EF301" s="198"/>
      <c r="EG301" s="198"/>
      <c r="EH301" s="198"/>
      <c r="EI301" s="198"/>
      <c r="EK301" s="198"/>
      <c r="EL301" s="198"/>
      <c r="EM301" s="198"/>
      <c r="EN301" s="198"/>
      <c r="EO301" s="198"/>
      <c r="EP301" s="198"/>
      <c r="EQ301" s="198"/>
      <c r="ER301" s="198"/>
      <c r="ES301" s="198"/>
      <c r="ET301" s="198"/>
      <c r="EU301" s="198"/>
      <c r="EV301" s="198"/>
    </row>
    <row r="302" spans="1:152" s="211" customFormat="1" x14ac:dyDescent="0.25">
      <c r="A302" s="198"/>
      <c r="B302" s="198"/>
      <c r="C302" s="198"/>
      <c r="D302" s="145"/>
      <c r="E302" s="212" t="s">
        <v>6</v>
      </c>
      <c r="F302" s="260"/>
      <c r="G302" s="260"/>
      <c r="H302" s="260"/>
      <c r="I302" s="260"/>
      <c r="J302" s="261"/>
      <c r="K302" s="266">
        <v>43008</v>
      </c>
      <c r="L302" s="267">
        <v>43100</v>
      </c>
      <c r="M302" s="267">
        <v>43465</v>
      </c>
      <c r="N302" s="267">
        <v>43830</v>
      </c>
      <c r="O302" s="267">
        <v>44196</v>
      </c>
      <c r="P302" s="267">
        <v>44561</v>
      </c>
      <c r="Q302" s="267">
        <v>44926</v>
      </c>
      <c r="R302" s="267">
        <v>45291</v>
      </c>
      <c r="S302" s="267">
        <v>45657</v>
      </c>
      <c r="T302" s="257"/>
      <c r="U302" s="268" t="s">
        <v>70</v>
      </c>
      <c r="V302" s="269" t="s">
        <v>71</v>
      </c>
      <c r="W302" s="270" t="s">
        <v>72</v>
      </c>
      <c r="X302" s="270" t="s">
        <v>73</v>
      </c>
      <c r="Y302" s="270" t="s">
        <v>74</v>
      </c>
      <c r="Z302" s="198"/>
      <c r="AA302" s="198"/>
      <c r="AB302" s="198"/>
      <c r="AC302" s="198"/>
      <c r="AD302" s="198"/>
      <c r="AE302" s="198"/>
      <c r="AF302" s="198"/>
      <c r="AG302" s="198"/>
      <c r="AH302" s="198"/>
      <c r="AI302" s="198"/>
      <c r="AJ302" s="198"/>
      <c r="AK302" s="198"/>
      <c r="AL302" s="198"/>
      <c r="AM302" s="198"/>
      <c r="AN302" s="198"/>
      <c r="AO302" s="198"/>
      <c r="AP302" s="198"/>
      <c r="AQ302" s="198"/>
      <c r="AR302" s="198"/>
      <c r="AS302" s="198"/>
      <c r="AT302" s="198"/>
      <c r="AU302" s="198"/>
      <c r="AV302" s="198"/>
      <c r="AW302" s="198"/>
      <c r="AX302" s="198"/>
      <c r="AY302" s="198"/>
      <c r="AZ302" s="198"/>
      <c r="BA302" s="198"/>
      <c r="BB302" s="198"/>
      <c r="BC302" s="198"/>
      <c r="BD302" s="198"/>
      <c r="BE302" s="198"/>
      <c r="BF302" s="198"/>
      <c r="BG302" s="198"/>
      <c r="BH302" s="198"/>
      <c r="BI302" s="198"/>
      <c r="BJ302" s="198"/>
      <c r="BK302" s="198"/>
      <c r="BL302" s="198"/>
      <c r="BM302" s="198"/>
      <c r="BN302" s="198"/>
      <c r="BO302" s="198"/>
      <c r="BP302" s="198"/>
      <c r="BQ302" s="198"/>
      <c r="BR302" s="198"/>
      <c r="BS302" s="198"/>
      <c r="BT302" s="198"/>
      <c r="BU302" s="198"/>
      <c r="BV302" s="198"/>
      <c r="BW302" s="198"/>
      <c r="BX302" s="198"/>
      <c r="BY302" s="198"/>
      <c r="BZ302" s="198"/>
      <c r="CA302" s="198"/>
      <c r="CB302" s="198"/>
      <c r="CC302" s="198"/>
      <c r="CD302" s="198"/>
      <c r="CE302" s="198"/>
      <c r="CF302" s="198"/>
      <c r="CG302" s="198"/>
      <c r="CH302" s="198"/>
      <c r="CI302" s="198"/>
      <c r="CJ302" s="198"/>
      <c r="CK302" s="198"/>
      <c r="CL302" s="198"/>
      <c r="CM302" s="198"/>
      <c r="CN302" s="198"/>
      <c r="CO302" s="198"/>
      <c r="CP302" s="198"/>
      <c r="CQ302" s="198"/>
      <c r="CR302" s="198"/>
      <c r="CS302" s="198"/>
      <c r="CT302" s="198"/>
      <c r="CU302" s="198"/>
      <c r="CV302" s="198"/>
      <c r="CW302" s="198"/>
      <c r="CX302" s="198"/>
      <c r="CY302" s="198"/>
      <c r="CZ302" s="198"/>
      <c r="DA302" s="198"/>
      <c r="DB302" s="198"/>
      <c r="DC302" s="198"/>
      <c r="DD302" s="198"/>
      <c r="DE302" s="198"/>
      <c r="DF302" s="198"/>
      <c r="DG302" s="198"/>
      <c r="DH302" s="198"/>
      <c r="DI302" s="198"/>
      <c r="DJ302" s="198"/>
      <c r="DK302" s="198"/>
      <c r="DL302" s="198"/>
      <c r="DM302" s="198"/>
      <c r="DN302" s="198"/>
      <c r="DO302" s="198"/>
      <c r="DP302" s="198"/>
      <c r="DQ302" s="198"/>
      <c r="DR302" s="198"/>
      <c r="DS302" s="198"/>
      <c r="DT302" s="198"/>
      <c r="DU302" s="198"/>
      <c r="DV302" s="198"/>
      <c r="DW302" s="198"/>
      <c r="DX302" s="198"/>
      <c r="DY302" s="198"/>
      <c r="DZ302" s="198"/>
      <c r="EA302" s="198"/>
      <c r="EB302" s="198"/>
      <c r="EC302" s="198"/>
      <c r="ED302" s="198"/>
      <c r="EE302" s="198"/>
      <c r="EF302" s="198"/>
      <c r="EG302" s="198"/>
      <c r="EH302" s="198"/>
      <c r="EI302" s="198"/>
      <c r="EK302" s="198"/>
      <c r="EL302" s="198"/>
      <c r="EM302" s="198"/>
      <c r="EN302" s="198"/>
      <c r="EO302" s="198"/>
      <c r="EP302" s="198"/>
      <c r="EQ302" s="198"/>
      <c r="ER302" s="198"/>
      <c r="ES302" s="198"/>
      <c r="ET302" s="198"/>
      <c r="EU302" s="198"/>
      <c r="EV302" s="198"/>
    </row>
    <row r="303" spans="1:152" s="211" customFormat="1" x14ac:dyDescent="0.25">
      <c r="A303" s="198"/>
      <c r="B303" s="198"/>
      <c r="C303" s="198"/>
      <c r="D303" s="145"/>
      <c r="E303" s="224" t="s">
        <v>63</v>
      </c>
      <c r="F303" s="225"/>
      <c r="G303" s="225"/>
      <c r="H303" s="225"/>
      <c r="I303" s="225"/>
      <c r="J303" s="226"/>
      <c r="K303" s="271">
        <f>SUM(K304:K312)</f>
        <v>41261.208306</v>
      </c>
      <c r="L303" s="228">
        <f t="shared" ref="L303:S303" si="308">SUM(L304:L312)</f>
        <v>8841.0745000000006</v>
      </c>
      <c r="M303" s="228">
        <f t="shared" si="308"/>
        <v>57753.789799999999</v>
      </c>
      <c r="N303" s="228">
        <f t="shared" si="308"/>
        <v>57869.366399999999</v>
      </c>
      <c r="O303" s="228">
        <f t="shared" si="308"/>
        <v>32965.731</v>
      </c>
      <c r="P303" s="228">
        <f t="shared" si="308"/>
        <v>40869.175500000005</v>
      </c>
      <c r="Q303" s="228">
        <f t="shared" si="308"/>
        <v>43901.424300000006</v>
      </c>
      <c r="R303" s="228">
        <f t="shared" si="308"/>
        <v>43901.424300000006</v>
      </c>
      <c r="S303" s="228">
        <f t="shared" si="308"/>
        <v>43901.424300000006</v>
      </c>
      <c r="T303" s="257"/>
      <c r="U303" s="272" t="s">
        <v>75</v>
      </c>
      <c r="V303" s="273"/>
      <c r="W303" s="274"/>
      <c r="X303" s="274"/>
      <c r="Y303" s="274"/>
      <c r="Z303" s="198"/>
      <c r="AA303" s="198"/>
      <c r="AB303" s="198"/>
      <c r="AC303" s="198"/>
      <c r="AD303" s="198"/>
      <c r="AE303" s="198"/>
      <c r="AF303" s="198"/>
      <c r="AG303" s="198"/>
      <c r="AH303" s="198"/>
      <c r="AI303" s="198"/>
      <c r="AJ303" s="198"/>
      <c r="AK303" s="198"/>
      <c r="AL303" s="198"/>
      <c r="AM303" s="198"/>
      <c r="AN303" s="198"/>
      <c r="AO303" s="198"/>
      <c r="AP303" s="198"/>
      <c r="AQ303" s="198"/>
      <c r="AR303" s="198"/>
      <c r="AS303" s="198"/>
      <c r="AT303" s="198"/>
      <c r="AU303" s="198"/>
      <c r="AV303" s="198"/>
      <c r="AW303" s="198"/>
      <c r="AX303" s="198"/>
      <c r="AY303" s="198"/>
      <c r="AZ303" s="198"/>
      <c r="BA303" s="198"/>
      <c r="BB303" s="198"/>
      <c r="BC303" s="198"/>
      <c r="BD303" s="198"/>
      <c r="BE303" s="198"/>
      <c r="BF303" s="198"/>
      <c r="BG303" s="198"/>
      <c r="BH303" s="198"/>
      <c r="BI303" s="198"/>
      <c r="BJ303" s="198"/>
      <c r="BK303" s="198"/>
      <c r="BL303" s="198"/>
      <c r="BM303" s="198"/>
      <c r="BN303" s="198"/>
      <c r="BO303" s="198"/>
      <c r="BP303" s="198"/>
      <c r="BQ303" s="198"/>
      <c r="BR303" s="198"/>
      <c r="BS303" s="198"/>
      <c r="BT303" s="198"/>
      <c r="BU303" s="198"/>
      <c r="BV303" s="198"/>
      <c r="BW303" s="198"/>
      <c r="BX303" s="198"/>
      <c r="BY303" s="198"/>
      <c r="BZ303" s="198"/>
      <c r="CA303" s="198"/>
      <c r="CB303" s="198"/>
      <c r="CC303" s="198"/>
      <c r="CD303" s="198"/>
      <c r="CE303" s="198"/>
      <c r="CF303" s="198"/>
      <c r="CG303" s="198"/>
      <c r="CH303" s="198"/>
      <c r="CI303" s="198"/>
      <c r="CJ303" s="198"/>
      <c r="CK303" s="198"/>
      <c r="CL303" s="198"/>
      <c r="CM303" s="198"/>
      <c r="CN303" s="198"/>
      <c r="CO303" s="198"/>
      <c r="CP303" s="198"/>
      <c r="CQ303" s="198"/>
      <c r="CR303" s="198"/>
      <c r="CS303" s="198"/>
      <c r="CT303" s="198"/>
      <c r="CU303" s="198"/>
      <c r="CV303" s="198"/>
      <c r="CW303" s="198"/>
      <c r="CX303" s="198"/>
      <c r="CY303" s="198"/>
      <c r="CZ303" s="198"/>
      <c r="DA303" s="198"/>
      <c r="DB303" s="198"/>
      <c r="DC303" s="198"/>
      <c r="DD303" s="198"/>
      <c r="DE303" s="198"/>
      <c r="DF303" s="198"/>
      <c r="DG303" s="198"/>
      <c r="DH303" s="198"/>
      <c r="DI303" s="198"/>
      <c r="DJ303" s="198"/>
      <c r="DK303" s="198"/>
      <c r="DL303" s="198"/>
      <c r="DM303" s="198"/>
      <c r="DN303" s="198"/>
      <c r="DO303" s="198"/>
      <c r="DP303" s="198"/>
      <c r="DQ303" s="198"/>
      <c r="DR303" s="198"/>
      <c r="DS303" s="198"/>
      <c r="DT303" s="198"/>
      <c r="DU303" s="198"/>
      <c r="DV303" s="198"/>
      <c r="DW303" s="198"/>
      <c r="DX303" s="198"/>
      <c r="DY303" s="198"/>
      <c r="DZ303" s="198"/>
      <c r="EA303" s="198"/>
      <c r="EB303" s="198"/>
      <c r="EC303" s="198"/>
      <c r="ED303" s="198"/>
      <c r="EE303" s="198"/>
      <c r="EF303" s="198"/>
      <c r="EG303" s="198"/>
      <c r="EH303" s="198"/>
      <c r="EI303" s="198"/>
      <c r="EK303" s="198"/>
      <c r="EL303" s="198"/>
      <c r="EM303" s="198"/>
      <c r="EN303" s="198"/>
      <c r="EO303" s="198"/>
      <c r="EP303" s="198"/>
      <c r="EQ303" s="198"/>
      <c r="ER303" s="198"/>
      <c r="ES303" s="198"/>
      <c r="ET303" s="198"/>
      <c r="EU303" s="198"/>
      <c r="EV303" s="198"/>
    </row>
    <row r="304" spans="1:152" s="211" customFormat="1" x14ac:dyDescent="0.25">
      <c r="A304" s="198"/>
      <c r="B304" s="198"/>
      <c r="C304" s="198"/>
      <c r="D304" s="145"/>
      <c r="E304" s="231"/>
      <c r="F304" s="232" t="s">
        <v>29</v>
      </c>
      <c r="G304" s="232"/>
      <c r="H304" s="232"/>
      <c r="I304" s="232"/>
      <c r="J304" s="233"/>
      <c r="K304" s="234"/>
      <c r="L304" s="235"/>
      <c r="M304" s="235"/>
      <c r="N304" s="235"/>
      <c r="O304" s="235"/>
      <c r="P304" s="235"/>
      <c r="Q304" s="235"/>
      <c r="R304" s="235"/>
      <c r="S304" s="235"/>
      <c r="T304" s="257"/>
      <c r="U304" s="272" t="str">
        <f>F304</f>
        <v>토지</v>
      </c>
      <c r="V304" s="273"/>
      <c r="W304" s="274"/>
      <c r="X304" s="274"/>
      <c r="Y304" s="274"/>
      <c r="Z304" s="198"/>
      <c r="AA304" s="198"/>
      <c r="AB304" s="198"/>
      <c r="AC304" s="198"/>
      <c r="AD304" s="198"/>
      <c r="AE304" s="198"/>
      <c r="AF304" s="198"/>
      <c r="AG304" s="198"/>
      <c r="AH304" s="198"/>
      <c r="AI304" s="198"/>
      <c r="AJ304" s="198"/>
      <c r="AK304" s="198"/>
      <c r="AL304" s="198"/>
      <c r="AM304" s="198"/>
      <c r="AN304" s="198"/>
      <c r="AO304" s="198"/>
      <c r="AP304" s="198"/>
      <c r="AQ304" s="198"/>
      <c r="AR304" s="198"/>
      <c r="AS304" s="198"/>
      <c r="AT304" s="198"/>
      <c r="AU304" s="198"/>
      <c r="AV304" s="198"/>
      <c r="AW304" s="198"/>
      <c r="AX304" s="198"/>
      <c r="AY304" s="198"/>
      <c r="AZ304" s="198"/>
      <c r="BA304" s="198"/>
      <c r="BB304" s="198"/>
      <c r="BC304" s="198"/>
      <c r="BD304" s="198"/>
      <c r="BE304" s="198"/>
      <c r="BF304" s="198"/>
      <c r="BG304" s="198"/>
      <c r="BH304" s="198"/>
      <c r="BI304" s="198"/>
      <c r="BJ304" s="198"/>
      <c r="BK304" s="198"/>
      <c r="BL304" s="198"/>
      <c r="BM304" s="198"/>
      <c r="BN304" s="198"/>
      <c r="BO304" s="198"/>
      <c r="BP304" s="198"/>
      <c r="BQ304" s="198"/>
      <c r="BR304" s="198"/>
      <c r="BS304" s="198"/>
      <c r="BT304" s="198"/>
      <c r="BU304" s="198"/>
      <c r="BV304" s="198"/>
      <c r="BW304" s="198"/>
      <c r="BX304" s="198"/>
      <c r="BY304" s="198"/>
      <c r="BZ304" s="198"/>
      <c r="CA304" s="198"/>
      <c r="CB304" s="198"/>
      <c r="CC304" s="198"/>
      <c r="CD304" s="198"/>
      <c r="CE304" s="198"/>
      <c r="CF304" s="198"/>
      <c r="CG304" s="198"/>
      <c r="CH304" s="198"/>
      <c r="CI304" s="198"/>
      <c r="CJ304" s="198"/>
      <c r="CK304" s="198"/>
      <c r="CL304" s="198"/>
      <c r="CM304" s="198"/>
      <c r="CN304" s="198"/>
      <c r="CO304" s="198"/>
      <c r="CP304" s="198"/>
      <c r="CQ304" s="198"/>
      <c r="CR304" s="198"/>
      <c r="CS304" s="198"/>
      <c r="CT304" s="198"/>
      <c r="CU304" s="198"/>
      <c r="CV304" s="198"/>
      <c r="CW304" s="198"/>
      <c r="CX304" s="198"/>
      <c r="CY304" s="198"/>
      <c r="CZ304" s="198"/>
      <c r="DA304" s="198"/>
      <c r="DB304" s="198"/>
      <c r="DC304" s="198"/>
      <c r="DD304" s="198"/>
      <c r="DE304" s="198"/>
      <c r="DF304" s="198"/>
      <c r="DG304" s="198"/>
      <c r="DH304" s="198"/>
      <c r="DI304" s="198"/>
      <c r="DJ304" s="198"/>
      <c r="DK304" s="198"/>
      <c r="DL304" s="198"/>
      <c r="DM304" s="198"/>
      <c r="DN304" s="198"/>
      <c r="DO304" s="198"/>
      <c r="DP304" s="198"/>
      <c r="DQ304" s="198"/>
      <c r="DR304" s="198"/>
      <c r="DS304" s="198"/>
      <c r="DT304" s="198"/>
      <c r="DU304" s="198"/>
      <c r="DV304" s="198"/>
      <c r="DW304" s="198"/>
      <c r="DX304" s="198"/>
      <c r="DY304" s="198"/>
      <c r="DZ304" s="198"/>
      <c r="EA304" s="198"/>
      <c r="EB304" s="198"/>
      <c r="EC304" s="198"/>
      <c r="ED304" s="198"/>
      <c r="EE304" s="198"/>
      <c r="EF304" s="198"/>
      <c r="EG304" s="198"/>
      <c r="EH304" s="198"/>
      <c r="EI304" s="198"/>
      <c r="EK304" s="198"/>
      <c r="EL304" s="198"/>
      <c r="EM304" s="198"/>
      <c r="EN304" s="198"/>
      <c r="EO304" s="198"/>
      <c r="EP304" s="198"/>
      <c r="EQ304" s="198"/>
      <c r="ER304" s="198"/>
      <c r="ES304" s="198"/>
      <c r="ET304" s="198"/>
      <c r="EU304" s="198"/>
      <c r="EV304" s="198"/>
    </row>
    <row r="305" spans="1:152" s="211" customFormat="1" x14ac:dyDescent="0.25">
      <c r="A305" s="198"/>
      <c r="B305" s="198"/>
      <c r="C305" s="198"/>
      <c r="D305" s="145"/>
      <c r="E305" s="239"/>
      <c r="F305" s="232" t="s">
        <v>30</v>
      </c>
      <c r="G305" s="232"/>
      <c r="H305" s="232"/>
      <c r="I305" s="232"/>
      <c r="J305" s="233"/>
      <c r="K305" s="234"/>
      <c r="L305" s="235"/>
      <c r="M305" s="235"/>
      <c r="N305" s="235"/>
      <c r="O305" s="235"/>
      <c r="P305" s="235"/>
      <c r="Q305" s="235"/>
      <c r="R305" s="235"/>
      <c r="S305" s="235"/>
      <c r="T305" s="257"/>
      <c r="U305" s="272" t="str">
        <f t="shared" ref="U305:U312" si="309">F305</f>
        <v>건물</v>
      </c>
      <c r="V305" s="273"/>
      <c r="W305" s="274"/>
      <c r="X305" s="274"/>
      <c r="Y305" s="274"/>
      <c r="Z305" s="198"/>
      <c r="AA305" s="198"/>
      <c r="AB305" s="198"/>
      <c r="AC305" s="198"/>
      <c r="AD305" s="198"/>
      <c r="AE305" s="198"/>
      <c r="AF305" s="198"/>
      <c r="AG305" s="198"/>
      <c r="AH305" s="198"/>
      <c r="AI305" s="198"/>
      <c r="AJ305" s="198"/>
      <c r="AK305" s="198"/>
      <c r="AL305" s="198"/>
      <c r="AM305" s="198"/>
      <c r="AN305" s="198"/>
      <c r="AO305" s="198"/>
      <c r="AP305" s="198"/>
      <c r="AQ305" s="198"/>
      <c r="AR305" s="198"/>
      <c r="AS305" s="198"/>
      <c r="AT305" s="198"/>
      <c r="AU305" s="198"/>
      <c r="AV305" s="198"/>
      <c r="AW305" s="198"/>
      <c r="AX305" s="198"/>
      <c r="AY305" s="198"/>
      <c r="AZ305" s="198"/>
      <c r="BA305" s="198"/>
      <c r="BB305" s="198"/>
      <c r="BC305" s="198"/>
      <c r="BD305" s="198"/>
      <c r="BE305" s="198"/>
      <c r="BF305" s="198"/>
      <c r="BG305" s="198"/>
      <c r="BH305" s="198"/>
      <c r="BI305" s="198"/>
      <c r="BJ305" s="198"/>
      <c r="BK305" s="198"/>
      <c r="BL305" s="198"/>
      <c r="BM305" s="198"/>
      <c r="BN305" s="198"/>
      <c r="BO305" s="198"/>
      <c r="BP305" s="198"/>
      <c r="BQ305" s="198"/>
      <c r="BR305" s="198"/>
      <c r="BS305" s="198"/>
      <c r="BT305" s="198"/>
      <c r="BU305" s="198"/>
      <c r="BV305" s="198"/>
      <c r="BW305" s="198"/>
      <c r="BX305" s="198"/>
      <c r="BY305" s="198"/>
      <c r="BZ305" s="198"/>
      <c r="CA305" s="198"/>
      <c r="CB305" s="198"/>
      <c r="CC305" s="198"/>
      <c r="CD305" s="198"/>
      <c r="CE305" s="198"/>
      <c r="CF305" s="198"/>
      <c r="CG305" s="198"/>
      <c r="CH305" s="198"/>
      <c r="CI305" s="198"/>
      <c r="CJ305" s="198"/>
      <c r="CK305" s="198"/>
      <c r="CL305" s="198"/>
      <c r="CM305" s="198"/>
      <c r="CN305" s="198"/>
      <c r="CO305" s="198"/>
      <c r="CP305" s="198"/>
      <c r="CQ305" s="198"/>
      <c r="CR305" s="198"/>
      <c r="CS305" s="198"/>
      <c r="CT305" s="198"/>
      <c r="CU305" s="198"/>
      <c r="CV305" s="198"/>
      <c r="CW305" s="198"/>
      <c r="CX305" s="198"/>
      <c r="CY305" s="198"/>
      <c r="CZ305" s="198"/>
      <c r="DA305" s="198"/>
      <c r="DB305" s="198"/>
      <c r="DC305" s="198"/>
      <c r="DD305" s="198"/>
      <c r="DE305" s="198"/>
      <c r="DF305" s="198"/>
      <c r="DG305" s="198"/>
      <c r="DH305" s="198"/>
      <c r="DI305" s="198"/>
      <c r="DJ305" s="198"/>
      <c r="DK305" s="198"/>
      <c r="DL305" s="198"/>
      <c r="DM305" s="198"/>
      <c r="DN305" s="198"/>
      <c r="DO305" s="198"/>
      <c r="DP305" s="198"/>
      <c r="DQ305" s="198"/>
      <c r="DR305" s="198"/>
      <c r="DS305" s="198"/>
      <c r="DT305" s="198"/>
      <c r="DU305" s="198"/>
      <c r="DV305" s="198"/>
      <c r="DW305" s="198"/>
      <c r="DX305" s="198"/>
      <c r="DY305" s="198"/>
      <c r="DZ305" s="198"/>
      <c r="EA305" s="198"/>
      <c r="EB305" s="198"/>
      <c r="EC305" s="198"/>
      <c r="ED305" s="198"/>
      <c r="EE305" s="198"/>
      <c r="EF305" s="198"/>
      <c r="EG305" s="198"/>
      <c r="EH305" s="198"/>
      <c r="EI305" s="198"/>
      <c r="EK305" s="198"/>
      <c r="EL305" s="198"/>
      <c r="EM305" s="198"/>
      <c r="EN305" s="198"/>
      <c r="EO305" s="198"/>
      <c r="EP305" s="198"/>
      <c r="EQ305" s="198"/>
      <c r="ER305" s="198"/>
      <c r="ES305" s="198"/>
      <c r="ET305" s="198"/>
      <c r="EU305" s="198"/>
      <c r="EV305" s="198"/>
    </row>
    <row r="306" spans="1:152" s="211" customFormat="1" x14ac:dyDescent="0.25">
      <c r="A306" s="198"/>
      <c r="B306" s="198"/>
      <c r="C306" s="198"/>
      <c r="D306" s="145"/>
      <c r="E306" s="239"/>
      <c r="F306" s="232" t="s">
        <v>31</v>
      </c>
      <c r="G306" s="232"/>
      <c r="H306" s="232"/>
      <c r="I306" s="232"/>
      <c r="J306" s="233"/>
      <c r="K306" s="234"/>
      <c r="L306" s="235"/>
      <c r="M306" s="235"/>
      <c r="N306" s="235"/>
      <c r="O306" s="235"/>
      <c r="P306" s="235"/>
      <c r="Q306" s="235"/>
      <c r="R306" s="235"/>
      <c r="S306" s="235"/>
      <c r="T306" s="257"/>
      <c r="U306" s="272" t="str">
        <f t="shared" si="309"/>
        <v>구축물</v>
      </c>
      <c r="V306" s="273"/>
      <c r="W306" s="274"/>
      <c r="X306" s="274"/>
      <c r="Y306" s="274"/>
      <c r="Z306" s="198"/>
      <c r="AA306" s="198"/>
      <c r="AB306" s="198"/>
      <c r="AC306" s="198"/>
      <c r="AD306" s="198"/>
      <c r="AE306" s="198"/>
      <c r="AF306" s="198"/>
      <c r="AG306" s="198"/>
      <c r="AH306" s="198"/>
      <c r="AI306" s="198"/>
      <c r="AJ306" s="198"/>
      <c r="AK306" s="198"/>
      <c r="AL306" s="198"/>
      <c r="AM306" s="198"/>
      <c r="AN306" s="198"/>
      <c r="AO306" s="198"/>
      <c r="AP306" s="198"/>
      <c r="AQ306" s="198"/>
      <c r="AR306" s="198"/>
      <c r="AS306" s="198"/>
      <c r="AT306" s="198"/>
      <c r="AU306" s="198"/>
      <c r="AV306" s="198"/>
      <c r="AW306" s="198"/>
      <c r="AX306" s="198"/>
      <c r="AY306" s="198"/>
      <c r="AZ306" s="198"/>
      <c r="BA306" s="198"/>
      <c r="BB306" s="198"/>
      <c r="BC306" s="198"/>
      <c r="BD306" s="198"/>
      <c r="BE306" s="198"/>
      <c r="BF306" s="198"/>
      <c r="BG306" s="198"/>
      <c r="BH306" s="198"/>
      <c r="BI306" s="198"/>
      <c r="BJ306" s="198"/>
      <c r="BK306" s="198"/>
      <c r="BL306" s="198"/>
      <c r="BM306" s="198"/>
      <c r="BN306" s="198"/>
      <c r="BO306" s="198"/>
      <c r="BP306" s="198"/>
      <c r="BQ306" s="198"/>
      <c r="BR306" s="198"/>
      <c r="BS306" s="198"/>
      <c r="BT306" s="198"/>
      <c r="BU306" s="198"/>
      <c r="BV306" s="198"/>
      <c r="BW306" s="198"/>
      <c r="BX306" s="198"/>
      <c r="BY306" s="198"/>
      <c r="BZ306" s="198"/>
      <c r="CA306" s="198"/>
      <c r="CB306" s="198"/>
      <c r="CC306" s="198"/>
      <c r="CD306" s="198"/>
      <c r="CE306" s="198"/>
      <c r="CF306" s="198"/>
      <c r="CG306" s="198"/>
      <c r="CH306" s="198"/>
      <c r="CI306" s="198"/>
      <c r="CJ306" s="198"/>
      <c r="CK306" s="198"/>
      <c r="CL306" s="198"/>
      <c r="CM306" s="198"/>
      <c r="CN306" s="198"/>
      <c r="CO306" s="198"/>
      <c r="CP306" s="198"/>
      <c r="CQ306" s="198"/>
      <c r="CR306" s="198"/>
      <c r="CS306" s="198"/>
      <c r="CT306" s="198"/>
      <c r="CU306" s="198"/>
      <c r="CV306" s="198"/>
      <c r="CW306" s="198"/>
      <c r="CX306" s="198"/>
      <c r="CY306" s="198"/>
      <c r="CZ306" s="198"/>
      <c r="DA306" s="198"/>
      <c r="DB306" s="198"/>
      <c r="DC306" s="198"/>
      <c r="DD306" s="198"/>
      <c r="DE306" s="198"/>
      <c r="DF306" s="198"/>
      <c r="DG306" s="198"/>
      <c r="DH306" s="198"/>
      <c r="DI306" s="198"/>
      <c r="DJ306" s="198"/>
      <c r="DK306" s="198"/>
      <c r="DL306" s="198"/>
      <c r="DM306" s="198"/>
      <c r="DN306" s="198"/>
      <c r="DO306" s="198"/>
      <c r="DP306" s="198"/>
      <c r="DQ306" s="198"/>
      <c r="DR306" s="198"/>
      <c r="DS306" s="198"/>
      <c r="DT306" s="198"/>
      <c r="DU306" s="198"/>
      <c r="DV306" s="198"/>
      <c r="DW306" s="198"/>
      <c r="DX306" s="198"/>
      <c r="DY306" s="198"/>
      <c r="DZ306" s="198"/>
      <c r="EA306" s="198"/>
      <c r="EB306" s="198"/>
      <c r="EC306" s="198"/>
      <c r="ED306" s="198"/>
      <c r="EE306" s="198"/>
      <c r="EF306" s="198"/>
      <c r="EG306" s="198"/>
      <c r="EH306" s="198"/>
      <c r="EI306" s="198"/>
      <c r="EK306" s="198"/>
      <c r="EL306" s="198"/>
      <c r="EM306" s="198"/>
      <c r="EN306" s="198"/>
      <c r="EO306" s="198"/>
      <c r="EP306" s="198"/>
      <c r="EQ306" s="198"/>
      <c r="ER306" s="198"/>
      <c r="ES306" s="198"/>
      <c r="ET306" s="198"/>
      <c r="EU306" s="198"/>
      <c r="EV306" s="198"/>
    </row>
    <row r="307" spans="1:152" s="211" customFormat="1" x14ac:dyDescent="0.25">
      <c r="A307" s="198"/>
      <c r="B307" s="198"/>
      <c r="C307" s="198"/>
      <c r="D307" s="145"/>
      <c r="E307" s="231"/>
      <c r="F307" s="232" t="s">
        <v>32</v>
      </c>
      <c r="G307" s="232"/>
      <c r="H307" s="232"/>
      <c r="I307" s="232"/>
      <c r="J307" s="233"/>
      <c r="K307" s="234">
        <v>41261.208306</v>
      </c>
      <c r="L307" s="235">
        <v>8841.0745000000006</v>
      </c>
      <c r="M307" s="235">
        <v>57753.789799999999</v>
      </c>
      <c r="N307" s="235">
        <v>57869.366399999999</v>
      </c>
      <c r="O307" s="235">
        <v>32965.731</v>
      </c>
      <c r="P307" s="235">
        <v>40869.175500000005</v>
      </c>
      <c r="Q307" s="275">
        <f>$V$307</f>
        <v>43901.424300000006</v>
      </c>
      <c r="R307" s="275">
        <f>$V$307</f>
        <v>43901.424300000006</v>
      </c>
      <c r="S307" s="275">
        <f>$V$307</f>
        <v>43901.424300000006</v>
      </c>
      <c r="T307" s="257"/>
      <c r="U307" s="272" t="str">
        <f t="shared" si="309"/>
        <v>기계장치</v>
      </c>
      <c r="V307" s="276">
        <f>CHOOSE(V301, W307, X307, Y307)</f>
        <v>43901.424300000006</v>
      </c>
      <c r="W307" s="235">
        <f>AVERAGE(M307:P307,SUM(K307:L307))</f>
        <v>47912.069101200002</v>
      </c>
      <c r="X307" s="235">
        <f>AVERAGE(N307:P307)</f>
        <v>43901.424300000006</v>
      </c>
      <c r="Y307" s="235">
        <f>P307</f>
        <v>40869.175500000005</v>
      </c>
      <c r="Z307" s="198"/>
      <c r="AA307" s="198"/>
      <c r="AB307" s="198"/>
      <c r="AC307" s="198"/>
      <c r="AD307" s="198"/>
      <c r="AE307" s="198"/>
      <c r="AF307" s="198"/>
      <c r="AG307" s="198"/>
      <c r="AH307" s="198"/>
      <c r="AI307" s="198"/>
      <c r="AJ307" s="198"/>
      <c r="AK307" s="198"/>
      <c r="AL307" s="198"/>
      <c r="AM307" s="198"/>
      <c r="AN307" s="198"/>
      <c r="AO307" s="198"/>
      <c r="AP307" s="198"/>
      <c r="AQ307" s="198"/>
      <c r="AR307" s="198"/>
      <c r="AS307" s="198"/>
      <c r="AT307" s="198"/>
      <c r="AU307" s="198"/>
      <c r="AV307" s="198"/>
      <c r="AW307" s="198"/>
      <c r="AX307" s="198"/>
      <c r="AY307" s="198"/>
      <c r="AZ307" s="198"/>
      <c r="BA307" s="198"/>
      <c r="BB307" s="198"/>
      <c r="BC307" s="198"/>
      <c r="BD307" s="198"/>
      <c r="BE307" s="198"/>
      <c r="BF307" s="198"/>
      <c r="BG307" s="198"/>
      <c r="BH307" s="198"/>
      <c r="BI307" s="198"/>
      <c r="BJ307" s="198"/>
      <c r="BK307" s="198"/>
      <c r="BL307" s="198"/>
      <c r="BM307" s="198"/>
      <c r="BN307" s="198"/>
      <c r="BO307" s="198"/>
      <c r="BP307" s="198"/>
      <c r="BQ307" s="198"/>
      <c r="BR307" s="198"/>
      <c r="BS307" s="198"/>
      <c r="BT307" s="198"/>
      <c r="BU307" s="198"/>
      <c r="BV307" s="198"/>
      <c r="BW307" s="198"/>
      <c r="BX307" s="198"/>
      <c r="BY307" s="198"/>
      <c r="BZ307" s="198"/>
      <c r="CA307" s="198"/>
      <c r="CB307" s="198"/>
      <c r="CC307" s="198"/>
      <c r="CD307" s="198"/>
      <c r="CE307" s="198"/>
      <c r="CF307" s="198"/>
      <c r="CG307" s="198"/>
      <c r="CH307" s="198"/>
      <c r="CI307" s="198"/>
      <c r="CJ307" s="198"/>
      <c r="CK307" s="198"/>
      <c r="CL307" s="198"/>
      <c r="CM307" s="198"/>
      <c r="CN307" s="198"/>
      <c r="CO307" s="198"/>
      <c r="CP307" s="198"/>
      <c r="CQ307" s="198"/>
      <c r="CR307" s="198"/>
      <c r="CS307" s="198"/>
      <c r="CT307" s="198"/>
      <c r="CU307" s="198"/>
      <c r="CV307" s="198"/>
      <c r="CW307" s="198"/>
      <c r="CX307" s="198"/>
      <c r="CY307" s="198"/>
      <c r="CZ307" s="198"/>
      <c r="DA307" s="198"/>
      <c r="DB307" s="198"/>
      <c r="DC307" s="198"/>
      <c r="DD307" s="198"/>
      <c r="DE307" s="198"/>
      <c r="DF307" s="198"/>
      <c r="DG307" s="198"/>
      <c r="DH307" s="198"/>
      <c r="DI307" s="198"/>
      <c r="DJ307" s="198"/>
      <c r="DK307" s="198"/>
      <c r="DL307" s="198"/>
      <c r="DM307" s="198"/>
      <c r="DN307" s="198"/>
      <c r="DO307" s="198"/>
      <c r="DP307" s="198"/>
      <c r="DQ307" s="198"/>
      <c r="DR307" s="198"/>
      <c r="DS307" s="198"/>
      <c r="DT307" s="198"/>
      <c r="DU307" s="198"/>
      <c r="DV307" s="198"/>
      <c r="DW307" s="198"/>
      <c r="DX307" s="198"/>
      <c r="DY307" s="198"/>
      <c r="DZ307" s="198"/>
      <c r="EA307" s="198"/>
      <c r="EB307" s="198"/>
      <c r="EC307" s="198"/>
      <c r="ED307" s="198"/>
      <c r="EE307" s="198"/>
      <c r="EF307" s="198"/>
      <c r="EG307" s="198"/>
      <c r="EH307" s="198"/>
      <c r="EI307" s="198"/>
      <c r="EK307" s="198"/>
      <c r="EL307" s="198"/>
      <c r="EM307" s="198"/>
      <c r="EN307" s="198"/>
      <c r="EO307" s="198"/>
      <c r="EP307" s="198"/>
      <c r="EQ307" s="198"/>
      <c r="ER307" s="198"/>
      <c r="ES307" s="198"/>
      <c r="ET307" s="198"/>
      <c r="EU307" s="198"/>
      <c r="EV307" s="198"/>
    </row>
    <row r="308" spans="1:152" s="211" customFormat="1" x14ac:dyDescent="0.25">
      <c r="A308" s="198"/>
      <c r="B308" s="198"/>
      <c r="C308" s="198"/>
      <c r="D308" s="145"/>
      <c r="E308" s="231"/>
      <c r="F308" s="232" t="s">
        <v>33</v>
      </c>
      <c r="G308" s="232"/>
      <c r="H308" s="232"/>
      <c r="I308" s="232"/>
      <c r="J308" s="233"/>
      <c r="K308" s="234"/>
      <c r="L308" s="235"/>
      <c r="M308" s="235"/>
      <c r="N308" s="235"/>
      <c r="O308" s="235"/>
      <c r="P308" s="235"/>
      <c r="Q308" s="235"/>
      <c r="R308" s="235"/>
      <c r="S308" s="235"/>
      <c r="T308" s="257"/>
      <c r="U308" s="272" t="str">
        <f t="shared" si="309"/>
        <v>금형</v>
      </c>
      <c r="V308" s="273"/>
      <c r="W308" s="274"/>
      <c r="X308" s="274"/>
      <c r="Y308" s="274"/>
      <c r="Z308" s="198"/>
      <c r="AA308" s="198"/>
      <c r="AB308" s="198"/>
      <c r="AC308" s="198"/>
      <c r="AD308" s="198"/>
      <c r="AE308" s="198"/>
      <c r="AF308" s="198"/>
      <c r="AG308" s="198"/>
      <c r="AH308" s="198"/>
      <c r="AI308" s="198"/>
      <c r="AJ308" s="198"/>
      <c r="AK308" s="198"/>
      <c r="AL308" s="198"/>
      <c r="AM308" s="198"/>
      <c r="AN308" s="198"/>
      <c r="AO308" s="198"/>
      <c r="AP308" s="198"/>
      <c r="AQ308" s="198"/>
      <c r="AR308" s="198"/>
      <c r="AS308" s="198"/>
      <c r="AT308" s="198"/>
      <c r="AU308" s="198"/>
      <c r="AV308" s="198"/>
      <c r="AW308" s="198"/>
      <c r="AX308" s="198"/>
      <c r="AY308" s="198"/>
      <c r="AZ308" s="198"/>
      <c r="BA308" s="198"/>
      <c r="BB308" s="198"/>
      <c r="BC308" s="198"/>
      <c r="BD308" s="198"/>
      <c r="BE308" s="198"/>
      <c r="BF308" s="198"/>
      <c r="BG308" s="198"/>
      <c r="BH308" s="198"/>
      <c r="BI308" s="198"/>
      <c r="BJ308" s="198"/>
      <c r="BK308" s="198"/>
      <c r="BL308" s="198"/>
      <c r="BM308" s="198"/>
      <c r="BN308" s="198"/>
      <c r="BO308" s="198"/>
      <c r="BP308" s="198"/>
      <c r="BQ308" s="198"/>
      <c r="BR308" s="198"/>
      <c r="BS308" s="198"/>
      <c r="BT308" s="198"/>
      <c r="BU308" s="198"/>
      <c r="BV308" s="198"/>
      <c r="BW308" s="198"/>
      <c r="BX308" s="198"/>
      <c r="BY308" s="198"/>
      <c r="BZ308" s="198"/>
      <c r="CA308" s="198"/>
      <c r="CB308" s="198"/>
      <c r="CC308" s="198"/>
      <c r="CD308" s="198"/>
      <c r="CE308" s="198"/>
      <c r="CF308" s="198"/>
      <c r="CG308" s="198"/>
      <c r="CH308" s="198"/>
      <c r="CI308" s="198"/>
      <c r="CJ308" s="198"/>
      <c r="CK308" s="198"/>
      <c r="CL308" s="198"/>
      <c r="CM308" s="198"/>
      <c r="CN308" s="198"/>
      <c r="CO308" s="198"/>
      <c r="CP308" s="198"/>
      <c r="CQ308" s="198"/>
      <c r="CR308" s="198"/>
      <c r="CS308" s="198"/>
      <c r="CT308" s="198"/>
      <c r="CU308" s="198"/>
      <c r="CV308" s="198"/>
      <c r="CW308" s="198"/>
      <c r="CX308" s="198"/>
      <c r="CY308" s="198"/>
      <c r="CZ308" s="198"/>
      <c r="DA308" s="198"/>
      <c r="DB308" s="198"/>
      <c r="DC308" s="198"/>
      <c r="DD308" s="198"/>
      <c r="DE308" s="198"/>
      <c r="DF308" s="198"/>
      <c r="DG308" s="198"/>
      <c r="DH308" s="198"/>
      <c r="DI308" s="198"/>
      <c r="DJ308" s="198"/>
      <c r="DK308" s="198"/>
      <c r="DL308" s="198"/>
      <c r="DM308" s="198"/>
      <c r="DN308" s="198"/>
      <c r="DO308" s="198"/>
      <c r="DP308" s="198"/>
      <c r="DQ308" s="198"/>
      <c r="DR308" s="198"/>
      <c r="DS308" s="198"/>
      <c r="DT308" s="198"/>
      <c r="DU308" s="198"/>
      <c r="DV308" s="198"/>
      <c r="DW308" s="198"/>
      <c r="DX308" s="198"/>
      <c r="DY308" s="198"/>
      <c r="DZ308" s="198"/>
      <c r="EA308" s="198"/>
      <c r="EB308" s="198"/>
      <c r="EC308" s="198"/>
      <c r="ED308" s="198"/>
      <c r="EE308" s="198"/>
      <c r="EF308" s="198"/>
      <c r="EG308" s="198"/>
      <c r="EH308" s="198"/>
      <c r="EI308" s="198"/>
      <c r="EK308" s="198"/>
      <c r="EL308" s="198"/>
      <c r="EM308" s="198"/>
      <c r="EN308" s="198"/>
      <c r="EO308" s="198"/>
      <c r="EP308" s="198"/>
      <c r="EQ308" s="198"/>
      <c r="ER308" s="198"/>
      <c r="ES308" s="198"/>
      <c r="ET308" s="198"/>
      <c r="EU308" s="198"/>
      <c r="EV308" s="198"/>
    </row>
    <row r="309" spans="1:152" s="211" customFormat="1" x14ac:dyDescent="0.25">
      <c r="A309" s="198"/>
      <c r="B309" s="198"/>
      <c r="C309" s="198"/>
      <c r="D309" s="145"/>
      <c r="E309" s="231"/>
      <c r="F309" s="232" t="s">
        <v>34</v>
      </c>
      <c r="G309" s="232"/>
      <c r="H309" s="232"/>
      <c r="I309" s="232"/>
      <c r="J309" s="233"/>
      <c r="K309" s="234"/>
      <c r="L309" s="235"/>
      <c r="M309" s="235"/>
      <c r="N309" s="235"/>
      <c r="O309" s="235"/>
      <c r="P309" s="235"/>
      <c r="Q309" s="235"/>
      <c r="R309" s="235"/>
      <c r="S309" s="235"/>
      <c r="T309" s="257"/>
      <c r="U309" s="272" t="str">
        <f t="shared" si="309"/>
        <v>차량운반구</v>
      </c>
      <c r="V309" s="273"/>
      <c r="W309" s="274"/>
      <c r="X309" s="274"/>
      <c r="Y309" s="274"/>
      <c r="Z309" s="198"/>
      <c r="AA309" s="198"/>
      <c r="AB309" s="198"/>
      <c r="AC309" s="198"/>
      <c r="AD309" s="198"/>
      <c r="AE309" s="198"/>
      <c r="AF309" s="198"/>
      <c r="AG309" s="198"/>
      <c r="AH309" s="198"/>
      <c r="AI309" s="198"/>
      <c r="AJ309" s="198"/>
      <c r="AK309" s="198"/>
      <c r="AL309" s="198"/>
      <c r="AM309" s="198"/>
      <c r="AN309" s="198"/>
      <c r="AO309" s="198"/>
      <c r="AP309" s="198"/>
      <c r="AQ309" s="198"/>
      <c r="AR309" s="198"/>
      <c r="AS309" s="198"/>
      <c r="AT309" s="198"/>
      <c r="AU309" s="198"/>
      <c r="AV309" s="198"/>
      <c r="AW309" s="198"/>
      <c r="AX309" s="198"/>
      <c r="AY309" s="198"/>
      <c r="AZ309" s="198"/>
      <c r="BA309" s="198"/>
      <c r="BB309" s="198"/>
      <c r="BC309" s="198"/>
      <c r="BD309" s="198"/>
      <c r="BE309" s="198"/>
      <c r="BF309" s="198"/>
      <c r="BG309" s="198"/>
      <c r="BH309" s="198"/>
      <c r="BI309" s="198"/>
      <c r="BJ309" s="198"/>
      <c r="BK309" s="198"/>
      <c r="BL309" s="198"/>
      <c r="BM309" s="198"/>
      <c r="BN309" s="198"/>
      <c r="BO309" s="198"/>
      <c r="BP309" s="198"/>
      <c r="BQ309" s="198"/>
      <c r="BR309" s="198"/>
      <c r="BS309" s="198"/>
      <c r="BT309" s="198"/>
      <c r="BU309" s="198"/>
      <c r="BV309" s="198"/>
      <c r="BW309" s="198"/>
      <c r="BX309" s="198"/>
      <c r="BY309" s="198"/>
      <c r="BZ309" s="198"/>
      <c r="CA309" s="198"/>
      <c r="CB309" s="198"/>
      <c r="CC309" s="198"/>
      <c r="CD309" s="198"/>
      <c r="CE309" s="198"/>
      <c r="CF309" s="198"/>
      <c r="CG309" s="198"/>
      <c r="CH309" s="198"/>
      <c r="CI309" s="198"/>
      <c r="CJ309" s="198"/>
      <c r="CK309" s="198"/>
      <c r="CL309" s="198"/>
      <c r="CM309" s="198"/>
      <c r="CN309" s="198"/>
      <c r="CO309" s="198"/>
      <c r="CP309" s="198"/>
      <c r="CQ309" s="198"/>
      <c r="CR309" s="198"/>
      <c r="CS309" s="198"/>
      <c r="CT309" s="198"/>
      <c r="CU309" s="198"/>
      <c r="CV309" s="198"/>
      <c r="CW309" s="198"/>
      <c r="CX309" s="198"/>
      <c r="CY309" s="198"/>
      <c r="CZ309" s="198"/>
      <c r="DA309" s="198"/>
      <c r="DB309" s="198"/>
      <c r="DC309" s="198"/>
      <c r="DD309" s="198"/>
      <c r="DE309" s="198"/>
      <c r="DF309" s="198"/>
      <c r="DG309" s="198"/>
      <c r="DH309" s="198"/>
      <c r="DI309" s="198"/>
      <c r="DJ309" s="198"/>
      <c r="DK309" s="198"/>
      <c r="DL309" s="198"/>
      <c r="DM309" s="198"/>
      <c r="DN309" s="198"/>
      <c r="DO309" s="198"/>
      <c r="DP309" s="198"/>
      <c r="DQ309" s="198"/>
      <c r="DR309" s="198"/>
      <c r="DS309" s="198"/>
      <c r="DT309" s="198"/>
      <c r="DU309" s="198"/>
      <c r="DV309" s="198"/>
      <c r="DW309" s="198"/>
      <c r="DX309" s="198"/>
      <c r="DY309" s="198"/>
      <c r="DZ309" s="198"/>
      <c r="EA309" s="198"/>
      <c r="EB309" s="198"/>
      <c r="EC309" s="198"/>
      <c r="ED309" s="198"/>
      <c r="EE309" s="198"/>
      <c r="EF309" s="198"/>
      <c r="EG309" s="198"/>
      <c r="EH309" s="198"/>
      <c r="EI309" s="198"/>
      <c r="EK309" s="198"/>
      <c r="EL309" s="198"/>
      <c r="EM309" s="198"/>
      <c r="EN309" s="198"/>
      <c r="EO309" s="198"/>
      <c r="EP309" s="198"/>
      <c r="EQ309" s="198"/>
      <c r="ER309" s="198"/>
      <c r="ES309" s="198"/>
      <c r="ET309" s="198"/>
      <c r="EU309" s="198"/>
      <c r="EV309" s="198"/>
    </row>
    <row r="310" spans="1:152" s="211" customFormat="1" x14ac:dyDescent="0.25">
      <c r="A310" s="198"/>
      <c r="B310" s="198"/>
      <c r="C310" s="198"/>
      <c r="D310" s="145"/>
      <c r="E310" s="231"/>
      <c r="F310" s="232" t="s">
        <v>64</v>
      </c>
      <c r="G310" s="232"/>
      <c r="H310" s="232"/>
      <c r="I310" s="232"/>
      <c r="J310" s="233"/>
      <c r="K310" s="234"/>
      <c r="L310" s="235"/>
      <c r="M310" s="235"/>
      <c r="N310" s="235"/>
      <c r="O310" s="235"/>
      <c r="P310" s="235"/>
      <c r="Q310" s="235"/>
      <c r="R310" s="235"/>
      <c r="S310" s="235"/>
      <c r="T310" s="257"/>
      <c r="U310" s="272" t="str">
        <f t="shared" si="309"/>
        <v>기타 유형자산</v>
      </c>
      <c r="V310" s="273"/>
      <c r="W310" s="274"/>
      <c r="X310" s="274"/>
      <c r="Y310" s="274"/>
      <c r="Z310" s="198"/>
      <c r="AA310" s="198"/>
      <c r="AB310" s="198"/>
      <c r="AC310" s="198"/>
      <c r="AD310" s="198"/>
      <c r="AE310" s="198"/>
      <c r="AF310" s="198"/>
      <c r="AG310" s="198"/>
      <c r="AH310" s="198"/>
      <c r="AI310" s="198"/>
      <c r="AJ310" s="198"/>
      <c r="AK310" s="198"/>
      <c r="AL310" s="198"/>
      <c r="AM310" s="198"/>
      <c r="AN310" s="198"/>
      <c r="AO310" s="198"/>
      <c r="AP310" s="198"/>
      <c r="AQ310" s="198"/>
      <c r="AR310" s="198"/>
      <c r="AS310" s="198"/>
      <c r="AT310" s="198"/>
      <c r="AU310" s="198"/>
      <c r="AV310" s="198"/>
      <c r="AW310" s="198"/>
      <c r="AX310" s="198"/>
      <c r="AY310" s="198"/>
      <c r="AZ310" s="198"/>
      <c r="BA310" s="198"/>
      <c r="BB310" s="198"/>
      <c r="BC310" s="198"/>
      <c r="BD310" s="198"/>
      <c r="BE310" s="198"/>
      <c r="BF310" s="198"/>
      <c r="BG310" s="198"/>
      <c r="BH310" s="198"/>
      <c r="BI310" s="198"/>
      <c r="BJ310" s="198"/>
      <c r="BK310" s="198"/>
      <c r="BL310" s="198"/>
      <c r="BM310" s="198"/>
      <c r="BN310" s="198"/>
      <c r="BO310" s="198"/>
      <c r="BP310" s="198"/>
      <c r="BQ310" s="198"/>
      <c r="BR310" s="198"/>
      <c r="BS310" s="198"/>
      <c r="BT310" s="198"/>
      <c r="BU310" s="198"/>
      <c r="BV310" s="198"/>
      <c r="BW310" s="198"/>
      <c r="BX310" s="198"/>
      <c r="BY310" s="198"/>
      <c r="BZ310" s="198"/>
      <c r="CA310" s="198"/>
      <c r="CB310" s="198"/>
      <c r="CC310" s="198"/>
      <c r="CD310" s="198"/>
      <c r="CE310" s="198"/>
      <c r="CF310" s="198"/>
      <c r="CG310" s="198"/>
      <c r="CH310" s="198"/>
      <c r="CI310" s="198"/>
      <c r="CJ310" s="198"/>
      <c r="CK310" s="198"/>
      <c r="CL310" s="198"/>
      <c r="CM310" s="198"/>
      <c r="CN310" s="198"/>
      <c r="CO310" s="198"/>
      <c r="CP310" s="198"/>
      <c r="CQ310" s="198"/>
      <c r="CR310" s="198"/>
      <c r="CS310" s="198"/>
      <c r="CT310" s="198"/>
      <c r="CU310" s="198"/>
      <c r="CV310" s="198"/>
      <c r="CW310" s="198"/>
      <c r="CX310" s="198"/>
      <c r="CY310" s="198"/>
      <c r="CZ310" s="198"/>
      <c r="DA310" s="198"/>
      <c r="DB310" s="198"/>
      <c r="DC310" s="198"/>
      <c r="DD310" s="198"/>
      <c r="DE310" s="198"/>
      <c r="DF310" s="198"/>
      <c r="DG310" s="198"/>
      <c r="DH310" s="198"/>
      <c r="DI310" s="198"/>
      <c r="DJ310" s="198"/>
      <c r="DK310" s="198"/>
      <c r="DL310" s="198"/>
      <c r="DM310" s="198"/>
      <c r="DN310" s="198"/>
      <c r="DO310" s="198"/>
      <c r="DP310" s="198"/>
      <c r="DQ310" s="198"/>
      <c r="DR310" s="198"/>
      <c r="DS310" s="198"/>
      <c r="DT310" s="198"/>
      <c r="DU310" s="198"/>
      <c r="DV310" s="198"/>
      <c r="DW310" s="198"/>
      <c r="DX310" s="198"/>
      <c r="DY310" s="198"/>
      <c r="DZ310" s="198"/>
      <c r="EA310" s="198"/>
      <c r="EB310" s="198"/>
      <c r="EC310" s="198"/>
      <c r="ED310" s="198"/>
      <c r="EE310" s="198"/>
      <c r="EF310" s="198"/>
      <c r="EG310" s="198"/>
      <c r="EH310" s="198"/>
      <c r="EI310" s="198"/>
      <c r="EK310" s="198"/>
      <c r="EL310" s="198"/>
      <c r="EM310" s="198"/>
      <c r="EN310" s="198"/>
      <c r="EO310" s="198"/>
      <c r="EP310" s="198"/>
      <c r="EQ310" s="198"/>
      <c r="ER310" s="198"/>
      <c r="ES310" s="198"/>
      <c r="ET310" s="198"/>
      <c r="EU310" s="198"/>
      <c r="EV310" s="198"/>
    </row>
    <row r="311" spans="1:152" s="211" customFormat="1" x14ac:dyDescent="0.25">
      <c r="A311" s="198"/>
      <c r="B311" s="198"/>
      <c r="C311" s="198"/>
      <c r="D311" s="145"/>
      <c r="E311" s="231"/>
      <c r="F311" s="240"/>
      <c r="G311" s="240"/>
      <c r="H311" s="240"/>
      <c r="I311" s="240"/>
      <c r="J311" s="241"/>
      <c r="K311" s="242"/>
      <c r="L311" s="243"/>
      <c r="M311" s="243"/>
      <c r="N311" s="243"/>
      <c r="O311" s="243"/>
      <c r="P311" s="243"/>
      <c r="Q311" s="243"/>
      <c r="R311" s="243"/>
      <c r="S311" s="243"/>
      <c r="T311" s="257"/>
      <c r="U311" s="277"/>
      <c r="V311" s="278"/>
      <c r="W311" s="279"/>
      <c r="X311" s="279"/>
      <c r="Y311" s="279"/>
      <c r="Z311" s="198"/>
      <c r="AA311" s="198"/>
      <c r="AB311" s="198"/>
      <c r="AC311" s="198"/>
      <c r="AD311" s="198"/>
      <c r="AE311" s="198"/>
      <c r="AF311" s="198"/>
      <c r="AG311" s="198"/>
      <c r="AH311" s="198"/>
      <c r="AI311" s="198"/>
      <c r="AJ311" s="198"/>
      <c r="AK311" s="198"/>
      <c r="AL311" s="198"/>
      <c r="AM311" s="198"/>
      <c r="AN311" s="198"/>
      <c r="AO311" s="198"/>
      <c r="AP311" s="198"/>
      <c r="AQ311" s="198"/>
      <c r="AR311" s="198"/>
      <c r="AS311" s="198"/>
      <c r="AT311" s="198"/>
      <c r="AU311" s="198"/>
      <c r="AV311" s="198"/>
      <c r="AW311" s="198"/>
      <c r="AX311" s="198"/>
      <c r="AY311" s="198"/>
      <c r="AZ311" s="198"/>
      <c r="BA311" s="198"/>
      <c r="BB311" s="198"/>
      <c r="BC311" s="198"/>
      <c r="BD311" s="198"/>
      <c r="BE311" s="198"/>
      <c r="BF311" s="198"/>
      <c r="BG311" s="198"/>
      <c r="BH311" s="198"/>
      <c r="BI311" s="198"/>
      <c r="BJ311" s="198"/>
      <c r="BK311" s="198"/>
      <c r="BL311" s="198"/>
      <c r="BM311" s="198"/>
      <c r="BN311" s="198"/>
      <c r="BO311" s="198"/>
      <c r="BP311" s="198"/>
      <c r="BQ311" s="198"/>
      <c r="BR311" s="198"/>
      <c r="BS311" s="198"/>
      <c r="BT311" s="198"/>
      <c r="BU311" s="198"/>
      <c r="BV311" s="198"/>
      <c r="BW311" s="198"/>
      <c r="BX311" s="198"/>
      <c r="BY311" s="198"/>
      <c r="BZ311" s="198"/>
      <c r="CA311" s="198"/>
      <c r="CB311" s="198"/>
      <c r="CC311" s="198"/>
      <c r="CD311" s="198"/>
      <c r="CE311" s="198"/>
      <c r="CF311" s="198"/>
      <c r="CG311" s="198"/>
      <c r="CH311" s="198"/>
      <c r="CI311" s="198"/>
      <c r="CJ311" s="198"/>
      <c r="CK311" s="198"/>
      <c r="CL311" s="198"/>
      <c r="CM311" s="198"/>
      <c r="CN311" s="198"/>
      <c r="CO311" s="198"/>
      <c r="CP311" s="198"/>
      <c r="CQ311" s="198"/>
      <c r="CR311" s="198"/>
      <c r="CS311" s="198"/>
      <c r="CT311" s="198"/>
      <c r="CU311" s="198"/>
      <c r="CV311" s="198"/>
      <c r="CW311" s="198"/>
      <c r="CX311" s="198"/>
      <c r="CY311" s="198"/>
      <c r="CZ311" s="198"/>
      <c r="DA311" s="198"/>
      <c r="DB311" s="198"/>
      <c r="DC311" s="198"/>
      <c r="DD311" s="198"/>
      <c r="DE311" s="198"/>
      <c r="DF311" s="198"/>
      <c r="DG311" s="198"/>
      <c r="DH311" s="198"/>
      <c r="DI311" s="198"/>
      <c r="DJ311" s="198"/>
      <c r="DK311" s="198"/>
      <c r="DL311" s="198"/>
      <c r="DM311" s="198"/>
      <c r="DN311" s="198"/>
      <c r="DO311" s="198"/>
      <c r="DP311" s="198"/>
      <c r="DQ311" s="198"/>
      <c r="DR311" s="198"/>
      <c r="DS311" s="198"/>
      <c r="DT311" s="198"/>
      <c r="DU311" s="198"/>
      <c r="DV311" s="198"/>
      <c r="DW311" s="198"/>
      <c r="DX311" s="198"/>
      <c r="DY311" s="198"/>
      <c r="DZ311" s="198"/>
      <c r="EA311" s="198"/>
      <c r="EB311" s="198"/>
      <c r="EC311" s="198"/>
      <c r="ED311" s="198"/>
      <c r="EE311" s="198"/>
      <c r="EF311" s="198"/>
      <c r="EG311" s="198"/>
      <c r="EH311" s="198"/>
      <c r="EI311" s="198"/>
      <c r="EK311" s="198"/>
      <c r="EL311" s="198"/>
      <c r="EM311" s="198"/>
      <c r="EN311" s="198"/>
      <c r="EO311" s="198"/>
      <c r="EP311" s="198"/>
      <c r="EQ311" s="198"/>
      <c r="ER311" s="198"/>
      <c r="ES311" s="198"/>
      <c r="ET311" s="198"/>
      <c r="EU311" s="198"/>
      <c r="EV311" s="198"/>
    </row>
    <row r="312" spans="1:152" s="211" customFormat="1" x14ac:dyDescent="0.25">
      <c r="A312" s="198"/>
      <c r="B312" s="198"/>
      <c r="C312" s="198"/>
      <c r="D312" s="145"/>
      <c r="E312" s="231"/>
      <c r="F312" s="232" t="s">
        <v>37</v>
      </c>
      <c r="G312" s="232"/>
      <c r="H312" s="232"/>
      <c r="I312" s="232"/>
      <c r="J312" s="233"/>
      <c r="K312" s="234"/>
      <c r="L312" s="235"/>
      <c r="M312" s="235"/>
      <c r="N312" s="235"/>
      <c r="O312" s="235"/>
      <c r="P312" s="235"/>
      <c r="Q312" s="235"/>
      <c r="R312" s="235"/>
      <c r="S312" s="235"/>
      <c r="T312" s="257"/>
      <c r="U312" s="272" t="str">
        <f t="shared" si="309"/>
        <v>건설중인자산</v>
      </c>
      <c r="V312" s="273"/>
      <c r="W312" s="274"/>
      <c r="X312" s="274"/>
      <c r="Y312" s="274"/>
      <c r="Z312" s="198"/>
      <c r="AA312" s="198"/>
      <c r="AB312" s="198"/>
      <c r="AC312" s="198"/>
      <c r="AD312" s="198"/>
      <c r="AE312" s="198"/>
      <c r="AF312" s="198"/>
      <c r="AG312" s="198"/>
      <c r="AH312" s="198"/>
      <c r="AI312" s="198"/>
      <c r="AJ312" s="198"/>
      <c r="AK312" s="198"/>
      <c r="AL312" s="198"/>
      <c r="AM312" s="198"/>
      <c r="AN312" s="198"/>
      <c r="AO312" s="198"/>
      <c r="AP312" s="198"/>
      <c r="AQ312" s="198"/>
      <c r="AR312" s="198"/>
      <c r="AS312" s="198"/>
      <c r="AT312" s="198"/>
      <c r="AU312" s="198"/>
      <c r="AV312" s="198"/>
      <c r="AW312" s="198"/>
      <c r="AX312" s="198"/>
      <c r="AY312" s="198"/>
      <c r="AZ312" s="198"/>
      <c r="BA312" s="198"/>
      <c r="BB312" s="198"/>
      <c r="BC312" s="198"/>
      <c r="BD312" s="198"/>
      <c r="BE312" s="198"/>
      <c r="BF312" s="198"/>
      <c r="BG312" s="198"/>
      <c r="BH312" s="198"/>
      <c r="BI312" s="198"/>
      <c r="BJ312" s="198"/>
      <c r="BK312" s="198"/>
      <c r="BL312" s="198"/>
      <c r="BM312" s="198"/>
      <c r="BN312" s="198"/>
      <c r="BO312" s="198"/>
      <c r="BP312" s="198"/>
      <c r="BQ312" s="198"/>
      <c r="BR312" s="198"/>
      <c r="BS312" s="198"/>
      <c r="BT312" s="198"/>
      <c r="BU312" s="198"/>
      <c r="BV312" s="198"/>
      <c r="BW312" s="198"/>
      <c r="BX312" s="198"/>
      <c r="BY312" s="198"/>
      <c r="BZ312" s="198"/>
      <c r="CA312" s="198"/>
      <c r="CB312" s="198"/>
      <c r="CC312" s="198"/>
      <c r="CD312" s="198"/>
      <c r="CE312" s="198"/>
      <c r="CF312" s="198"/>
      <c r="CG312" s="198"/>
      <c r="CH312" s="198"/>
      <c r="CI312" s="198"/>
      <c r="CJ312" s="198"/>
      <c r="CK312" s="198"/>
      <c r="CL312" s="198"/>
      <c r="CM312" s="198"/>
      <c r="CN312" s="198"/>
      <c r="CO312" s="198"/>
      <c r="CP312" s="198"/>
      <c r="CQ312" s="198"/>
      <c r="CR312" s="198"/>
      <c r="CS312" s="198"/>
      <c r="CT312" s="198"/>
      <c r="CU312" s="198"/>
      <c r="CV312" s="198"/>
      <c r="CW312" s="198"/>
      <c r="CX312" s="198"/>
      <c r="CY312" s="198"/>
      <c r="CZ312" s="198"/>
      <c r="DA312" s="198"/>
      <c r="DB312" s="198"/>
      <c r="DC312" s="198"/>
      <c r="DD312" s="198"/>
      <c r="DE312" s="198"/>
      <c r="DF312" s="198"/>
      <c r="DG312" s="198"/>
      <c r="DH312" s="198"/>
      <c r="DI312" s="198"/>
      <c r="DJ312" s="198"/>
      <c r="DK312" s="198"/>
      <c r="DL312" s="198"/>
      <c r="DM312" s="198"/>
      <c r="DN312" s="198"/>
      <c r="DO312" s="198"/>
      <c r="DP312" s="198"/>
      <c r="DQ312" s="198"/>
      <c r="DR312" s="198"/>
      <c r="DS312" s="198"/>
      <c r="DT312" s="198"/>
      <c r="DU312" s="198"/>
      <c r="DV312" s="198"/>
      <c r="DW312" s="198"/>
      <c r="DX312" s="198"/>
      <c r="DY312" s="198"/>
      <c r="DZ312" s="198"/>
      <c r="EA312" s="198"/>
      <c r="EB312" s="198"/>
      <c r="EC312" s="198"/>
      <c r="ED312" s="198"/>
      <c r="EE312" s="198"/>
      <c r="EF312" s="198"/>
      <c r="EG312" s="198"/>
      <c r="EH312" s="198"/>
      <c r="EI312" s="198"/>
      <c r="EK312" s="198"/>
      <c r="EL312" s="198"/>
      <c r="EM312" s="198"/>
      <c r="EN312" s="198"/>
      <c r="EO312" s="198"/>
      <c r="EP312" s="198"/>
      <c r="EQ312" s="198"/>
      <c r="ER312" s="198"/>
      <c r="ES312" s="198"/>
      <c r="ET312" s="198"/>
      <c r="EU312" s="198"/>
      <c r="EV312" s="198"/>
    </row>
    <row r="313" spans="1:152" s="211" customFormat="1" x14ac:dyDescent="0.25">
      <c r="A313" s="198"/>
      <c r="B313" s="198"/>
      <c r="C313" s="198"/>
      <c r="D313" s="145"/>
      <c r="E313" s="198"/>
      <c r="F313" s="198"/>
      <c r="G313" s="198"/>
      <c r="H313" s="198"/>
      <c r="I313" s="198"/>
      <c r="J313" s="198"/>
      <c r="K313" s="198"/>
      <c r="L313" s="198"/>
      <c r="M313" s="198"/>
      <c r="N313" s="198"/>
      <c r="O313" s="198"/>
      <c r="P313" s="198"/>
      <c r="Q313" s="251"/>
      <c r="R313" s="198"/>
      <c r="S313" s="198"/>
      <c r="T313" s="198"/>
      <c r="U313" s="198"/>
      <c r="V313" s="198"/>
      <c r="W313" s="198"/>
      <c r="X313" s="198"/>
      <c r="Y313" s="198"/>
      <c r="Z313" s="198"/>
      <c r="AA313" s="198"/>
      <c r="AB313" s="198"/>
      <c r="AC313" s="198"/>
      <c r="AD313" s="198"/>
      <c r="AE313" s="198"/>
      <c r="AF313" s="198"/>
      <c r="AG313" s="198"/>
      <c r="AH313" s="198"/>
      <c r="AI313" s="198"/>
      <c r="AJ313" s="198"/>
      <c r="AK313" s="198"/>
      <c r="AL313" s="198"/>
      <c r="AM313" s="198"/>
      <c r="AN313" s="198"/>
      <c r="AO313" s="198"/>
      <c r="AP313" s="198"/>
      <c r="AQ313" s="198"/>
      <c r="AR313" s="198"/>
      <c r="AS313" s="198"/>
      <c r="AT313" s="198"/>
      <c r="AU313" s="198"/>
      <c r="AV313" s="198"/>
      <c r="AW313" s="198"/>
      <c r="AX313" s="198"/>
      <c r="AY313" s="198"/>
      <c r="AZ313" s="198"/>
      <c r="BA313" s="198"/>
      <c r="BB313" s="198"/>
      <c r="BC313" s="198"/>
      <c r="BD313" s="198"/>
      <c r="BE313" s="198"/>
      <c r="BF313" s="198"/>
      <c r="BG313" s="198"/>
      <c r="BH313" s="198"/>
      <c r="BI313" s="198"/>
      <c r="BJ313" s="198"/>
      <c r="BK313" s="198"/>
      <c r="BL313" s="198"/>
      <c r="BM313" s="198"/>
      <c r="BN313" s="198"/>
      <c r="BO313" s="198"/>
      <c r="BP313" s="198"/>
      <c r="BQ313" s="198"/>
      <c r="BR313" s="198"/>
      <c r="BS313" s="198"/>
      <c r="BT313" s="198"/>
      <c r="BU313" s="198"/>
      <c r="BV313" s="198"/>
      <c r="BW313" s="198"/>
      <c r="BX313" s="198"/>
      <c r="BY313" s="198"/>
      <c r="BZ313" s="198"/>
      <c r="CA313" s="198"/>
      <c r="CB313" s="198"/>
      <c r="CC313" s="198"/>
      <c r="CD313" s="198"/>
      <c r="CE313" s="198"/>
      <c r="CF313" s="198"/>
      <c r="CG313" s="198"/>
      <c r="CH313" s="198"/>
      <c r="CI313" s="198"/>
      <c r="CJ313" s="198"/>
      <c r="CK313" s="198"/>
      <c r="CL313" s="198"/>
      <c r="CM313" s="198"/>
      <c r="CN313" s="198"/>
      <c r="CO313" s="198"/>
      <c r="CP313" s="198"/>
      <c r="CQ313" s="198"/>
      <c r="CR313" s="198"/>
      <c r="CS313" s="198"/>
      <c r="CT313" s="198"/>
      <c r="CU313" s="198"/>
      <c r="CV313" s="198"/>
      <c r="CW313" s="198"/>
      <c r="CX313" s="198"/>
      <c r="CY313" s="198"/>
      <c r="CZ313" s="198"/>
      <c r="DA313" s="198"/>
      <c r="DB313" s="198"/>
      <c r="DC313" s="198"/>
      <c r="DD313" s="198"/>
      <c r="DE313" s="198"/>
      <c r="DF313" s="198"/>
      <c r="DG313" s="198"/>
      <c r="DH313" s="198"/>
      <c r="DI313" s="198"/>
      <c r="DJ313" s="198"/>
      <c r="DK313" s="198"/>
      <c r="DL313" s="198"/>
      <c r="DM313" s="198"/>
      <c r="DN313" s="198"/>
      <c r="DO313" s="198"/>
      <c r="DP313" s="198"/>
      <c r="DQ313" s="198"/>
      <c r="DR313" s="198"/>
      <c r="DS313" s="198"/>
      <c r="DT313" s="198"/>
      <c r="DU313" s="198"/>
      <c r="DV313" s="198"/>
      <c r="DW313" s="198"/>
      <c r="DX313" s="198"/>
      <c r="DY313" s="198"/>
      <c r="DZ313" s="198"/>
      <c r="EA313" s="198"/>
      <c r="EB313" s="198"/>
      <c r="EC313" s="198"/>
      <c r="ED313" s="198"/>
      <c r="EE313" s="198"/>
      <c r="EF313" s="198"/>
      <c r="EG313" s="198"/>
      <c r="EH313" s="198"/>
      <c r="EI313" s="198"/>
      <c r="EJ313" s="198"/>
      <c r="EK313" s="198"/>
      <c r="EL313" s="198"/>
      <c r="EM313" s="198"/>
      <c r="EN313" s="198"/>
    </row>
    <row r="314" spans="1:152" s="211" customFormat="1" x14ac:dyDescent="0.25">
      <c r="A314" s="198"/>
      <c r="B314" s="198"/>
      <c r="C314" s="198"/>
      <c r="D314" s="145"/>
      <c r="E314" s="198"/>
      <c r="F314" s="198"/>
      <c r="G314" s="198"/>
      <c r="H314" s="198"/>
      <c r="I314" s="198"/>
      <c r="J314" s="198"/>
      <c r="K314" s="198"/>
      <c r="L314" s="198"/>
      <c r="M314" s="198"/>
      <c r="N314" s="198"/>
      <c r="O314" s="198"/>
      <c r="P314" s="198"/>
      <c r="Q314" s="251"/>
      <c r="R314" s="198"/>
      <c r="S314" s="198"/>
      <c r="T314" s="198"/>
      <c r="U314" s="198"/>
      <c r="V314" s="198"/>
      <c r="W314" s="198"/>
      <c r="X314" s="198"/>
      <c r="Y314" s="198"/>
      <c r="Z314" s="198"/>
      <c r="AA314" s="198"/>
      <c r="AB314" s="198"/>
      <c r="AC314" s="198"/>
      <c r="AD314" s="198"/>
      <c r="AE314" s="198"/>
      <c r="AF314" s="198"/>
      <c r="AG314" s="198"/>
      <c r="AH314" s="198"/>
      <c r="AI314" s="198"/>
      <c r="AJ314" s="198"/>
      <c r="AK314" s="198"/>
      <c r="AL314" s="198"/>
      <c r="AM314" s="198"/>
      <c r="AN314" s="198"/>
      <c r="AO314" s="198"/>
      <c r="AP314" s="198"/>
      <c r="AQ314" s="198"/>
      <c r="AR314" s="198"/>
      <c r="AS314" s="198"/>
      <c r="AT314" s="198"/>
      <c r="AU314" s="198"/>
      <c r="AV314" s="198"/>
      <c r="AW314" s="198"/>
      <c r="AX314" s="198"/>
      <c r="AY314" s="198"/>
      <c r="AZ314" s="198"/>
      <c r="BA314" s="198"/>
      <c r="BB314" s="198"/>
      <c r="BC314" s="198"/>
      <c r="BD314" s="198"/>
      <c r="BE314" s="198"/>
      <c r="BF314" s="198"/>
      <c r="BG314" s="198"/>
      <c r="BH314" s="198"/>
      <c r="BI314" s="198"/>
      <c r="BJ314" s="198"/>
      <c r="BK314" s="198"/>
      <c r="BL314" s="198"/>
      <c r="BM314" s="198"/>
      <c r="BN314" s="198"/>
      <c r="BO314" s="198"/>
      <c r="BP314" s="198"/>
      <c r="BQ314" s="198"/>
      <c r="BR314" s="198"/>
      <c r="BS314" s="198"/>
      <c r="BT314" s="198"/>
      <c r="BU314" s="198"/>
      <c r="BV314" s="198"/>
      <c r="BW314" s="198"/>
      <c r="BX314" s="198"/>
      <c r="BY314" s="198"/>
      <c r="BZ314" s="198"/>
      <c r="CA314" s="198"/>
      <c r="CB314" s="198"/>
      <c r="CC314" s="198"/>
      <c r="CD314" s="198"/>
      <c r="CE314" s="198"/>
      <c r="CF314" s="198"/>
      <c r="CG314" s="198"/>
      <c r="CH314" s="198"/>
      <c r="CI314" s="198"/>
      <c r="CJ314" s="198"/>
      <c r="CK314" s="198"/>
      <c r="CL314" s="198"/>
      <c r="CM314" s="198"/>
      <c r="CN314" s="198"/>
      <c r="CO314" s="198"/>
      <c r="CP314" s="198"/>
      <c r="CQ314" s="198"/>
      <c r="CR314" s="198"/>
      <c r="CS314" s="198"/>
      <c r="CT314" s="198"/>
      <c r="CU314" s="198"/>
      <c r="CV314" s="198"/>
      <c r="CW314" s="198"/>
      <c r="CX314" s="198"/>
      <c r="CY314" s="198"/>
      <c r="CZ314" s="198"/>
      <c r="DA314" s="198"/>
      <c r="DB314" s="198"/>
      <c r="DC314" s="198"/>
      <c r="DD314" s="198"/>
      <c r="DE314" s="198"/>
      <c r="DF314" s="198"/>
      <c r="DG314" s="198"/>
      <c r="DH314" s="198"/>
      <c r="DI314" s="198"/>
      <c r="DJ314" s="198"/>
      <c r="DK314" s="198"/>
      <c r="DL314" s="198"/>
      <c r="DM314" s="198"/>
      <c r="DN314" s="198"/>
      <c r="DO314" s="198"/>
      <c r="DP314" s="198"/>
      <c r="DQ314" s="198"/>
      <c r="DR314" s="198"/>
      <c r="DS314" s="198"/>
      <c r="DT314" s="198"/>
      <c r="DU314" s="198"/>
      <c r="DV314" s="198"/>
      <c r="DW314" s="198"/>
      <c r="DX314" s="198"/>
      <c r="DY314" s="198"/>
      <c r="DZ314" s="198"/>
      <c r="EA314" s="198"/>
      <c r="EB314" s="198"/>
      <c r="EC314" s="198"/>
      <c r="ED314" s="198"/>
      <c r="EE314" s="198"/>
      <c r="EF314" s="198"/>
      <c r="EG314" s="198"/>
      <c r="EH314" s="198"/>
      <c r="EI314" s="198"/>
      <c r="EJ314" s="198"/>
      <c r="EK314" s="198"/>
      <c r="EL314" s="198"/>
      <c r="EM314" s="198"/>
      <c r="EN314" s="198"/>
    </row>
    <row r="315" spans="1:152" s="13" customFormat="1" x14ac:dyDescent="0.25">
      <c r="A315" s="8"/>
      <c r="B315" s="6"/>
      <c r="C315" s="199" t="s">
        <v>76</v>
      </c>
      <c r="D315" s="200"/>
      <c r="E315" s="200"/>
      <c r="F315" s="201"/>
      <c r="G315" s="201"/>
      <c r="H315" s="201"/>
      <c r="I315" s="201"/>
      <c r="J315" s="201"/>
      <c r="K315" s="201"/>
      <c r="L315" s="201"/>
      <c r="M315" s="201"/>
      <c r="N315" s="201"/>
      <c r="O315" s="201"/>
      <c r="P315" s="201"/>
      <c r="Q315" s="201"/>
      <c r="R315" s="201"/>
      <c r="S315" s="201"/>
      <c r="T315" s="201"/>
      <c r="U315" s="201"/>
      <c r="V315" s="201"/>
      <c r="W315" s="201"/>
      <c r="X315" s="201"/>
      <c r="Y315" s="201"/>
      <c r="Z315" s="201"/>
      <c r="AA315" s="201"/>
      <c r="AB315" s="201"/>
      <c r="AC315" s="201"/>
      <c r="AD315" s="201"/>
      <c r="AE315" s="201"/>
      <c r="AF315" s="201"/>
      <c r="AG315" s="201"/>
      <c r="AH315" s="201"/>
      <c r="AI315" s="201"/>
      <c r="AJ315" s="201"/>
      <c r="AK315" s="201"/>
      <c r="AL315" s="201"/>
      <c r="AM315" s="201"/>
      <c r="AN315" s="201"/>
      <c r="AO315" s="201"/>
      <c r="AP315" s="201"/>
      <c r="AQ315" s="201"/>
      <c r="AR315" s="201"/>
      <c r="AS315" s="201"/>
      <c r="AT315" s="201"/>
      <c r="AU315" s="201"/>
      <c r="AV315" s="201"/>
      <c r="AW315" s="201"/>
      <c r="AX315" s="201"/>
      <c r="AY315" s="201"/>
      <c r="AZ315" s="201"/>
      <c r="BA315" s="201"/>
      <c r="BB315" s="201"/>
      <c r="BC315" s="201"/>
      <c r="BD315" s="201"/>
      <c r="BE315" s="201"/>
      <c r="BF315" s="201"/>
      <c r="BG315" s="201"/>
      <c r="BH315" s="201"/>
      <c r="BI315" s="201"/>
      <c r="BJ315" s="201"/>
      <c r="BK315" s="201"/>
      <c r="BL315" s="201"/>
      <c r="BM315" s="201"/>
      <c r="BN315" s="201"/>
      <c r="BO315" s="201"/>
      <c r="BP315" s="201"/>
      <c r="BQ315" s="201"/>
      <c r="BR315" s="201"/>
      <c r="BS315" s="201"/>
      <c r="BT315" s="201"/>
      <c r="BU315" s="201"/>
      <c r="BV315" s="201"/>
      <c r="BW315" s="201"/>
      <c r="BX315" s="201"/>
      <c r="BY315" s="201"/>
      <c r="BZ315" s="201"/>
      <c r="CA315" s="201"/>
      <c r="CB315" s="201"/>
      <c r="CC315" s="201"/>
      <c r="CD315" s="201"/>
      <c r="CE315" s="201"/>
      <c r="CF315" s="201"/>
      <c r="CG315" s="201"/>
      <c r="CH315" s="201"/>
      <c r="CI315" s="201"/>
      <c r="CJ315" s="201"/>
      <c r="CK315" s="201"/>
      <c r="CL315" s="201"/>
      <c r="CM315" s="201"/>
      <c r="CN315" s="201"/>
      <c r="CO315" s="201"/>
      <c r="CP315" s="201"/>
      <c r="CQ315" s="201"/>
      <c r="CR315" s="201"/>
      <c r="CS315" s="201"/>
      <c r="CT315" s="201"/>
      <c r="CU315" s="201"/>
      <c r="CV315" s="201"/>
      <c r="CW315" s="201"/>
      <c r="CX315" s="201"/>
      <c r="CY315" s="201"/>
      <c r="CZ315" s="201"/>
      <c r="DA315" s="201"/>
      <c r="DB315" s="201"/>
      <c r="DC315" s="201"/>
      <c r="DD315" s="201"/>
      <c r="DE315" s="201"/>
      <c r="DF315" s="201"/>
      <c r="DG315" s="201"/>
      <c r="DH315" s="201"/>
      <c r="DI315" s="201"/>
      <c r="DJ315" s="201"/>
      <c r="DK315" s="201"/>
      <c r="DL315" s="201"/>
      <c r="DM315" s="201"/>
      <c r="DN315" s="201"/>
      <c r="DO315" s="201"/>
      <c r="DP315" s="201"/>
      <c r="DQ315" s="201"/>
      <c r="DR315" s="201"/>
      <c r="DS315" s="201"/>
      <c r="DT315" s="201"/>
      <c r="DU315" s="201"/>
      <c r="DV315" s="201"/>
      <c r="DW315" s="201"/>
      <c r="DX315" s="201"/>
      <c r="DY315" s="201"/>
      <c r="DZ315" s="201"/>
      <c r="EA315" s="201"/>
      <c r="EB315" s="201"/>
      <c r="EC315" s="201"/>
      <c r="ED315" s="201"/>
      <c r="EE315" s="201"/>
      <c r="EF315" s="201"/>
      <c r="EG315" s="201"/>
      <c r="EH315" s="201"/>
      <c r="EI315" s="201"/>
      <c r="EJ315" s="201"/>
      <c r="EK315" s="201"/>
      <c r="EL315" s="201"/>
      <c r="EM315" s="201"/>
      <c r="EN315" s="201"/>
      <c r="EO315" s="202"/>
      <c r="EP315" s="202"/>
      <c r="EQ315" s="202"/>
      <c r="ER315" s="202"/>
      <c r="ES315" s="202"/>
      <c r="ET315" s="202"/>
      <c r="EU315" s="202"/>
      <c r="EV315" s="202"/>
    </row>
    <row r="316" spans="1:152" s="181" customFormat="1" x14ac:dyDescent="0.25">
      <c r="B316" s="180"/>
      <c r="C316" s="180"/>
      <c r="D316" s="180"/>
      <c r="N316" s="91" t="s">
        <v>3</v>
      </c>
      <c r="O316" s="91" t="s">
        <v>3</v>
      </c>
      <c r="P316" s="91" t="s">
        <v>4</v>
      </c>
      <c r="Q316" s="91" t="s">
        <v>4</v>
      </c>
      <c r="R316" s="91" t="s">
        <v>4</v>
      </c>
      <c r="S316" s="91" t="s">
        <v>4</v>
      </c>
      <c r="T316" s="91" t="s">
        <v>4</v>
      </c>
      <c r="U316" s="91" t="s">
        <v>4</v>
      </c>
      <c r="V316" s="91" t="s">
        <v>4</v>
      </c>
      <c r="W316" s="91" t="s">
        <v>4</v>
      </c>
      <c r="X316" s="91" t="s">
        <v>4</v>
      </c>
      <c r="Y316" s="91" t="s">
        <v>4</v>
      </c>
      <c r="Z316" s="91" t="s">
        <v>4</v>
      </c>
      <c r="AA316" s="91" t="s">
        <v>4</v>
      </c>
      <c r="AB316" s="91" t="s">
        <v>4</v>
      </c>
      <c r="AC316" s="91" t="s">
        <v>4</v>
      </c>
      <c r="AD316" s="91" t="s">
        <v>4</v>
      </c>
      <c r="AE316" s="91" t="s">
        <v>4</v>
      </c>
      <c r="AF316" s="91" t="s">
        <v>4</v>
      </c>
      <c r="AG316" s="91" t="s">
        <v>4</v>
      </c>
      <c r="AH316" s="91" t="s">
        <v>4</v>
      </c>
      <c r="AI316" s="91" t="s">
        <v>4</v>
      </c>
      <c r="AJ316" s="91" t="s">
        <v>4</v>
      </c>
      <c r="AK316" s="91" t="s">
        <v>4</v>
      </c>
      <c r="AL316" s="91" t="s">
        <v>4</v>
      </c>
      <c r="AM316" s="91" t="s">
        <v>4</v>
      </c>
      <c r="AN316" s="91" t="s">
        <v>4</v>
      </c>
      <c r="AO316" s="91" t="s">
        <v>4</v>
      </c>
      <c r="AP316" s="91" t="s">
        <v>4</v>
      </c>
      <c r="AQ316" s="91" t="s">
        <v>4</v>
      </c>
      <c r="AR316" s="91" t="s">
        <v>4</v>
      </c>
      <c r="AS316" s="91" t="s">
        <v>4</v>
      </c>
      <c r="AT316" s="91" t="s">
        <v>4</v>
      </c>
      <c r="AU316" s="91" t="s">
        <v>4</v>
      </c>
      <c r="AV316" s="91" t="s">
        <v>4</v>
      </c>
      <c r="AW316" s="91" t="s">
        <v>4</v>
      </c>
      <c r="AX316" s="91" t="s">
        <v>4</v>
      </c>
      <c r="AY316" s="91" t="s">
        <v>4</v>
      </c>
      <c r="AZ316" s="91" t="s">
        <v>4</v>
      </c>
      <c r="BA316" s="91" t="s">
        <v>4</v>
      </c>
      <c r="BB316" s="91" t="s">
        <v>4</v>
      </c>
      <c r="BC316" s="91" t="s">
        <v>4</v>
      </c>
      <c r="BD316" s="91" t="s">
        <v>4</v>
      </c>
      <c r="BE316" s="91" t="s">
        <v>4</v>
      </c>
      <c r="BF316" s="91" t="s">
        <v>4</v>
      </c>
      <c r="BG316" s="91" t="s">
        <v>4</v>
      </c>
      <c r="BH316" s="91" t="s">
        <v>4</v>
      </c>
      <c r="BI316" s="91" t="s">
        <v>4</v>
      </c>
      <c r="BJ316" s="91" t="s">
        <v>4</v>
      </c>
      <c r="BK316" s="91" t="s">
        <v>4</v>
      </c>
      <c r="BL316" s="91" t="s">
        <v>4</v>
      </c>
      <c r="BM316" s="91" t="s">
        <v>4</v>
      </c>
      <c r="BN316" s="91" t="s">
        <v>4</v>
      </c>
      <c r="BO316" s="91" t="s">
        <v>4</v>
      </c>
      <c r="BP316" s="91" t="s">
        <v>4</v>
      </c>
      <c r="BQ316" s="91" t="s">
        <v>4</v>
      </c>
      <c r="BR316" s="91" t="s">
        <v>4</v>
      </c>
      <c r="BS316" s="91" t="s">
        <v>4</v>
      </c>
      <c r="BT316" s="91" t="s">
        <v>4</v>
      </c>
      <c r="BU316" s="91" t="s">
        <v>4</v>
      </c>
      <c r="BV316" s="91" t="s">
        <v>4</v>
      </c>
      <c r="BW316" s="91" t="s">
        <v>4</v>
      </c>
      <c r="BX316" s="91" t="s">
        <v>4</v>
      </c>
      <c r="BY316" s="91" t="s">
        <v>4</v>
      </c>
      <c r="BZ316" s="91" t="s">
        <v>4</v>
      </c>
      <c r="CA316" s="91" t="s">
        <v>4</v>
      </c>
      <c r="CB316" s="91" t="s">
        <v>4</v>
      </c>
      <c r="CC316" s="91" t="s">
        <v>4</v>
      </c>
      <c r="CD316" s="91" t="s">
        <v>4</v>
      </c>
      <c r="CE316" s="91" t="s">
        <v>4</v>
      </c>
      <c r="CF316" s="91" t="s">
        <v>4</v>
      </c>
      <c r="CG316" s="91" t="s">
        <v>4</v>
      </c>
      <c r="CH316" s="91" t="s">
        <v>4</v>
      </c>
      <c r="CI316" s="91" t="s">
        <v>4</v>
      </c>
      <c r="CJ316" s="91" t="s">
        <v>4</v>
      </c>
      <c r="CK316" s="91" t="s">
        <v>4</v>
      </c>
      <c r="CL316" s="91" t="s">
        <v>4</v>
      </c>
      <c r="CM316" s="91" t="s">
        <v>4</v>
      </c>
      <c r="CN316" s="91" t="s">
        <v>4</v>
      </c>
      <c r="CO316" s="91" t="s">
        <v>4</v>
      </c>
      <c r="CP316" s="91" t="s">
        <v>4</v>
      </c>
      <c r="CQ316" s="91" t="s">
        <v>4</v>
      </c>
      <c r="CR316" s="91" t="s">
        <v>4</v>
      </c>
      <c r="CS316" s="91" t="s">
        <v>4</v>
      </c>
      <c r="CT316" s="91" t="s">
        <v>4</v>
      </c>
      <c r="CU316" s="91" t="s">
        <v>4</v>
      </c>
      <c r="CV316" s="91" t="s">
        <v>4</v>
      </c>
      <c r="CW316" s="91" t="s">
        <v>4</v>
      </c>
      <c r="CX316" s="91" t="s">
        <v>4</v>
      </c>
      <c r="CY316" s="91" t="s">
        <v>4</v>
      </c>
      <c r="CZ316" s="91" t="s">
        <v>4</v>
      </c>
      <c r="DA316" s="91" t="s">
        <v>4</v>
      </c>
      <c r="DB316" s="91" t="s">
        <v>4</v>
      </c>
      <c r="DC316" s="91" t="s">
        <v>4</v>
      </c>
      <c r="DD316" s="91" t="s">
        <v>4</v>
      </c>
      <c r="DE316" s="91" t="s">
        <v>4</v>
      </c>
      <c r="DF316" s="91" t="s">
        <v>4</v>
      </c>
      <c r="DG316" s="91"/>
      <c r="DH316" s="91"/>
      <c r="DI316" s="91"/>
      <c r="DJ316" s="91"/>
      <c r="DK316" s="91"/>
      <c r="DL316" s="91"/>
      <c r="DM316" s="91"/>
      <c r="DN316" s="91"/>
      <c r="DO316" s="91"/>
      <c r="DP316" s="91"/>
      <c r="DQ316" s="91"/>
      <c r="DR316" s="91"/>
      <c r="DS316" s="91"/>
      <c r="DT316" s="91"/>
      <c r="DU316" s="91"/>
      <c r="DV316" s="91"/>
      <c r="DW316" s="91"/>
      <c r="DX316" s="91"/>
      <c r="DY316" s="91"/>
      <c r="DZ316" s="91"/>
      <c r="EA316" s="91"/>
      <c r="EB316" s="91"/>
      <c r="EC316" s="91"/>
      <c r="ED316" s="91"/>
      <c r="EE316" s="91"/>
      <c r="EF316" s="91"/>
      <c r="EG316" s="91"/>
      <c r="EH316" s="91"/>
      <c r="EI316" s="91"/>
      <c r="EJ316" s="91"/>
      <c r="EK316" s="91"/>
      <c r="EL316" s="91"/>
      <c r="EM316" s="91"/>
      <c r="EN316" s="91"/>
      <c r="EO316" s="280"/>
      <c r="EP316" s="280"/>
      <c r="EQ316" s="280"/>
      <c r="ER316" s="280"/>
      <c r="ES316" s="280"/>
      <c r="ET316" s="280"/>
      <c r="EU316" s="280"/>
      <c r="EV316" s="280"/>
    </row>
    <row r="317" spans="1:152" s="211" customFormat="1" x14ac:dyDescent="0.25">
      <c r="A317" s="198"/>
      <c r="B317" s="198"/>
      <c r="C317" s="198"/>
      <c r="D317" s="145"/>
      <c r="E317" s="203" t="s">
        <v>5</v>
      </c>
      <c r="F317" s="204"/>
      <c r="G317" s="204"/>
      <c r="H317" s="204"/>
      <c r="I317" s="204"/>
      <c r="J317" s="205"/>
      <c r="K317" s="206"/>
      <c r="L317" s="207"/>
      <c r="M317" s="208"/>
      <c r="N317" s="281">
        <f>N279</f>
        <v>2016</v>
      </c>
      <c r="O317" s="281">
        <f>O279</f>
        <v>2017</v>
      </c>
      <c r="P317" s="281">
        <f t="shared" ref="P317:CA318" si="310">P279</f>
        <v>2017</v>
      </c>
      <c r="Q317" s="281">
        <f t="shared" si="310"/>
        <v>2017</v>
      </c>
      <c r="R317" s="281">
        <f t="shared" si="310"/>
        <v>2017</v>
      </c>
      <c r="S317" s="281">
        <f t="shared" si="310"/>
        <v>2017</v>
      </c>
      <c r="T317" s="281">
        <f t="shared" si="310"/>
        <v>2017</v>
      </c>
      <c r="U317" s="281">
        <f t="shared" si="310"/>
        <v>2017</v>
      </c>
      <c r="V317" s="281">
        <f t="shared" si="310"/>
        <v>2017</v>
      </c>
      <c r="W317" s="281">
        <f t="shared" si="310"/>
        <v>2017</v>
      </c>
      <c r="X317" s="281">
        <f t="shared" si="310"/>
        <v>2017</v>
      </c>
      <c r="Y317" s="281">
        <f t="shared" si="310"/>
        <v>2017</v>
      </c>
      <c r="Z317" s="281">
        <f t="shared" si="310"/>
        <v>2017</v>
      </c>
      <c r="AA317" s="281">
        <f t="shared" si="310"/>
        <v>2018</v>
      </c>
      <c r="AB317" s="281">
        <f t="shared" si="310"/>
        <v>2018</v>
      </c>
      <c r="AC317" s="281">
        <f t="shared" si="310"/>
        <v>2018</v>
      </c>
      <c r="AD317" s="281">
        <f t="shared" si="310"/>
        <v>2018</v>
      </c>
      <c r="AE317" s="281">
        <f t="shared" si="310"/>
        <v>2018</v>
      </c>
      <c r="AF317" s="281">
        <f t="shared" si="310"/>
        <v>2018</v>
      </c>
      <c r="AG317" s="281">
        <f t="shared" si="310"/>
        <v>2018</v>
      </c>
      <c r="AH317" s="281">
        <f t="shared" si="310"/>
        <v>2018</v>
      </c>
      <c r="AI317" s="281">
        <f t="shared" si="310"/>
        <v>2018</v>
      </c>
      <c r="AJ317" s="281">
        <f t="shared" si="310"/>
        <v>2018</v>
      </c>
      <c r="AK317" s="281">
        <f t="shared" si="310"/>
        <v>2018</v>
      </c>
      <c r="AL317" s="281">
        <f t="shared" si="310"/>
        <v>2018</v>
      </c>
      <c r="AM317" s="281">
        <f t="shared" si="310"/>
        <v>2019</v>
      </c>
      <c r="AN317" s="281">
        <f t="shared" si="310"/>
        <v>2019</v>
      </c>
      <c r="AO317" s="281">
        <f t="shared" si="310"/>
        <v>2019</v>
      </c>
      <c r="AP317" s="281">
        <f t="shared" si="310"/>
        <v>2019</v>
      </c>
      <c r="AQ317" s="281">
        <f t="shared" si="310"/>
        <v>2019</v>
      </c>
      <c r="AR317" s="281">
        <f t="shared" si="310"/>
        <v>2019</v>
      </c>
      <c r="AS317" s="281">
        <f t="shared" si="310"/>
        <v>2019</v>
      </c>
      <c r="AT317" s="281">
        <f t="shared" si="310"/>
        <v>2019</v>
      </c>
      <c r="AU317" s="281">
        <f t="shared" si="310"/>
        <v>2019</v>
      </c>
      <c r="AV317" s="281">
        <f t="shared" si="310"/>
        <v>2019</v>
      </c>
      <c r="AW317" s="281">
        <f t="shared" si="310"/>
        <v>2019</v>
      </c>
      <c r="AX317" s="281">
        <f t="shared" si="310"/>
        <v>2019</v>
      </c>
      <c r="AY317" s="281">
        <f t="shared" si="310"/>
        <v>2020</v>
      </c>
      <c r="AZ317" s="281">
        <f t="shared" si="310"/>
        <v>2020</v>
      </c>
      <c r="BA317" s="281">
        <f t="shared" si="310"/>
        <v>2020</v>
      </c>
      <c r="BB317" s="281">
        <f t="shared" si="310"/>
        <v>2020</v>
      </c>
      <c r="BC317" s="281">
        <f t="shared" si="310"/>
        <v>2020</v>
      </c>
      <c r="BD317" s="281">
        <f t="shared" si="310"/>
        <v>2020</v>
      </c>
      <c r="BE317" s="281">
        <f t="shared" si="310"/>
        <v>2020</v>
      </c>
      <c r="BF317" s="281">
        <f t="shared" si="310"/>
        <v>2020</v>
      </c>
      <c r="BG317" s="281">
        <f t="shared" si="310"/>
        <v>2020</v>
      </c>
      <c r="BH317" s="281">
        <f t="shared" si="310"/>
        <v>2020</v>
      </c>
      <c r="BI317" s="281">
        <f t="shared" si="310"/>
        <v>2020</v>
      </c>
      <c r="BJ317" s="281">
        <f t="shared" si="310"/>
        <v>2020</v>
      </c>
      <c r="BK317" s="281">
        <f t="shared" si="310"/>
        <v>2021</v>
      </c>
      <c r="BL317" s="281">
        <f t="shared" si="310"/>
        <v>2021</v>
      </c>
      <c r="BM317" s="281">
        <f t="shared" si="310"/>
        <v>2021</v>
      </c>
      <c r="BN317" s="281">
        <f t="shared" si="310"/>
        <v>2021</v>
      </c>
      <c r="BO317" s="281">
        <f t="shared" si="310"/>
        <v>2021</v>
      </c>
      <c r="BP317" s="281">
        <f t="shared" si="310"/>
        <v>2021</v>
      </c>
      <c r="BQ317" s="281">
        <f t="shared" si="310"/>
        <v>2021</v>
      </c>
      <c r="BR317" s="281">
        <f t="shared" si="310"/>
        <v>2021</v>
      </c>
      <c r="BS317" s="281">
        <f t="shared" si="310"/>
        <v>2021</v>
      </c>
      <c r="BT317" s="281">
        <f t="shared" si="310"/>
        <v>2021</v>
      </c>
      <c r="BU317" s="281">
        <f t="shared" si="310"/>
        <v>2021</v>
      </c>
      <c r="BV317" s="281">
        <f t="shared" si="310"/>
        <v>2021</v>
      </c>
      <c r="BW317" s="281">
        <f t="shared" si="310"/>
        <v>2022</v>
      </c>
      <c r="BX317" s="281">
        <f t="shared" si="310"/>
        <v>2022</v>
      </c>
      <c r="BY317" s="281">
        <f t="shared" si="310"/>
        <v>2022</v>
      </c>
      <c r="BZ317" s="281">
        <f t="shared" si="310"/>
        <v>2022</v>
      </c>
      <c r="CA317" s="281">
        <f t="shared" si="310"/>
        <v>2022</v>
      </c>
      <c r="CB317" s="281">
        <f t="shared" ref="CB317:DF318" si="311">CB279</f>
        <v>2022</v>
      </c>
      <c r="CC317" s="281">
        <f t="shared" si="311"/>
        <v>2022</v>
      </c>
      <c r="CD317" s="281">
        <f t="shared" si="311"/>
        <v>2022</v>
      </c>
      <c r="CE317" s="281">
        <f t="shared" si="311"/>
        <v>2022</v>
      </c>
      <c r="CF317" s="281">
        <f t="shared" si="311"/>
        <v>2022</v>
      </c>
      <c r="CG317" s="281">
        <f t="shared" si="311"/>
        <v>2022</v>
      </c>
      <c r="CH317" s="281">
        <f t="shared" si="311"/>
        <v>2022</v>
      </c>
      <c r="CI317" s="281">
        <f t="shared" si="311"/>
        <v>2023</v>
      </c>
      <c r="CJ317" s="281">
        <f t="shared" si="311"/>
        <v>2023</v>
      </c>
      <c r="CK317" s="281">
        <f t="shared" si="311"/>
        <v>2023</v>
      </c>
      <c r="CL317" s="281">
        <f t="shared" si="311"/>
        <v>2023</v>
      </c>
      <c r="CM317" s="281">
        <f t="shared" si="311"/>
        <v>2023</v>
      </c>
      <c r="CN317" s="281">
        <f t="shared" si="311"/>
        <v>2023</v>
      </c>
      <c r="CO317" s="281">
        <f t="shared" si="311"/>
        <v>2023</v>
      </c>
      <c r="CP317" s="281">
        <f t="shared" si="311"/>
        <v>2023</v>
      </c>
      <c r="CQ317" s="281">
        <f t="shared" si="311"/>
        <v>2023</v>
      </c>
      <c r="CR317" s="281">
        <f t="shared" si="311"/>
        <v>2023</v>
      </c>
      <c r="CS317" s="281">
        <f t="shared" si="311"/>
        <v>2023</v>
      </c>
      <c r="CT317" s="281">
        <f t="shared" si="311"/>
        <v>2023</v>
      </c>
      <c r="CU317" s="281">
        <f t="shared" si="311"/>
        <v>2024</v>
      </c>
      <c r="CV317" s="281">
        <f t="shared" si="311"/>
        <v>2024</v>
      </c>
      <c r="CW317" s="281">
        <f t="shared" si="311"/>
        <v>2024</v>
      </c>
      <c r="CX317" s="281">
        <f t="shared" si="311"/>
        <v>2024</v>
      </c>
      <c r="CY317" s="281">
        <f t="shared" si="311"/>
        <v>2024</v>
      </c>
      <c r="CZ317" s="281">
        <f t="shared" si="311"/>
        <v>2024</v>
      </c>
      <c r="DA317" s="281">
        <f t="shared" si="311"/>
        <v>2024</v>
      </c>
      <c r="DB317" s="281">
        <f t="shared" si="311"/>
        <v>2024</v>
      </c>
      <c r="DC317" s="281">
        <f t="shared" si="311"/>
        <v>2024</v>
      </c>
      <c r="DD317" s="281">
        <f t="shared" si="311"/>
        <v>2024</v>
      </c>
      <c r="DE317" s="281">
        <f t="shared" si="311"/>
        <v>2024</v>
      </c>
      <c r="DF317" s="281">
        <f t="shared" si="311"/>
        <v>2024</v>
      </c>
      <c r="DG317" s="281"/>
      <c r="DH317" s="281"/>
      <c r="DI317" s="281"/>
      <c r="DJ317" s="281"/>
      <c r="DK317" s="281"/>
      <c r="DL317" s="281"/>
      <c r="DM317" s="281"/>
      <c r="DN317" s="281"/>
      <c r="DO317" s="281"/>
      <c r="DP317" s="281"/>
      <c r="DQ317" s="281"/>
      <c r="DR317" s="281"/>
      <c r="DS317" s="281"/>
      <c r="DT317" s="281"/>
      <c r="DU317" s="281"/>
      <c r="DV317" s="281"/>
      <c r="DW317" s="281"/>
      <c r="DX317" s="281"/>
      <c r="DY317" s="281"/>
      <c r="DZ317" s="281"/>
      <c r="EA317" s="281"/>
      <c r="EB317" s="281"/>
      <c r="EC317" s="281"/>
      <c r="ED317" s="281"/>
      <c r="EE317" s="281"/>
      <c r="EF317" s="281"/>
      <c r="EG317" s="281"/>
      <c r="EH317" s="281"/>
      <c r="EI317" s="281"/>
      <c r="EJ317" s="281"/>
      <c r="EK317" s="281"/>
      <c r="EL317" s="281"/>
      <c r="EM317" s="281"/>
      <c r="EN317" s="281"/>
      <c r="EO317" s="281"/>
      <c r="EP317" s="281"/>
      <c r="EQ317" s="281"/>
      <c r="ER317" s="281"/>
      <c r="ES317" s="281"/>
      <c r="ET317" s="281"/>
      <c r="EU317" s="281"/>
      <c r="EV317" s="281"/>
    </row>
    <row r="318" spans="1:152" s="211" customFormat="1" x14ac:dyDescent="0.25">
      <c r="A318" s="198"/>
      <c r="B318" s="198"/>
      <c r="C318" s="198"/>
      <c r="D318" s="145"/>
      <c r="E318" s="212" t="s">
        <v>6</v>
      </c>
      <c r="F318" s="213"/>
      <c r="G318" s="213"/>
      <c r="H318" s="213"/>
      <c r="I318" s="213"/>
      <c r="J318" s="214"/>
      <c r="K318" s="215"/>
      <c r="L318" s="216"/>
      <c r="M318" s="217"/>
      <c r="N318" s="282">
        <f>N280</f>
        <v>42735</v>
      </c>
      <c r="O318" s="282">
        <f>O280</f>
        <v>42766</v>
      </c>
      <c r="P318" s="282">
        <f t="shared" si="310"/>
        <v>42794</v>
      </c>
      <c r="Q318" s="282">
        <f t="shared" si="310"/>
        <v>42825</v>
      </c>
      <c r="R318" s="282">
        <f t="shared" si="310"/>
        <v>42855</v>
      </c>
      <c r="S318" s="282">
        <f t="shared" si="310"/>
        <v>42886</v>
      </c>
      <c r="T318" s="282">
        <f t="shared" si="310"/>
        <v>42916</v>
      </c>
      <c r="U318" s="282">
        <f t="shared" si="310"/>
        <v>42947</v>
      </c>
      <c r="V318" s="282">
        <f t="shared" si="310"/>
        <v>42978</v>
      </c>
      <c r="W318" s="282">
        <f t="shared" si="310"/>
        <v>43008</v>
      </c>
      <c r="X318" s="282">
        <f t="shared" si="310"/>
        <v>43039</v>
      </c>
      <c r="Y318" s="282">
        <f t="shared" si="310"/>
        <v>43069</v>
      </c>
      <c r="Z318" s="282">
        <f t="shared" si="310"/>
        <v>43100</v>
      </c>
      <c r="AA318" s="282">
        <f t="shared" si="310"/>
        <v>43131</v>
      </c>
      <c r="AB318" s="282">
        <f t="shared" si="310"/>
        <v>43159</v>
      </c>
      <c r="AC318" s="282">
        <f t="shared" si="310"/>
        <v>43190</v>
      </c>
      <c r="AD318" s="282">
        <f t="shared" si="310"/>
        <v>43220</v>
      </c>
      <c r="AE318" s="282">
        <f t="shared" si="310"/>
        <v>43251</v>
      </c>
      <c r="AF318" s="282">
        <f t="shared" si="310"/>
        <v>43281</v>
      </c>
      <c r="AG318" s="282">
        <f t="shared" si="310"/>
        <v>43312</v>
      </c>
      <c r="AH318" s="282">
        <f t="shared" si="310"/>
        <v>43343</v>
      </c>
      <c r="AI318" s="282">
        <f t="shared" si="310"/>
        <v>43373</v>
      </c>
      <c r="AJ318" s="282">
        <f t="shared" si="310"/>
        <v>43404</v>
      </c>
      <c r="AK318" s="282">
        <f t="shared" si="310"/>
        <v>43434</v>
      </c>
      <c r="AL318" s="282">
        <f t="shared" si="310"/>
        <v>43465</v>
      </c>
      <c r="AM318" s="282">
        <f t="shared" si="310"/>
        <v>43496</v>
      </c>
      <c r="AN318" s="282">
        <f t="shared" si="310"/>
        <v>43524</v>
      </c>
      <c r="AO318" s="282">
        <f t="shared" si="310"/>
        <v>43555</v>
      </c>
      <c r="AP318" s="282">
        <f t="shared" si="310"/>
        <v>43585</v>
      </c>
      <c r="AQ318" s="282">
        <f t="shared" si="310"/>
        <v>43616</v>
      </c>
      <c r="AR318" s="282">
        <f t="shared" si="310"/>
        <v>43646</v>
      </c>
      <c r="AS318" s="282">
        <f t="shared" si="310"/>
        <v>43677</v>
      </c>
      <c r="AT318" s="282">
        <f t="shared" si="310"/>
        <v>43708</v>
      </c>
      <c r="AU318" s="282">
        <f t="shared" si="310"/>
        <v>43738</v>
      </c>
      <c r="AV318" s="282">
        <f t="shared" si="310"/>
        <v>43769</v>
      </c>
      <c r="AW318" s="282">
        <f t="shared" si="310"/>
        <v>43799</v>
      </c>
      <c r="AX318" s="282">
        <f t="shared" si="310"/>
        <v>43830</v>
      </c>
      <c r="AY318" s="282">
        <f t="shared" si="310"/>
        <v>43861</v>
      </c>
      <c r="AZ318" s="282">
        <f t="shared" si="310"/>
        <v>43890</v>
      </c>
      <c r="BA318" s="282">
        <f t="shared" si="310"/>
        <v>43921</v>
      </c>
      <c r="BB318" s="282">
        <f t="shared" si="310"/>
        <v>43951</v>
      </c>
      <c r="BC318" s="282">
        <f t="shared" si="310"/>
        <v>43982</v>
      </c>
      <c r="BD318" s="282">
        <f t="shared" si="310"/>
        <v>44012</v>
      </c>
      <c r="BE318" s="282">
        <f t="shared" si="310"/>
        <v>44043</v>
      </c>
      <c r="BF318" s="282">
        <f t="shared" si="310"/>
        <v>44074</v>
      </c>
      <c r="BG318" s="282">
        <f t="shared" si="310"/>
        <v>44104</v>
      </c>
      <c r="BH318" s="282">
        <f t="shared" si="310"/>
        <v>44135</v>
      </c>
      <c r="BI318" s="282">
        <f t="shared" si="310"/>
        <v>44165</v>
      </c>
      <c r="BJ318" s="282">
        <f t="shared" si="310"/>
        <v>44196</v>
      </c>
      <c r="BK318" s="282">
        <f t="shared" si="310"/>
        <v>44227</v>
      </c>
      <c r="BL318" s="282">
        <f t="shared" si="310"/>
        <v>44255</v>
      </c>
      <c r="BM318" s="282">
        <f t="shared" si="310"/>
        <v>44286</v>
      </c>
      <c r="BN318" s="282">
        <f t="shared" si="310"/>
        <v>44316</v>
      </c>
      <c r="BO318" s="282">
        <f t="shared" si="310"/>
        <v>44347</v>
      </c>
      <c r="BP318" s="282">
        <f t="shared" si="310"/>
        <v>44377</v>
      </c>
      <c r="BQ318" s="282">
        <f t="shared" si="310"/>
        <v>44408</v>
      </c>
      <c r="BR318" s="282">
        <f t="shared" si="310"/>
        <v>44439</v>
      </c>
      <c r="BS318" s="282">
        <f t="shared" si="310"/>
        <v>44469</v>
      </c>
      <c r="BT318" s="282">
        <f t="shared" si="310"/>
        <v>44500</v>
      </c>
      <c r="BU318" s="282">
        <f t="shared" si="310"/>
        <v>44530</v>
      </c>
      <c r="BV318" s="282">
        <f t="shared" si="310"/>
        <v>44561</v>
      </c>
      <c r="BW318" s="282">
        <f t="shared" si="310"/>
        <v>44592</v>
      </c>
      <c r="BX318" s="282">
        <f t="shared" si="310"/>
        <v>44620</v>
      </c>
      <c r="BY318" s="282">
        <f t="shared" si="310"/>
        <v>44651</v>
      </c>
      <c r="BZ318" s="282">
        <f t="shared" si="310"/>
        <v>44681</v>
      </c>
      <c r="CA318" s="282">
        <f t="shared" si="310"/>
        <v>44712</v>
      </c>
      <c r="CB318" s="282">
        <f t="shared" si="311"/>
        <v>44742</v>
      </c>
      <c r="CC318" s="282">
        <f t="shared" si="311"/>
        <v>44773</v>
      </c>
      <c r="CD318" s="282">
        <f t="shared" si="311"/>
        <v>44804</v>
      </c>
      <c r="CE318" s="282">
        <f t="shared" si="311"/>
        <v>44834</v>
      </c>
      <c r="CF318" s="282">
        <f t="shared" si="311"/>
        <v>44865</v>
      </c>
      <c r="CG318" s="282">
        <f t="shared" si="311"/>
        <v>44895</v>
      </c>
      <c r="CH318" s="282">
        <f t="shared" si="311"/>
        <v>44926</v>
      </c>
      <c r="CI318" s="282">
        <f t="shared" si="311"/>
        <v>44957</v>
      </c>
      <c r="CJ318" s="282">
        <f t="shared" si="311"/>
        <v>44985</v>
      </c>
      <c r="CK318" s="282">
        <f t="shared" si="311"/>
        <v>45016</v>
      </c>
      <c r="CL318" s="282">
        <f t="shared" si="311"/>
        <v>45046</v>
      </c>
      <c r="CM318" s="282">
        <f t="shared" si="311"/>
        <v>45077</v>
      </c>
      <c r="CN318" s="282">
        <f t="shared" si="311"/>
        <v>45107</v>
      </c>
      <c r="CO318" s="282">
        <f t="shared" si="311"/>
        <v>45138</v>
      </c>
      <c r="CP318" s="282">
        <f t="shared" si="311"/>
        <v>45169</v>
      </c>
      <c r="CQ318" s="282">
        <f t="shared" si="311"/>
        <v>45199</v>
      </c>
      <c r="CR318" s="282">
        <f t="shared" si="311"/>
        <v>45230</v>
      </c>
      <c r="CS318" s="282">
        <f t="shared" si="311"/>
        <v>45260</v>
      </c>
      <c r="CT318" s="282">
        <f t="shared" si="311"/>
        <v>45291</v>
      </c>
      <c r="CU318" s="282">
        <f t="shared" si="311"/>
        <v>45322</v>
      </c>
      <c r="CV318" s="282">
        <f t="shared" si="311"/>
        <v>45351</v>
      </c>
      <c r="CW318" s="282">
        <f t="shared" si="311"/>
        <v>45382</v>
      </c>
      <c r="CX318" s="282">
        <f t="shared" si="311"/>
        <v>45412</v>
      </c>
      <c r="CY318" s="282">
        <f t="shared" si="311"/>
        <v>45443</v>
      </c>
      <c r="CZ318" s="282">
        <f t="shared" si="311"/>
        <v>45473</v>
      </c>
      <c r="DA318" s="282">
        <f t="shared" si="311"/>
        <v>45504</v>
      </c>
      <c r="DB318" s="282">
        <f t="shared" si="311"/>
        <v>45535</v>
      </c>
      <c r="DC318" s="282">
        <f t="shared" si="311"/>
        <v>45565</v>
      </c>
      <c r="DD318" s="282">
        <f t="shared" si="311"/>
        <v>45596</v>
      </c>
      <c r="DE318" s="282">
        <f t="shared" si="311"/>
        <v>45626</v>
      </c>
      <c r="DF318" s="282">
        <f t="shared" si="311"/>
        <v>45657</v>
      </c>
      <c r="DG318" s="282"/>
      <c r="DH318" s="282"/>
      <c r="DI318" s="282"/>
      <c r="DJ318" s="282"/>
      <c r="DK318" s="282"/>
      <c r="DL318" s="282"/>
      <c r="DM318" s="282"/>
      <c r="DN318" s="282"/>
      <c r="DO318" s="282"/>
      <c r="DP318" s="282"/>
      <c r="DQ318" s="282"/>
      <c r="DR318" s="282"/>
      <c r="DS318" s="282"/>
      <c r="DT318" s="282"/>
      <c r="DU318" s="282"/>
      <c r="DV318" s="282"/>
      <c r="DW318" s="282"/>
      <c r="DX318" s="282"/>
      <c r="DY318" s="282"/>
      <c r="DZ318" s="282"/>
      <c r="EA318" s="282"/>
      <c r="EB318" s="282"/>
      <c r="EC318" s="282"/>
      <c r="ED318" s="282"/>
      <c r="EE318" s="282"/>
      <c r="EF318" s="282"/>
      <c r="EG318" s="282"/>
      <c r="EH318" s="282"/>
      <c r="EI318" s="282"/>
      <c r="EJ318" s="282"/>
      <c r="EK318" s="282"/>
      <c r="EL318" s="282"/>
      <c r="EM318" s="282"/>
      <c r="EN318" s="282"/>
      <c r="EO318" s="282"/>
      <c r="EP318" s="282"/>
      <c r="EQ318" s="282"/>
      <c r="ER318" s="282"/>
      <c r="ES318" s="282"/>
      <c r="ET318" s="282"/>
      <c r="EU318" s="282"/>
      <c r="EV318" s="282"/>
    </row>
    <row r="319" spans="1:152" s="211" customFormat="1" ht="3.9" customHeight="1" x14ac:dyDescent="0.25">
      <c r="A319" s="219"/>
      <c r="B319" s="219"/>
      <c r="C319" s="219"/>
      <c r="D319" s="220"/>
      <c r="E319" s="221"/>
      <c r="F319" s="221"/>
      <c r="G319" s="221"/>
      <c r="H319" s="221"/>
      <c r="I319" s="221"/>
      <c r="J319" s="221"/>
      <c r="K319" s="221"/>
      <c r="L319" s="222"/>
      <c r="M319" s="222"/>
      <c r="N319" s="222"/>
      <c r="O319" s="222"/>
      <c r="P319" s="222"/>
      <c r="Q319" s="222"/>
      <c r="R319" s="222"/>
      <c r="S319" s="222"/>
      <c r="T319" s="222"/>
      <c r="U319" s="222"/>
      <c r="V319" s="222"/>
      <c r="W319" s="222"/>
      <c r="X319" s="222"/>
      <c r="Y319" s="222"/>
      <c r="Z319" s="222"/>
      <c r="AA319" s="222"/>
      <c r="AB319" s="222"/>
      <c r="AC319" s="222"/>
      <c r="AD319" s="222"/>
      <c r="AE319" s="222"/>
      <c r="AF319" s="222"/>
      <c r="AG319" s="222"/>
      <c r="AH319" s="222"/>
      <c r="AI319" s="222"/>
      <c r="AJ319" s="222"/>
      <c r="AK319" s="222"/>
      <c r="AL319" s="222"/>
      <c r="AM319" s="222"/>
      <c r="AN319" s="222"/>
      <c r="AO319" s="222"/>
      <c r="AP319" s="222"/>
      <c r="AQ319" s="222"/>
      <c r="AR319" s="222"/>
      <c r="AS319" s="222"/>
      <c r="AT319" s="222"/>
      <c r="AU319" s="222"/>
      <c r="AV319" s="222"/>
      <c r="AW319" s="222"/>
      <c r="AX319" s="222"/>
      <c r="AY319" s="222"/>
      <c r="AZ319" s="222"/>
      <c r="BA319" s="222"/>
      <c r="BB319" s="222"/>
      <c r="BC319" s="222"/>
      <c r="BD319" s="222"/>
      <c r="BE319" s="222"/>
      <c r="BF319" s="222"/>
      <c r="BG319" s="222"/>
      <c r="BH319" s="222"/>
      <c r="BI319" s="222"/>
      <c r="BJ319" s="222"/>
      <c r="BK319" s="222"/>
      <c r="BL319" s="222"/>
      <c r="BM319" s="222"/>
      <c r="BN319" s="222"/>
      <c r="BO319" s="222"/>
      <c r="BP319" s="222"/>
      <c r="BQ319" s="222"/>
      <c r="BR319" s="222"/>
      <c r="BS319" s="222"/>
      <c r="BT319" s="222"/>
      <c r="BU319" s="222"/>
      <c r="BV319" s="222"/>
      <c r="BW319" s="222"/>
      <c r="BX319" s="222"/>
      <c r="BY319" s="222"/>
      <c r="BZ319" s="222"/>
      <c r="CA319" s="222"/>
      <c r="CB319" s="222"/>
      <c r="CC319" s="222"/>
      <c r="CD319" s="222"/>
      <c r="CE319" s="222"/>
      <c r="CF319" s="222"/>
      <c r="CG319" s="222"/>
      <c r="CH319" s="222"/>
      <c r="CI319" s="222"/>
      <c r="CJ319" s="222"/>
      <c r="CK319" s="222"/>
      <c r="CL319" s="222"/>
      <c r="CM319" s="222"/>
      <c r="CN319" s="222"/>
      <c r="CO319" s="222"/>
      <c r="CP319" s="222"/>
      <c r="CQ319" s="222"/>
      <c r="CR319" s="222"/>
      <c r="CS319" s="222"/>
      <c r="CT319" s="222"/>
      <c r="CU319" s="222"/>
      <c r="CV319" s="222"/>
      <c r="CW319" s="222"/>
      <c r="CX319" s="222"/>
      <c r="CY319" s="222"/>
      <c r="CZ319" s="222"/>
      <c r="DA319" s="222"/>
      <c r="DB319" s="222"/>
      <c r="DC319" s="222"/>
      <c r="DD319" s="222"/>
      <c r="DE319" s="222"/>
      <c r="DF319" s="222"/>
      <c r="DG319" s="222"/>
      <c r="DH319" s="222"/>
      <c r="DI319" s="222"/>
      <c r="DJ319" s="222"/>
      <c r="DK319" s="222"/>
      <c r="DL319" s="222"/>
      <c r="DM319" s="222"/>
      <c r="DN319" s="222"/>
      <c r="DO319" s="222"/>
      <c r="DP319" s="222"/>
      <c r="DQ319" s="222"/>
      <c r="DR319" s="222"/>
      <c r="DS319" s="222"/>
      <c r="DT319" s="222"/>
      <c r="DU319" s="222"/>
      <c r="DV319" s="222"/>
      <c r="DW319" s="222"/>
      <c r="DX319" s="222"/>
      <c r="DY319" s="222"/>
      <c r="DZ319" s="222"/>
      <c r="EA319" s="222"/>
      <c r="EB319" s="222"/>
      <c r="EC319" s="222"/>
      <c r="ED319" s="222"/>
      <c r="EE319" s="222"/>
      <c r="EF319" s="222"/>
      <c r="EG319" s="222"/>
      <c r="EH319" s="222"/>
      <c r="EI319" s="222"/>
      <c r="EJ319" s="222"/>
      <c r="EK319" s="222"/>
      <c r="EL319" s="222"/>
      <c r="EM319" s="222"/>
      <c r="EN319" s="222"/>
      <c r="EO319" s="222"/>
      <c r="EP319" s="222"/>
      <c r="EQ319" s="222"/>
      <c r="ER319" s="222"/>
      <c r="ES319" s="222"/>
      <c r="ET319" s="222"/>
      <c r="EU319" s="222"/>
      <c r="EV319" s="222"/>
    </row>
    <row r="320" spans="1:152" s="211" customFormat="1" x14ac:dyDescent="0.25">
      <c r="A320" s="198"/>
      <c r="B320" s="198"/>
      <c r="C320" s="198"/>
      <c r="D320" s="250"/>
      <c r="E320" s="224" t="s">
        <v>77</v>
      </c>
      <c r="F320" s="225"/>
      <c r="G320" s="225"/>
      <c r="H320" s="225"/>
      <c r="I320" s="225"/>
      <c r="J320" s="226"/>
      <c r="K320" s="227"/>
      <c r="L320" s="228"/>
      <c r="M320" s="229"/>
      <c r="N320" s="230">
        <f t="shared" ref="N320:CG320" si="312">SUM(N321:N330)</f>
        <v>0</v>
      </c>
      <c r="O320" s="228">
        <f t="shared" si="312"/>
        <v>0</v>
      </c>
      <c r="P320" s="228">
        <f t="shared" si="312"/>
        <v>0</v>
      </c>
      <c r="Q320" s="228">
        <f t="shared" si="312"/>
        <v>0</v>
      </c>
      <c r="R320" s="228">
        <f t="shared" si="312"/>
        <v>0</v>
      </c>
      <c r="S320" s="228">
        <f t="shared" si="312"/>
        <v>0</v>
      </c>
      <c r="T320" s="228">
        <f t="shared" si="312"/>
        <v>0</v>
      </c>
      <c r="U320" s="228">
        <f t="shared" si="312"/>
        <v>0</v>
      </c>
      <c r="V320" s="228">
        <f t="shared" si="312"/>
        <v>0</v>
      </c>
      <c r="W320" s="228">
        <f t="shared" si="312"/>
        <v>0</v>
      </c>
      <c r="X320" s="228">
        <f t="shared" si="312"/>
        <v>0</v>
      </c>
      <c r="Y320" s="228">
        <f t="shared" si="312"/>
        <v>0</v>
      </c>
      <c r="Z320" s="228">
        <f t="shared" si="312"/>
        <v>0</v>
      </c>
      <c r="AA320" s="228">
        <f t="shared" si="312"/>
        <v>4296.9358000433576</v>
      </c>
      <c r="AB320" s="228">
        <f t="shared" si="312"/>
        <v>4296.9358000433576</v>
      </c>
      <c r="AC320" s="228">
        <f t="shared" si="312"/>
        <v>4296.9358000433576</v>
      </c>
      <c r="AD320" s="228">
        <f t="shared" si="312"/>
        <v>4296.9358000433576</v>
      </c>
      <c r="AE320" s="228">
        <f t="shared" si="312"/>
        <v>4296.9358000433576</v>
      </c>
      <c r="AF320" s="228">
        <f t="shared" si="312"/>
        <v>4296.9358000433576</v>
      </c>
      <c r="AG320" s="228">
        <f t="shared" si="312"/>
        <v>4296.9358000433576</v>
      </c>
      <c r="AH320" s="228">
        <f t="shared" si="312"/>
        <v>4296.9358000433576</v>
      </c>
      <c r="AI320" s="228">
        <f t="shared" si="312"/>
        <v>4296.9358000433576</v>
      </c>
      <c r="AJ320" s="228">
        <f t="shared" si="312"/>
        <v>4296.9358000433576</v>
      </c>
      <c r="AK320" s="228">
        <f t="shared" si="312"/>
        <v>4296.9358000433576</v>
      </c>
      <c r="AL320" s="228">
        <f t="shared" si="312"/>
        <v>4296.9358000433576</v>
      </c>
      <c r="AM320" s="228">
        <f t="shared" si="312"/>
        <v>4273.6081176594043</v>
      </c>
      <c r="AN320" s="228">
        <f t="shared" si="312"/>
        <v>4273.6081176594043</v>
      </c>
      <c r="AO320" s="228">
        <f t="shared" si="312"/>
        <v>4273.6081176594043</v>
      </c>
      <c r="AP320" s="228">
        <f t="shared" si="312"/>
        <v>4273.6081176594043</v>
      </c>
      <c r="AQ320" s="228">
        <f t="shared" si="312"/>
        <v>4273.6081176594043</v>
      </c>
      <c r="AR320" s="228">
        <f t="shared" si="312"/>
        <v>4273.6081176594043</v>
      </c>
      <c r="AS320" s="228">
        <f t="shared" si="312"/>
        <v>4273.6081176594043</v>
      </c>
      <c r="AT320" s="228">
        <f t="shared" si="312"/>
        <v>4273.6081176594043</v>
      </c>
      <c r="AU320" s="228">
        <f t="shared" si="312"/>
        <v>4273.6081176594043</v>
      </c>
      <c r="AV320" s="228">
        <f t="shared" si="312"/>
        <v>4273.6081176594043</v>
      </c>
      <c r="AW320" s="228">
        <f t="shared" si="312"/>
        <v>4273.6081176594043</v>
      </c>
      <c r="AX320" s="228">
        <f t="shared" si="312"/>
        <v>4273.6081176594043</v>
      </c>
      <c r="AY320" s="228">
        <f t="shared" si="312"/>
        <v>4269.7201705954121</v>
      </c>
      <c r="AZ320" s="228">
        <f t="shared" si="312"/>
        <v>4269.7201705954121</v>
      </c>
      <c r="BA320" s="228">
        <f t="shared" si="312"/>
        <v>4269.7201705954121</v>
      </c>
      <c r="BB320" s="228">
        <f t="shared" si="312"/>
        <v>4269.7201705954121</v>
      </c>
      <c r="BC320" s="228">
        <f t="shared" si="312"/>
        <v>4269.7201705954121</v>
      </c>
      <c r="BD320" s="228">
        <f t="shared" si="312"/>
        <v>4269.7201705954121</v>
      </c>
      <c r="BE320" s="228">
        <f t="shared" si="312"/>
        <v>4269.7201705954121</v>
      </c>
      <c r="BF320" s="228">
        <f t="shared" si="312"/>
        <v>4269.7201705954121</v>
      </c>
      <c r="BG320" s="228">
        <f t="shared" si="312"/>
        <v>4269.7201705954121</v>
      </c>
      <c r="BH320" s="228">
        <f t="shared" si="312"/>
        <v>4269.7201705954121</v>
      </c>
      <c r="BI320" s="228">
        <f t="shared" si="312"/>
        <v>4269.7201705954121</v>
      </c>
      <c r="BJ320" s="228">
        <f t="shared" si="312"/>
        <v>4269.7201705954121</v>
      </c>
      <c r="BK320" s="228">
        <f t="shared" si="312"/>
        <v>4265.1842323540886</v>
      </c>
      <c r="BL320" s="228">
        <f t="shared" si="312"/>
        <v>4265.1842323540886</v>
      </c>
      <c r="BM320" s="228">
        <f t="shared" si="312"/>
        <v>4265.1842323540886</v>
      </c>
      <c r="BN320" s="228">
        <f t="shared" si="312"/>
        <v>4265.1842323540886</v>
      </c>
      <c r="BO320" s="228">
        <f t="shared" si="312"/>
        <v>4265.1842323540886</v>
      </c>
      <c r="BP320" s="228">
        <f t="shared" si="312"/>
        <v>4265.1842323540886</v>
      </c>
      <c r="BQ320" s="228">
        <f t="shared" si="312"/>
        <v>4265.1842323540886</v>
      </c>
      <c r="BR320" s="228">
        <f t="shared" si="312"/>
        <v>4265.1842323540886</v>
      </c>
      <c r="BS320" s="228">
        <f t="shared" si="312"/>
        <v>4265.1842323540886</v>
      </c>
      <c r="BT320" s="228">
        <f t="shared" si="312"/>
        <v>4265.1842323540886</v>
      </c>
      <c r="BU320" s="228">
        <f t="shared" si="312"/>
        <v>4265.1842323540886</v>
      </c>
      <c r="BV320" s="228">
        <f t="shared" si="312"/>
        <v>4265.1842323540886</v>
      </c>
      <c r="BW320" s="228">
        <f t="shared" si="312"/>
        <v>4259.8923044058765</v>
      </c>
      <c r="BX320" s="228">
        <f t="shared" si="312"/>
        <v>4259.8923044058765</v>
      </c>
      <c r="BY320" s="228">
        <f t="shared" si="312"/>
        <v>4259.8923044058765</v>
      </c>
      <c r="BZ320" s="228">
        <f t="shared" si="312"/>
        <v>4259.8923044058765</v>
      </c>
      <c r="CA320" s="228">
        <f t="shared" si="312"/>
        <v>4259.8923044058765</v>
      </c>
      <c r="CB320" s="228">
        <f t="shared" si="312"/>
        <v>4259.8923044058765</v>
      </c>
      <c r="CC320" s="228">
        <f t="shared" si="312"/>
        <v>4259.8923044058765</v>
      </c>
      <c r="CD320" s="228">
        <f t="shared" si="312"/>
        <v>4259.8923044058765</v>
      </c>
      <c r="CE320" s="228">
        <f t="shared" si="312"/>
        <v>4259.8923044058765</v>
      </c>
      <c r="CF320" s="228">
        <f t="shared" si="312"/>
        <v>4259.8923044058765</v>
      </c>
      <c r="CG320" s="228">
        <f t="shared" si="312"/>
        <v>4259.8923044058765</v>
      </c>
      <c r="CH320" s="228">
        <f t="shared" ref="CH320:DF320" si="313">SUM(CH321:CH330)</f>
        <v>4259.8923044058765</v>
      </c>
      <c r="CI320" s="228">
        <f t="shared" si="313"/>
        <v>4253.7183884662963</v>
      </c>
      <c r="CJ320" s="228">
        <f t="shared" si="313"/>
        <v>4253.7183884662963</v>
      </c>
      <c r="CK320" s="228">
        <f t="shared" si="313"/>
        <v>4253.7183884662963</v>
      </c>
      <c r="CL320" s="228">
        <f t="shared" si="313"/>
        <v>4253.7183884662963</v>
      </c>
      <c r="CM320" s="228">
        <f t="shared" si="313"/>
        <v>4253.7183884662963</v>
      </c>
      <c r="CN320" s="228">
        <f t="shared" si="313"/>
        <v>4253.7183884662963</v>
      </c>
      <c r="CO320" s="228">
        <f t="shared" si="313"/>
        <v>4253.7183884662963</v>
      </c>
      <c r="CP320" s="228">
        <f t="shared" si="313"/>
        <v>4253.7183884662963</v>
      </c>
      <c r="CQ320" s="228">
        <f t="shared" si="313"/>
        <v>4253.7183884662963</v>
      </c>
      <c r="CR320" s="228">
        <f t="shared" si="313"/>
        <v>4253.7183884662963</v>
      </c>
      <c r="CS320" s="228">
        <f t="shared" si="313"/>
        <v>4253.7183884662963</v>
      </c>
      <c r="CT320" s="228">
        <f t="shared" si="313"/>
        <v>4253.7183884662963</v>
      </c>
      <c r="CU320" s="228">
        <f t="shared" si="313"/>
        <v>4246.5154865367867</v>
      </c>
      <c r="CV320" s="228">
        <f t="shared" si="313"/>
        <v>4246.5154865367867</v>
      </c>
      <c r="CW320" s="228">
        <f t="shared" si="313"/>
        <v>4246.5154865367867</v>
      </c>
      <c r="CX320" s="228">
        <f t="shared" si="313"/>
        <v>4246.5154865367867</v>
      </c>
      <c r="CY320" s="228">
        <f t="shared" si="313"/>
        <v>4246.5154865367867</v>
      </c>
      <c r="CZ320" s="228">
        <f t="shared" si="313"/>
        <v>4246.5154865367867</v>
      </c>
      <c r="DA320" s="228">
        <f t="shared" si="313"/>
        <v>4246.5154865367867</v>
      </c>
      <c r="DB320" s="228">
        <f t="shared" si="313"/>
        <v>4246.5154865367867</v>
      </c>
      <c r="DC320" s="228">
        <f t="shared" si="313"/>
        <v>4246.5154865367867</v>
      </c>
      <c r="DD320" s="228">
        <f t="shared" si="313"/>
        <v>4246.5154865367867</v>
      </c>
      <c r="DE320" s="228">
        <f t="shared" si="313"/>
        <v>4246.5154865367867</v>
      </c>
      <c r="DF320" s="228">
        <f t="shared" si="313"/>
        <v>4246.5154865367867</v>
      </c>
      <c r="DG320" s="228"/>
      <c r="DH320" s="228"/>
      <c r="DI320" s="228"/>
      <c r="DJ320" s="228"/>
      <c r="DK320" s="228"/>
      <c r="DL320" s="228"/>
      <c r="DM320" s="228"/>
      <c r="DN320" s="228"/>
      <c r="DO320" s="228"/>
      <c r="DP320" s="228"/>
      <c r="DQ320" s="228"/>
      <c r="DR320" s="228"/>
      <c r="DS320" s="228"/>
      <c r="DT320" s="228"/>
      <c r="DU320" s="228"/>
      <c r="DV320" s="228"/>
      <c r="DW320" s="228"/>
      <c r="DX320" s="228"/>
      <c r="DY320" s="228"/>
      <c r="DZ320" s="228"/>
      <c r="EA320" s="228"/>
      <c r="EB320" s="228"/>
      <c r="EC320" s="228"/>
      <c r="ED320" s="228"/>
      <c r="EE320" s="228"/>
      <c r="EF320" s="228"/>
      <c r="EG320" s="228"/>
      <c r="EH320" s="228"/>
      <c r="EI320" s="228"/>
      <c r="EJ320" s="228"/>
      <c r="EK320" s="228"/>
      <c r="EL320" s="228"/>
      <c r="EM320" s="228"/>
      <c r="EN320" s="228"/>
      <c r="EO320" s="228"/>
      <c r="EP320" s="228"/>
      <c r="EQ320" s="228"/>
      <c r="ER320" s="228"/>
      <c r="ES320" s="228"/>
      <c r="ET320" s="228"/>
      <c r="EU320" s="228"/>
      <c r="EV320" s="228"/>
    </row>
    <row r="321" spans="1:152" s="211" customFormat="1" x14ac:dyDescent="0.25">
      <c r="A321" s="198"/>
      <c r="B321" s="198"/>
      <c r="C321" s="198"/>
      <c r="D321" s="250"/>
      <c r="E321" s="231"/>
      <c r="F321" s="246" t="str">
        <f t="shared" ref="F321:F329" si="314">F283</f>
        <v>토지</v>
      </c>
      <c r="G321" s="246"/>
      <c r="H321" s="246"/>
      <c r="I321" s="246"/>
      <c r="J321" s="247"/>
      <c r="K321" s="234"/>
      <c r="L321" s="235"/>
      <c r="M321" s="236"/>
      <c r="N321" s="245"/>
      <c r="O321" s="243"/>
      <c r="P321" s="243"/>
      <c r="Q321" s="243"/>
      <c r="R321" s="243"/>
      <c r="S321" s="243"/>
      <c r="T321" s="243"/>
      <c r="U321" s="243"/>
      <c r="V321" s="243"/>
      <c r="W321" s="243"/>
      <c r="X321" s="243"/>
      <c r="Y321" s="243"/>
      <c r="Z321" s="243"/>
      <c r="AA321" s="243"/>
      <c r="AB321" s="243"/>
      <c r="AC321" s="243"/>
      <c r="AD321" s="243"/>
      <c r="AE321" s="243"/>
      <c r="AF321" s="243"/>
      <c r="AG321" s="243"/>
      <c r="AH321" s="243"/>
      <c r="AI321" s="243"/>
      <c r="AJ321" s="243"/>
      <c r="AK321" s="243"/>
      <c r="AL321" s="243"/>
      <c r="AM321" s="243"/>
      <c r="AN321" s="243"/>
      <c r="AO321" s="243"/>
      <c r="AP321" s="243"/>
      <c r="AQ321" s="243"/>
      <c r="AR321" s="243"/>
      <c r="AS321" s="243"/>
      <c r="AT321" s="243"/>
      <c r="AU321" s="243"/>
      <c r="AV321" s="243"/>
      <c r="AW321" s="243"/>
      <c r="AX321" s="243"/>
      <c r="AY321" s="243"/>
      <c r="AZ321" s="243"/>
      <c r="BA321" s="243"/>
      <c r="BB321" s="243"/>
      <c r="BC321" s="243"/>
      <c r="BD321" s="243"/>
      <c r="BE321" s="243"/>
      <c r="BF321" s="243"/>
      <c r="BG321" s="243"/>
      <c r="BH321" s="243"/>
      <c r="BI321" s="243"/>
      <c r="BJ321" s="243"/>
      <c r="BK321" s="243"/>
      <c r="BL321" s="243"/>
      <c r="BM321" s="243"/>
      <c r="BN321" s="243"/>
      <c r="BO321" s="243"/>
      <c r="BP321" s="243"/>
      <c r="BQ321" s="243"/>
      <c r="BR321" s="243"/>
      <c r="BS321" s="243"/>
      <c r="BT321" s="243"/>
      <c r="BU321" s="243"/>
      <c r="BV321" s="243"/>
      <c r="BW321" s="243"/>
      <c r="BX321" s="243"/>
      <c r="BY321" s="243"/>
      <c r="BZ321" s="243"/>
      <c r="CA321" s="243"/>
      <c r="CB321" s="243"/>
      <c r="CC321" s="243"/>
      <c r="CD321" s="243"/>
      <c r="CE321" s="243"/>
      <c r="CF321" s="243"/>
      <c r="CG321" s="243"/>
      <c r="CH321" s="243"/>
      <c r="CI321" s="243"/>
      <c r="CJ321" s="243"/>
      <c r="CK321" s="243"/>
      <c r="CL321" s="243"/>
      <c r="CM321" s="243"/>
      <c r="CN321" s="243"/>
      <c r="CO321" s="243"/>
      <c r="CP321" s="243"/>
      <c r="CQ321" s="243"/>
      <c r="CR321" s="243"/>
      <c r="CS321" s="243"/>
      <c r="CT321" s="243"/>
      <c r="CU321" s="243"/>
      <c r="CV321" s="243"/>
      <c r="CW321" s="243"/>
      <c r="CX321" s="243"/>
      <c r="CY321" s="243"/>
      <c r="CZ321" s="243"/>
      <c r="DA321" s="243"/>
      <c r="DB321" s="243"/>
      <c r="DC321" s="243"/>
      <c r="DD321" s="243"/>
      <c r="DE321" s="243"/>
      <c r="DF321" s="243"/>
      <c r="DG321" s="243"/>
      <c r="DH321" s="243"/>
      <c r="DI321" s="243"/>
      <c r="DJ321" s="243"/>
      <c r="DK321" s="243"/>
      <c r="DL321" s="243"/>
      <c r="DM321" s="243"/>
      <c r="DN321" s="243"/>
      <c r="DO321" s="243"/>
      <c r="DP321" s="243"/>
      <c r="DQ321" s="243"/>
      <c r="DR321" s="243"/>
      <c r="DS321" s="243"/>
      <c r="DT321" s="243"/>
      <c r="DU321" s="243"/>
      <c r="DV321" s="243"/>
      <c r="DW321" s="243"/>
      <c r="DX321" s="243"/>
      <c r="DY321" s="243"/>
      <c r="DZ321" s="243"/>
      <c r="EA321" s="243"/>
      <c r="EB321" s="243"/>
      <c r="EC321" s="243"/>
      <c r="ED321" s="243"/>
      <c r="EE321" s="243"/>
      <c r="EF321" s="243"/>
      <c r="EG321" s="243"/>
      <c r="EH321" s="243"/>
      <c r="EI321" s="243"/>
      <c r="EJ321" s="243"/>
      <c r="EK321" s="243"/>
      <c r="EL321" s="243"/>
      <c r="EM321" s="243"/>
      <c r="EN321" s="243"/>
      <c r="EO321" s="243"/>
      <c r="EP321" s="243"/>
      <c r="EQ321" s="243"/>
      <c r="ER321" s="243"/>
      <c r="ES321" s="243"/>
      <c r="ET321" s="243"/>
      <c r="EU321" s="243"/>
      <c r="EV321" s="243"/>
    </row>
    <row r="322" spans="1:152" s="211" customFormat="1" x14ac:dyDescent="0.25">
      <c r="A322" s="198"/>
      <c r="B322" s="198"/>
      <c r="C322" s="198"/>
      <c r="D322" s="250"/>
      <c r="E322" s="239"/>
      <c r="F322" s="246" t="str">
        <f t="shared" si="314"/>
        <v>건물</v>
      </c>
      <c r="G322" s="283"/>
      <c r="H322" s="283"/>
      <c r="I322" s="283"/>
      <c r="J322" s="284"/>
      <c r="K322" s="234"/>
      <c r="L322" s="235"/>
      <c r="M322" s="236"/>
      <c r="N322" s="245"/>
      <c r="O322" s="235">
        <f t="shared" ref="O322:BZ322" si="315">HLOOKUP(O$317-1, $N$411:$Z$412, 2, FALSE)/12</f>
        <v>0</v>
      </c>
      <c r="P322" s="235">
        <f t="shared" si="315"/>
        <v>0</v>
      </c>
      <c r="Q322" s="235">
        <f t="shared" si="315"/>
        <v>0</v>
      </c>
      <c r="R322" s="235">
        <f t="shared" si="315"/>
        <v>0</v>
      </c>
      <c r="S322" s="235">
        <f t="shared" si="315"/>
        <v>0</v>
      </c>
      <c r="T322" s="235">
        <f t="shared" si="315"/>
        <v>0</v>
      </c>
      <c r="U322" s="235">
        <f t="shared" si="315"/>
        <v>0</v>
      </c>
      <c r="V322" s="235">
        <f t="shared" si="315"/>
        <v>0</v>
      </c>
      <c r="W322" s="235">
        <f t="shared" si="315"/>
        <v>0</v>
      </c>
      <c r="X322" s="235">
        <f t="shared" si="315"/>
        <v>0</v>
      </c>
      <c r="Y322" s="235">
        <f t="shared" si="315"/>
        <v>0</v>
      </c>
      <c r="Z322" s="235">
        <f t="shared" si="315"/>
        <v>0</v>
      </c>
      <c r="AA322" s="235">
        <f t="shared" si="315"/>
        <v>404.3983124552845</v>
      </c>
      <c r="AB322" s="235">
        <f t="shared" si="315"/>
        <v>404.3983124552845</v>
      </c>
      <c r="AC322" s="235">
        <f t="shared" si="315"/>
        <v>404.3983124552845</v>
      </c>
      <c r="AD322" s="235">
        <f t="shared" si="315"/>
        <v>404.3983124552845</v>
      </c>
      <c r="AE322" s="235">
        <f t="shared" si="315"/>
        <v>404.3983124552845</v>
      </c>
      <c r="AF322" s="235">
        <f t="shared" si="315"/>
        <v>404.3983124552845</v>
      </c>
      <c r="AG322" s="235">
        <f t="shared" si="315"/>
        <v>404.3983124552845</v>
      </c>
      <c r="AH322" s="235">
        <f t="shared" si="315"/>
        <v>404.3983124552845</v>
      </c>
      <c r="AI322" s="235">
        <f t="shared" si="315"/>
        <v>404.3983124552845</v>
      </c>
      <c r="AJ322" s="235">
        <f t="shared" si="315"/>
        <v>404.3983124552845</v>
      </c>
      <c r="AK322" s="235">
        <f t="shared" si="315"/>
        <v>404.3983124552845</v>
      </c>
      <c r="AL322" s="235">
        <f t="shared" si="315"/>
        <v>404.3983124552845</v>
      </c>
      <c r="AM322" s="235">
        <f t="shared" si="315"/>
        <v>404.3983124552845</v>
      </c>
      <c r="AN322" s="235">
        <f t="shared" si="315"/>
        <v>404.3983124552845</v>
      </c>
      <c r="AO322" s="235">
        <f t="shared" si="315"/>
        <v>404.3983124552845</v>
      </c>
      <c r="AP322" s="235">
        <f t="shared" si="315"/>
        <v>404.3983124552845</v>
      </c>
      <c r="AQ322" s="235">
        <f t="shared" si="315"/>
        <v>404.3983124552845</v>
      </c>
      <c r="AR322" s="235">
        <f t="shared" si="315"/>
        <v>404.3983124552845</v>
      </c>
      <c r="AS322" s="235">
        <f t="shared" si="315"/>
        <v>404.3983124552845</v>
      </c>
      <c r="AT322" s="235">
        <f t="shared" si="315"/>
        <v>404.3983124552845</v>
      </c>
      <c r="AU322" s="235">
        <f t="shared" si="315"/>
        <v>404.3983124552845</v>
      </c>
      <c r="AV322" s="235">
        <f t="shared" si="315"/>
        <v>404.3983124552845</v>
      </c>
      <c r="AW322" s="235">
        <f t="shared" si="315"/>
        <v>404.3983124552845</v>
      </c>
      <c r="AX322" s="235">
        <f t="shared" si="315"/>
        <v>404.3983124552845</v>
      </c>
      <c r="AY322" s="235">
        <f t="shared" si="315"/>
        <v>404.3983124552845</v>
      </c>
      <c r="AZ322" s="235">
        <f t="shared" si="315"/>
        <v>404.3983124552845</v>
      </c>
      <c r="BA322" s="235">
        <f t="shared" si="315"/>
        <v>404.3983124552845</v>
      </c>
      <c r="BB322" s="235">
        <f t="shared" si="315"/>
        <v>404.3983124552845</v>
      </c>
      <c r="BC322" s="235">
        <f t="shared" si="315"/>
        <v>404.3983124552845</v>
      </c>
      <c r="BD322" s="235">
        <f t="shared" si="315"/>
        <v>404.3983124552845</v>
      </c>
      <c r="BE322" s="235">
        <f t="shared" si="315"/>
        <v>404.3983124552845</v>
      </c>
      <c r="BF322" s="235">
        <f t="shared" si="315"/>
        <v>404.3983124552845</v>
      </c>
      <c r="BG322" s="235">
        <f t="shared" si="315"/>
        <v>404.3983124552845</v>
      </c>
      <c r="BH322" s="235">
        <f t="shared" si="315"/>
        <v>404.3983124552845</v>
      </c>
      <c r="BI322" s="235">
        <f t="shared" si="315"/>
        <v>404.3983124552845</v>
      </c>
      <c r="BJ322" s="235">
        <f t="shared" si="315"/>
        <v>404.3983124552845</v>
      </c>
      <c r="BK322" s="235">
        <f t="shared" si="315"/>
        <v>404.3983124552845</v>
      </c>
      <c r="BL322" s="235">
        <f t="shared" si="315"/>
        <v>404.3983124552845</v>
      </c>
      <c r="BM322" s="235">
        <f t="shared" si="315"/>
        <v>404.3983124552845</v>
      </c>
      <c r="BN322" s="235">
        <f t="shared" si="315"/>
        <v>404.3983124552845</v>
      </c>
      <c r="BO322" s="235">
        <f t="shared" si="315"/>
        <v>404.3983124552845</v>
      </c>
      <c r="BP322" s="235">
        <f t="shared" si="315"/>
        <v>404.3983124552845</v>
      </c>
      <c r="BQ322" s="235">
        <f t="shared" si="315"/>
        <v>404.3983124552845</v>
      </c>
      <c r="BR322" s="235">
        <f t="shared" si="315"/>
        <v>404.3983124552845</v>
      </c>
      <c r="BS322" s="235">
        <f t="shared" si="315"/>
        <v>404.3983124552845</v>
      </c>
      <c r="BT322" s="235">
        <f t="shared" si="315"/>
        <v>404.3983124552845</v>
      </c>
      <c r="BU322" s="235">
        <f t="shared" si="315"/>
        <v>404.3983124552845</v>
      </c>
      <c r="BV322" s="235">
        <f t="shared" si="315"/>
        <v>404.3983124552845</v>
      </c>
      <c r="BW322" s="235">
        <f t="shared" si="315"/>
        <v>404.3983124552845</v>
      </c>
      <c r="BX322" s="235">
        <f t="shared" si="315"/>
        <v>404.3983124552845</v>
      </c>
      <c r="BY322" s="235">
        <f t="shared" si="315"/>
        <v>404.3983124552845</v>
      </c>
      <c r="BZ322" s="235">
        <f t="shared" si="315"/>
        <v>404.3983124552845</v>
      </c>
      <c r="CA322" s="235">
        <f t="shared" ref="CA322:DF322" si="316">HLOOKUP(CA$317-1, $N$411:$Z$412, 2, FALSE)/12</f>
        <v>404.3983124552845</v>
      </c>
      <c r="CB322" s="235">
        <f t="shared" si="316"/>
        <v>404.3983124552845</v>
      </c>
      <c r="CC322" s="235">
        <f t="shared" si="316"/>
        <v>404.3983124552845</v>
      </c>
      <c r="CD322" s="235">
        <f t="shared" si="316"/>
        <v>404.3983124552845</v>
      </c>
      <c r="CE322" s="235">
        <f t="shared" si="316"/>
        <v>404.3983124552845</v>
      </c>
      <c r="CF322" s="235">
        <f t="shared" si="316"/>
        <v>404.3983124552845</v>
      </c>
      <c r="CG322" s="235">
        <f t="shared" si="316"/>
        <v>404.3983124552845</v>
      </c>
      <c r="CH322" s="235">
        <f t="shared" si="316"/>
        <v>404.3983124552845</v>
      </c>
      <c r="CI322" s="235">
        <f t="shared" si="316"/>
        <v>404.39831245528444</v>
      </c>
      <c r="CJ322" s="235">
        <f t="shared" si="316"/>
        <v>404.39831245528444</v>
      </c>
      <c r="CK322" s="235">
        <f t="shared" si="316"/>
        <v>404.39831245528444</v>
      </c>
      <c r="CL322" s="235">
        <f t="shared" si="316"/>
        <v>404.39831245528444</v>
      </c>
      <c r="CM322" s="235">
        <f t="shared" si="316"/>
        <v>404.39831245528444</v>
      </c>
      <c r="CN322" s="235">
        <f t="shared" si="316"/>
        <v>404.39831245528444</v>
      </c>
      <c r="CO322" s="235">
        <f t="shared" si="316"/>
        <v>404.39831245528444</v>
      </c>
      <c r="CP322" s="235">
        <f t="shared" si="316"/>
        <v>404.39831245528444</v>
      </c>
      <c r="CQ322" s="235">
        <f t="shared" si="316"/>
        <v>404.39831245528444</v>
      </c>
      <c r="CR322" s="235">
        <f t="shared" si="316"/>
        <v>404.39831245528444</v>
      </c>
      <c r="CS322" s="235">
        <f t="shared" si="316"/>
        <v>404.39831245528444</v>
      </c>
      <c r="CT322" s="235">
        <f t="shared" si="316"/>
        <v>404.39831245528444</v>
      </c>
      <c r="CU322" s="235">
        <f t="shared" si="316"/>
        <v>404.39831245528444</v>
      </c>
      <c r="CV322" s="235">
        <f t="shared" si="316"/>
        <v>404.39831245528444</v>
      </c>
      <c r="CW322" s="235">
        <f t="shared" si="316"/>
        <v>404.39831245528444</v>
      </c>
      <c r="CX322" s="235">
        <f t="shared" si="316"/>
        <v>404.39831245528444</v>
      </c>
      <c r="CY322" s="235">
        <f t="shared" si="316"/>
        <v>404.39831245528444</v>
      </c>
      <c r="CZ322" s="235">
        <f t="shared" si="316"/>
        <v>404.39831245528444</v>
      </c>
      <c r="DA322" s="235">
        <f t="shared" si="316"/>
        <v>404.39831245528444</v>
      </c>
      <c r="DB322" s="235">
        <f t="shared" si="316"/>
        <v>404.39831245528444</v>
      </c>
      <c r="DC322" s="235">
        <f t="shared" si="316"/>
        <v>404.39831245528444</v>
      </c>
      <c r="DD322" s="235">
        <f t="shared" si="316"/>
        <v>404.39831245528444</v>
      </c>
      <c r="DE322" s="235">
        <f t="shared" si="316"/>
        <v>404.39831245528444</v>
      </c>
      <c r="DF322" s="235">
        <f t="shared" si="316"/>
        <v>404.39831245528444</v>
      </c>
      <c r="DG322" s="235"/>
      <c r="DH322" s="235"/>
      <c r="DI322" s="235"/>
      <c r="DJ322" s="235"/>
      <c r="DK322" s="235"/>
      <c r="DL322" s="235"/>
      <c r="DM322" s="235"/>
      <c r="DN322" s="235"/>
      <c r="DO322" s="235"/>
      <c r="DP322" s="235"/>
      <c r="DQ322" s="235"/>
      <c r="DR322" s="235"/>
      <c r="DS322" s="235"/>
      <c r="DT322" s="235"/>
      <c r="DU322" s="235"/>
      <c r="DV322" s="235"/>
      <c r="DW322" s="235"/>
      <c r="DX322" s="235"/>
      <c r="DY322" s="235"/>
      <c r="DZ322" s="235"/>
      <c r="EA322" s="235"/>
      <c r="EB322" s="235"/>
      <c r="EC322" s="235"/>
      <c r="ED322" s="235"/>
      <c r="EE322" s="235"/>
      <c r="EF322" s="235"/>
      <c r="EG322" s="235"/>
      <c r="EH322" s="235"/>
      <c r="EI322" s="235"/>
      <c r="EJ322" s="235"/>
      <c r="EK322" s="235"/>
      <c r="EL322" s="235"/>
      <c r="EM322" s="235"/>
      <c r="EN322" s="235"/>
      <c r="EO322" s="235"/>
      <c r="EP322" s="235"/>
      <c r="EQ322" s="235"/>
      <c r="ER322" s="235"/>
      <c r="ES322" s="235"/>
      <c r="ET322" s="235"/>
      <c r="EU322" s="235"/>
      <c r="EV322" s="235"/>
    </row>
    <row r="323" spans="1:152" s="211" customFormat="1" x14ac:dyDescent="0.25">
      <c r="A323" s="198"/>
      <c r="B323" s="198"/>
      <c r="C323" s="198"/>
      <c r="D323" s="250"/>
      <c r="E323" s="239"/>
      <c r="F323" s="246" t="str">
        <f t="shared" si="314"/>
        <v>구축물</v>
      </c>
      <c r="G323" s="283"/>
      <c r="H323" s="283"/>
      <c r="I323" s="283"/>
      <c r="J323" s="284"/>
      <c r="K323" s="234"/>
      <c r="L323" s="235"/>
      <c r="M323" s="236"/>
      <c r="N323" s="245"/>
      <c r="O323" s="235">
        <f t="shared" ref="O323:BZ323" si="317">HLOOKUP(O$317-1, $N$428:$Z$429, 2, FALSE)/12</f>
        <v>0</v>
      </c>
      <c r="P323" s="235">
        <f t="shared" si="317"/>
        <v>0</v>
      </c>
      <c r="Q323" s="235">
        <f t="shared" si="317"/>
        <v>0</v>
      </c>
      <c r="R323" s="235">
        <f t="shared" si="317"/>
        <v>0</v>
      </c>
      <c r="S323" s="235">
        <f t="shared" si="317"/>
        <v>0</v>
      </c>
      <c r="T323" s="235">
        <f t="shared" si="317"/>
        <v>0</v>
      </c>
      <c r="U323" s="235">
        <f t="shared" si="317"/>
        <v>0</v>
      </c>
      <c r="V323" s="235">
        <f t="shared" si="317"/>
        <v>0</v>
      </c>
      <c r="W323" s="235">
        <f t="shared" si="317"/>
        <v>0</v>
      </c>
      <c r="X323" s="235">
        <f t="shared" si="317"/>
        <v>0</v>
      </c>
      <c r="Y323" s="235">
        <f t="shared" si="317"/>
        <v>0</v>
      </c>
      <c r="Z323" s="235">
        <f t="shared" si="317"/>
        <v>0</v>
      </c>
      <c r="AA323" s="235">
        <f t="shared" si="317"/>
        <v>13.427844507936507</v>
      </c>
      <c r="AB323" s="235">
        <f t="shared" si="317"/>
        <v>13.427844507936507</v>
      </c>
      <c r="AC323" s="235">
        <f t="shared" si="317"/>
        <v>13.427844507936507</v>
      </c>
      <c r="AD323" s="235">
        <f t="shared" si="317"/>
        <v>13.427844507936507</v>
      </c>
      <c r="AE323" s="235">
        <f t="shared" si="317"/>
        <v>13.427844507936507</v>
      </c>
      <c r="AF323" s="235">
        <f t="shared" si="317"/>
        <v>13.427844507936507</v>
      </c>
      <c r="AG323" s="235">
        <f t="shared" si="317"/>
        <v>13.427844507936507</v>
      </c>
      <c r="AH323" s="235">
        <f t="shared" si="317"/>
        <v>13.427844507936507</v>
      </c>
      <c r="AI323" s="235">
        <f t="shared" si="317"/>
        <v>13.427844507936507</v>
      </c>
      <c r="AJ323" s="235">
        <f t="shared" si="317"/>
        <v>13.427844507936507</v>
      </c>
      <c r="AK323" s="235">
        <f t="shared" si="317"/>
        <v>13.427844507936507</v>
      </c>
      <c r="AL323" s="235">
        <f t="shared" si="317"/>
        <v>13.427844507936507</v>
      </c>
      <c r="AM323" s="235">
        <f t="shared" si="317"/>
        <v>13.427844507936507</v>
      </c>
      <c r="AN323" s="235">
        <f t="shared" si="317"/>
        <v>13.427844507936507</v>
      </c>
      <c r="AO323" s="235">
        <f t="shared" si="317"/>
        <v>13.427844507936507</v>
      </c>
      <c r="AP323" s="235">
        <f t="shared" si="317"/>
        <v>13.427844507936507</v>
      </c>
      <c r="AQ323" s="235">
        <f t="shared" si="317"/>
        <v>13.427844507936507</v>
      </c>
      <c r="AR323" s="235">
        <f t="shared" si="317"/>
        <v>13.427844507936507</v>
      </c>
      <c r="AS323" s="235">
        <f t="shared" si="317"/>
        <v>13.427844507936507</v>
      </c>
      <c r="AT323" s="235">
        <f t="shared" si="317"/>
        <v>13.427844507936507</v>
      </c>
      <c r="AU323" s="235">
        <f t="shared" si="317"/>
        <v>13.427844507936507</v>
      </c>
      <c r="AV323" s="235">
        <f t="shared" si="317"/>
        <v>13.427844507936507</v>
      </c>
      <c r="AW323" s="235">
        <f t="shared" si="317"/>
        <v>13.427844507936507</v>
      </c>
      <c r="AX323" s="235">
        <f t="shared" si="317"/>
        <v>13.427844507936507</v>
      </c>
      <c r="AY323" s="235">
        <f t="shared" si="317"/>
        <v>13.427844507936507</v>
      </c>
      <c r="AZ323" s="235">
        <f t="shared" si="317"/>
        <v>13.427844507936507</v>
      </c>
      <c r="BA323" s="235">
        <f t="shared" si="317"/>
        <v>13.427844507936507</v>
      </c>
      <c r="BB323" s="235">
        <f t="shared" si="317"/>
        <v>13.427844507936507</v>
      </c>
      <c r="BC323" s="235">
        <f t="shared" si="317"/>
        <v>13.427844507936507</v>
      </c>
      <c r="BD323" s="235">
        <f t="shared" si="317"/>
        <v>13.427844507936507</v>
      </c>
      <c r="BE323" s="235">
        <f t="shared" si="317"/>
        <v>13.427844507936507</v>
      </c>
      <c r="BF323" s="235">
        <f t="shared" si="317"/>
        <v>13.427844507936507</v>
      </c>
      <c r="BG323" s="235">
        <f t="shared" si="317"/>
        <v>13.427844507936507</v>
      </c>
      <c r="BH323" s="235">
        <f t="shared" si="317"/>
        <v>13.427844507936507</v>
      </c>
      <c r="BI323" s="235">
        <f t="shared" si="317"/>
        <v>13.427844507936507</v>
      </c>
      <c r="BJ323" s="235">
        <f t="shared" si="317"/>
        <v>13.427844507936507</v>
      </c>
      <c r="BK323" s="235">
        <f t="shared" si="317"/>
        <v>13.427844507936506</v>
      </c>
      <c r="BL323" s="235">
        <f t="shared" si="317"/>
        <v>13.427844507936506</v>
      </c>
      <c r="BM323" s="235">
        <f t="shared" si="317"/>
        <v>13.427844507936506</v>
      </c>
      <c r="BN323" s="235">
        <f t="shared" si="317"/>
        <v>13.427844507936506</v>
      </c>
      <c r="BO323" s="235">
        <f t="shared" si="317"/>
        <v>13.427844507936506</v>
      </c>
      <c r="BP323" s="235">
        <f t="shared" si="317"/>
        <v>13.427844507936506</v>
      </c>
      <c r="BQ323" s="235">
        <f t="shared" si="317"/>
        <v>13.427844507936506</v>
      </c>
      <c r="BR323" s="235">
        <f t="shared" si="317"/>
        <v>13.427844507936506</v>
      </c>
      <c r="BS323" s="235">
        <f t="shared" si="317"/>
        <v>13.427844507936506</v>
      </c>
      <c r="BT323" s="235">
        <f t="shared" si="317"/>
        <v>13.427844507936506</v>
      </c>
      <c r="BU323" s="235">
        <f t="shared" si="317"/>
        <v>13.427844507936506</v>
      </c>
      <c r="BV323" s="235">
        <f t="shared" si="317"/>
        <v>13.427844507936506</v>
      </c>
      <c r="BW323" s="235">
        <f t="shared" si="317"/>
        <v>13.427844507936506</v>
      </c>
      <c r="BX323" s="235">
        <f t="shared" si="317"/>
        <v>13.427844507936506</v>
      </c>
      <c r="BY323" s="235">
        <f t="shared" si="317"/>
        <v>13.427844507936506</v>
      </c>
      <c r="BZ323" s="235">
        <f t="shared" si="317"/>
        <v>13.427844507936506</v>
      </c>
      <c r="CA323" s="235">
        <f t="shared" ref="CA323:DF323" si="318">HLOOKUP(CA$317-1, $N$428:$Z$429, 2, FALSE)/12</f>
        <v>13.427844507936506</v>
      </c>
      <c r="CB323" s="235">
        <f t="shared" si="318"/>
        <v>13.427844507936506</v>
      </c>
      <c r="CC323" s="235">
        <f t="shared" si="318"/>
        <v>13.427844507936506</v>
      </c>
      <c r="CD323" s="235">
        <f t="shared" si="318"/>
        <v>13.427844507936506</v>
      </c>
      <c r="CE323" s="235">
        <f t="shared" si="318"/>
        <v>13.427844507936506</v>
      </c>
      <c r="CF323" s="235">
        <f t="shared" si="318"/>
        <v>13.427844507936506</v>
      </c>
      <c r="CG323" s="235">
        <f t="shared" si="318"/>
        <v>13.427844507936506</v>
      </c>
      <c r="CH323" s="235">
        <f t="shared" si="318"/>
        <v>13.427844507936506</v>
      </c>
      <c r="CI323" s="235">
        <f t="shared" si="318"/>
        <v>13.427844507936506</v>
      </c>
      <c r="CJ323" s="235">
        <f t="shared" si="318"/>
        <v>13.427844507936506</v>
      </c>
      <c r="CK323" s="235">
        <f t="shared" si="318"/>
        <v>13.427844507936506</v>
      </c>
      <c r="CL323" s="235">
        <f t="shared" si="318"/>
        <v>13.427844507936506</v>
      </c>
      <c r="CM323" s="235">
        <f t="shared" si="318"/>
        <v>13.427844507936506</v>
      </c>
      <c r="CN323" s="235">
        <f t="shared" si="318"/>
        <v>13.427844507936506</v>
      </c>
      <c r="CO323" s="235">
        <f t="shared" si="318"/>
        <v>13.427844507936506</v>
      </c>
      <c r="CP323" s="235">
        <f t="shared" si="318"/>
        <v>13.427844507936506</v>
      </c>
      <c r="CQ323" s="235">
        <f t="shared" si="318"/>
        <v>13.427844507936506</v>
      </c>
      <c r="CR323" s="235">
        <f t="shared" si="318"/>
        <v>13.427844507936506</v>
      </c>
      <c r="CS323" s="235">
        <f t="shared" si="318"/>
        <v>13.427844507936506</v>
      </c>
      <c r="CT323" s="235">
        <f t="shared" si="318"/>
        <v>13.427844507936506</v>
      </c>
      <c r="CU323" s="235">
        <f t="shared" si="318"/>
        <v>13.427844507936506</v>
      </c>
      <c r="CV323" s="235">
        <f t="shared" si="318"/>
        <v>13.427844507936506</v>
      </c>
      <c r="CW323" s="235">
        <f t="shared" si="318"/>
        <v>13.427844507936506</v>
      </c>
      <c r="CX323" s="235">
        <f t="shared" si="318"/>
        <v>13.427844507936506</v>
      </c>
      <c r="CY323" s="235">
        <f t="shared" si="318"/>
        <v>13.427844507936506</v>
      </c>
      <c r="CZ323" s="235">
        <f t="shared" si="318"/>
        <v>13.427844507936506</v>
      </c>
      <c r="DA323" s="235">
        <f t="shared" si="318"/>
        <v>13.427844507936506</v>
      </c>
      <c r="DB323" s="235">
        <f t="shared" si="318"/>
        <v>13.427844507936506</v>
      </c>
      <c r="DC323" s="235">
        <f t="shared" si="318"/>
        <v>13.427844507936506</v>
      </c>
      <c r="DD323" s="235">
        <f t="shared" si="318"/>
        <v>13.427844507936506</v>
      </c>
      <c r="DE323" s="235">
        <f t="shared" si="318"/>
        <v>13.427844507936506</v>
      </c>
      <c r="DF323" s="235">
        <f t="shared" si="318"/>
        <v>13.427844507936506</v>
      </c>
      <c r="DG323" s="235"/>
      <c r="DH323" s="235"/>
      <c r="DI323" s="235"/>
      <c r="DJ323" s="235"/>
      <c r="DK323" s="235"/>
      <c r="DL323" s="235"/>
      <c r="DM323" s="235"/>
      <c r="DN323" s="235"/>
      <c r="DO323" s="235"/>
      <c r="DP323" s="235"/>
      <c r="DQ323" s="235"/>
      <c r="DR323" s="235"/>
      <c r="DS323" s="235"/>
      <c r="DT323" s="235"/>
      <c r="DU323" s="235"/>
      <c r="DV323" s="235"/>
      <c r="DW323" s="235"/>
      <c r="DX323" s="235"/>
      <c r="DY323" s="235"/>
      <c r="DZ323" s="235"/>
      <c r="EA323" s="235"/>
      <c r="EB323" s="235"/>
      <c r="EC323" s="235"/>
      <c r="ED323" s="235"/>
      <c r="EE323" s="235"/>
      <c r="EF323" s="235"/>
      <c r="EG323" s="235"/>
      <c r="EH323" s="235"/>
      <c r="EI323" s="235"/>
      <c r="EJ323" s="235"/>
      <c r="EK323" s="235"/>
      <c r="EL323" s="235"/>
      <c r="EM323" s="235"/>
      <c r="EN323" s="235"/>
      <c r="EO323" s="235"/>
      <c r="EP323" s="235"/>
      <c r="EQ323" s="235"/>
      <c r="ER323" s="235"/>
      <c r="ES323" s="235"/>
      <c r="ET323" s="235"/>
      <c r="EU323" s="235"/>
      <c r="EV323" s="235"/>
    </row>
    <row r="324" spans="1:152" s="211" customFormat="1" x14ac:dyDescent="0.25">
      <c r="A324" s="198"/>
      <c r="B324" s="198"/>
      <c r="C324" s="198"/>
      <c r="D324" s="250"/>
      <c r="E324" s="231"/>
      <c r="F324" s="246" t="str">
        <f t="shared" si="314"/>
        <v>기계장치</v>
      </c>
      <c r="G324" s="246"/>
      <c r="H324" s="246"/>
      <c r="I324" s="246"/>
      <c r="J324" s="247"/>
      <c r="K324" s="234"/>
      <c r="L324" s="235"/>
      <c r="M324" s="236"/>
      <c r="N324" s="245"/>
      <c r="O324" s="235">
        <f t="shared" ref="O324:BZ324" si="319">HLOOKUP(O$317-1, $N$445:$Z$446, 2, FALSE)/12</f>
        <v>0</v>
      </c>
      <c r="P324" s="235">
        <f t="shared" si="319"/>
        <v>0</v>
      </c>
      <c r="Q324" s="235">
        <f t="shared" si="319"/>
        <v>0</v>
      </c>
      <c r="R324" s="235">
        <f t="shared" si="319"/>
        <v>0</v>
      </c>
      <c r="S324" s="235">
        <f t="shared" si="319"/>
        <v>0</v>
      </c>
      <c r="T324" s="235">
        <f t="shared" si="319"/>
        <v>0</v>
      </c>
      <c r="U324" s="235">
        <f t="shared" si="319"/>
        <v>0</v>
      </c>
      <c r="V324" s="235">
        <f t="shared" si="319"/>
        <v>0</v>
      </c>
      <c r="W324" s="235">
        <f t="shared" si="319"/>
        <v>0</v>
      </c>
      <c r="X324" s="235">
        <f t="shared" si="319"/>
        <v>0</v>
      </c>
      <c r="Y324" s="235">
        <f t="shared" si="319"/>
        <v>0</v>
      </c>
      <c r="Z324" s="235">
        <f t="shared" si="319"/>
        <v>0</v>
      </c>
      <c r="AA324" s="235">
        <f t="shared" si="319"/>
        <v>2124.4103604134698</v>
      </c>
      <c r="AB324" s="235">
        <f t="shared" si="319"/>
        <v>2124.4103604134698</v>
      </c>
      <c r="AC324" s="235">
        <f t="shared" si="319"/>
        <v>2124.4103604134698</v>
      </c>
      <c r="AD324" s="235">
        <f t="shared" si="319"/>
        <v>2124.4103604134698</v>
      </c>
      <c r="AE324" s="235">
        <f t="shared" si="319"/>
        <v>2124.4103604134698</v>
      </c>
      <c r="AF324" s="235">
        <f t="shared" si="319"/>
        <v>2124.4103604134698</v>
      </c>
      <c r="AG324" s="235">
        <f t="shared" si="319"/>
        <v>2124.4103604134698</v>
      </c>
      <c r="AH324" s="235">
        <f t="shared" si="319"/>
        <v>2124.4103604134698</v>
      </c>
      <c r="AI324" s="235">
        <f t="shared" si="319"/>
        <v>2124.4103604134698</v>
      </c>
      <c r="AJ324" s="235">
        <f t="shared" si="319"/>
        <v>2124.4103604134698</v>
      </c>
      <c r="AK324" s="235">
        <f t="shared" si="319"/>
        <v>2124.4103604134698</v>
      </c>
      <c r="AL324" s="235">
        <f t="shared" si="319"/>
        <v>2124.4103604134698</v>
      </c>
      <c r="AM324" s="235">
        <f t="shared" si="319"/>
        <v>2124.4103604134693</v>
      </c>
      <c r="AN324" s="235">
        <f t="shared" si="319"/>
        <v>2124.4103604134693</v>
      </c>
      <c r="AO324" s="235">
        <f t="shared" si="319"/>
        <v>2124.4103604134693</v>
      </c>
      <c r="AP324" s="235">
        <f t="shared" si="319"/>
        <v>2124.4103604134693</v>
      </c>
      <c r="AQ324" s="235">
        <f t="shared" si="319"/>
        <v>2124.4103604134693</v>
      </c>
      <c r="AR324" s="235">
        <f t="shared" si="319"/>
        <v>2124.4103604134693</v>
      </c>
      <c r="AS324" s="235">
        <f t="shared" si="319"/>
        <v>2124.4103604134693</v>
      </c>
      <c r="AT324" s="235">
        <f t="shared" si="319"/>
        <v>2124.4103604134693</v>
      </c>
      <c r="AU324" s="235">
        <f t="shared" si="319"/>
        <v>2124.4103604134693</v>
      </c>
      <c r="AV324" s="235">
        <f t="shared" si="319"/>
        <v>2124.4103604134693</v>
      </c>
      <c r="AW324" s="235">
        <f t="shared" si="319"/>
        <v>2124.4103604134693</v>
      </c>
      <c r="AX324" s="235">
        <f t="shared" si="319"/>
        <v>2124.4103604134693</v>
      </c>
      <c r="AY324" s="235">
        <f t="shared" si="319"/>
        <v>2124.4103604134698</v>
      </c>
      <c r="AZ324" s="235">
        <f t="shared" si="319"/>
        <v>2124.4103604134698</v>
      </c>
      <c r="BA324" s="235">
        <f t="shared" si="319"/>
        <v>2124.4103604134698</v>
      </c>
      <c r="BB324" s="235">
        <f t="shared" si="319"/>
        <v>2124.4103604134698</v>
      </c>
      <c r="BC324" s="235">
        <f t="shared" si="319"/>
        <v>2124.4103604134698</v>
      </c>
      <c r="BD324" s="235">
        <f t="shared" si="319"/>
        <v>2124.4103604134698</v>
      </c>
      <c r="BE324" s="235">
        <f t="shared" si="319"/>
        <v>2124.4103604134698</v>
      </c>
      <c r="BF324" s="235">
        <f t="shared" si="319"/>
        <v>2124.4103604134698</v>
      </c>
      <c r="BG324" s="235">
        <f t="shared" si="319"/>
        <v>2124.4103604134698</v>
      </c>
      <c r="BH324" s="235">
        <f t="shared" si="319"/>
        <v>2124.4103604134698</v>
      </c>
      <c r="BI324" s="235">
        <f t="shared" si="319"/>
        <v>2124.4103604134698</v>
      </c>
      <c r="BJ324" s="235">
        <f t="shared" si="319"/>
        <v>2124.4103604134698</v>
      </c>
      <c r="BK324" s="235">
        <f t="shared" si="319"/>
        <v>2124.4103604134698</v>
      </c>
      <c r="BL324" s="235">
        <f t="shared" si="319"/>
        <v>2124.4103604134698</v>
      </c>
      <c r="BM324" s="235">
        <f t="shared" si="319"/>
        <v>2124.4103604134698</v>
      </c>
      <c r="BN324" s="235">
        <f t="shared" si="319"/>
        <v>2124.4103604134698</v>
      </c>
      <c r="BO324" s="235">
        <f t="shared" si="319"/>
        <v>2124.4103604134698</v>
      </c>
      <c r="BP324" s="235">
        <f t="shared" si="319"/>
        <v>2124.4103604134698</v>
      </c>
      <c r="BQ324" s="235">
        <f t="shared" si="319"/>
        <v>2124.4103604134698</v>
      </c>
      <c r="BR324" s="235">
        <f t="shared" si="319"/>
        <v>2124.4103604134698</v>
      </c>
      <c r="BS324" s="235">
        <f t="shared" si="319"/>
        <v>2124.4103604134698</v>
      </c>
      <c r="BT324" s="235">
        <f t="shared" si="319"/>
        <v>2124.4103604134698</v>
      </c>
      <c r="BU324" s="235">
        <f t="shared" si="319"/>
        <v>2124.4103604134698</v>
      </c>
      <c r="BV324" s="235">
        <f t="shared" si="319"/>
        <v>2124.4103604134698</v>
      </c>
      <c r="BW324" s="235">
        <f t="shared" si="319"/>
        <v>2124.4103604134693</v>
      </c>
      <c r="BX324" s="235">
        <f t="shared" si="319"/>
        <v>2124.4103604134693</v>
      </c>
      <c r="BY324" s="235">
        <f t="shared" si="319"/>
        <v>2124.4103604134693</v>
      </c>
      <c r="BZ324" s="235">
        <f t="shared" si="319"/>
        <v>2124.4103604134693</v>
      </c>
      <c r="CA324" s="235">
        <f t="shared" ref="CA324:DF324" si="320">HLOOKUP(CA$317-1, $N$445:$Z$446, 2, FALSE)/12</f>
        <v>2124.4103604134693</v>
      </c>
      <c r="CB324" s="235">
        <f t="shared" si="320"/>
        <v>2124.4103604134693</v>
      </c>
      <c r="CC324" s="235">
        <f t="shared" si="320"/>
        <v>2124.4103604134693</v>
      </c>
      <c r="CD324" s="235">
        <f t="shared" si="320"/>
        <v>2124.4103604134693</v>
      </c>
      <c r="CE324" s="235">
        <f t="shared" si="320"/>
        <v>2124.4103604134693</v>
      </c>
      <c r="CF324" s="235">
        <f t="shared" si="320"/>
        <v>2124.4103604134693</v>
      </c>
      <c r="CG324" s="235">
        <f t="shared" si="320"/>
        <v>2124.4103604134693</v>
      </c>
      <c r="CH324" s="235">
        <f t="shared" si="320"/>
        <v>2124.4103604134693</v>
      </c>
      <c r="CI324" s="235">
        <f t="shared" si="320"/>
        <v>2124.4103604134693</v>
      </c>
      <c r="CJ324" s="235">
        <f t="shared" si="320"/>
        <v>2124.4103604134693</v>
      </c>
      <c r="CK324" s="235">
        <f t="shared" si="320"/>
        <v>2124.4103604134693</v>
      </c>
      <c r="CL324" s="235">
        <f t="shared" si="320"/>
        <v>2124.4103604134693</v>
      </c>
      <c r="CM324" s="235">
        <f t="shared" si="320"/>
        <v>2124.4103604134693</v>
      </c>
      <c r="CN324" s="235">
        <f t="shared" si="320"/>
        <v>2124.4103604134693</v>
      </c>
      <c r="CO324" s="235">
        <f t="shared" si="320"/>
        <v>2124.4103604134693</v>
      </c>
      <c r="CP324" s="235">
        <f t="shared" si="320"/>
        <v>2124.4103604134693</v>
      </c>
      <c r="CQ324" s="235">
        <f t="shared" si="320"/>
        <v>2124.4103604134693</v>
      </c>
      <c r="CR324" s="235">
        <f t="shared" si="320"/>
        <v>2124.4103604134693</v>
      </c>
      <c r="CS324" s="235">
        <f t="shared" si="320"/>
        <v>2124.4103604134693</v>
      </c>
      <c r="CT324" s="235">
        <f t="shared" si="320"/>
        <v>2124.4103604134693</v>
      </c>
      <c r="CU324" s="235">
        <f t="shared" si="320"/>
        <v>2124.4103604134698</v>
      </c>
      <c r="CV324" s="235">
        <f t="shared" si="320"/>
        <v>2124.4103604134698</v>
      </c>
      <c r="CW324" s="235">
        <f t="shared" si="320"/>
        <v>2124.4103604134698</v>
      </c>
      <c r="CX324" s="235">
        <f t="shared" si="320"/>
        <v>2124.4103604134698</v>
      </c>
      <c r="CY324" s="235">
        <f t="shared" si="320"/>
        <v>2124.4103604134698</v>
      </c>
      <c r="CZ324" s="235">
        <f t="shared" si="320"/>
        <v>2124.4103604134698</v>
      </c>
      <c r="DA324" s="235">
        <f t="shared" si="320"/>
        <v>2124.4103604134698</v>
      </c>
      <c r="DB324" s="235">
        <f t="shared" si="320"/>
        <v>2124.4103604134698</v>
      </c>
      <c r="DC324" s="235">
        <f t="shared" si="320"/>
        <v>2124.4103604134698</v>
      </c>
      <c r="DD324" s="235">
        <f t="shared" si="320"/>
        <v>2124.4103604134698</v>
      </c>
      <c r="DE324" s="235">
        <f t="shared" si="320"/>
        <v>2124.4103604134698</v>
      </c>
      <c r="DF324" s="235">
        <f t="shared" si="320"/>
        <v>2124.4103604134698</v>
      </c>
      <c r="DG324" s="235"/>
      <c r="DH324" s="235"/>
      <c r="DI324" s="235"/>
      <c r="DJ324" s="235"/>
      <c r="DK324" s="235"/>
      <c r="DL324" s="235"/>
      <c r="DM324" s="235"/>
      <c r="DN324" s="235"/>
      <c r="DO324" s="235"/>
      <c r="DP324" s="235"/>
      <c r="DQ324" s="235"/>
      <c r="DR324" s="235"/>
      <c r="DS324" s="235"/>
      <c r="DT324" s="235"/>
      <c r="DU324" s="235"/>
      <c r="DV324" s="235"/>
      <c r="DW324" s="235"/>
      <c r="DX324" s="235"/>
      <c r="DY324" s="235"/>
      <c r="DZ324" s="235"/>
      <c r="EA324" s="235"/>
      <c r="EB324" s="235"/>
      <c r="EC324" s="235"/>
      <c r="ED324" s="235"/>
      <c r="EE324" s="235"/>
      <c r="EF324" s="235"/>
      <c r="EG324" s="235"/>
      <c r="EH324" s="235"/>
      <c r="EI324" s="235"/>
      <c r="EJ324" s="235"/>
      <c r="EK324" s="235"/>
      <c r="EL324" s="235"/>
      <c r="EM324" s="235"/>
      <c r="EN324" s="235"/>
      <c r="EO324" s="235"/>
      <c r="EP324" s="235"/>
      <c r="EQ324" s="235"/>
      <c r="ER324" s="235"/>
      <c r="ES324" s="235"/>
      <c r="ET324" s="235"/>
      <c r="EU324" s="235"/>
      <c r="EV324" s="235"/>
    </row>
    <row r="325" spans="1:152" s="211" customFormat="1" x14ac:dyDescent="0.25">
      <c r="A325" s="198"/>
      <c r="B325" s="198"/>
      <c r="C325" s="198"/>
      <c r="D325" s="250"/>
      <c r="E325" s="231"/>
      <c r="F325" s="246" t="str">
        <f t="shared" si="314"/>
        <v>금형</v>
      </c>
      <c r="G325" s="246"/>
      <c r="H325" s="246"/>
      <c r="I325" s="246"/>
      <c r="J325" s="247"/>
      <c r="K325" s="234"/>
      <c r="L325" s="235"/>
      <c r="M325" s="236"/>
      <c r="N325" s="245"/>
      <c r="O325" s="235">
        <f t="shared" ref="O325:BZ325" si="321">HLOOKUP(O$317-1, $N$462:$Z$463, 2, FALSE)/12</f>
        <v>0</v>
      </c>
      <c r="P325" s="235">
        <f t="shared" si="321"/>
        <v>0</v>
      </c>
      <c r="Q325" s="235">
        <f t="shared" si="321"/>
        <v>0</v>
      </c>
      <c r="R325" s="235">
        <f t="shared" si="321"/>
        <v>0</v>
      </c>
      <c r="S325" s="235">
        <f t="shared" si="321"/>
        <v>0</v>
      </c>
      <c r="T325" s="235">
        <f t="shared" si="321"/>
        <v>0</v>
      </c>
      <c r="U325" s="235">
        <f t="shared" si="321"/>
        <v>0</v>
      </c>
      <c r="V325" s="235">
        <f t="shared" si="321"/>
        <v>0</v>
      </c>
      <c r="W325" s="235">
        <f t="shared" si="321"/>
        <v>0</v>
      </c>
      <c r="X325" s="235">
        <f t="shared" si="321"/>
        <v>0</v>
      </c>
      <c r="Y325" s="235">
        <f t="shared" si="321"/>
        <v>0</v>
      </c>
      <c r="Z325" s="235">
        <f t="shared" si="321"/>
        <v>0</v>
      </c>
      <c r="AA325" s="235">
        <f t="shared" si="321"/>
        <v>3.7476095237902234E-2</v>
      </c>
      <c r="AB325" s="235">
        <f t="shared" si="321"/>
        <v>3.7476095237902234E-2</v>
      </c>
      <c r="AC325" s="235">
        <f t="shared" si="321"/>
        <v>3.7476095237902234E-2</v>
      </c>
      <c r="AD325" s="235">
        <f t="shared" si="321"/>
        <v>3.7476095237902234E-2</v>
      </c>
      <c r="AE325" s="235">
        <f t="shared" si="321"/>
        <v>3.7476095237902234E-2</v>
      </c>
      <c r="AF325" s="235">
        <f t="shared" si="321"/>
        <v>3.7476095237902234E-2</v>
      </c>
      <c r="AG325" s="235">
        <f t="shared" si="321"/>
        <v>3.7476095237902234E-2</v>
      </c>
      <c r="AH325" s="235">
        <f t="shared" si="321"/>
        <v>3.7476095237902234E-2</v>
      </c>
      <c r="AI325" s="235">
        <f t="shared" si="321"/>
        <v>3.7476095237902234E-2</v>
      </c>
      <c r="AJ325" s="235">
        <f t="shared" si="321"/>
        <v>3.7476095237902234E-2</v>
      </c>
      <c r="AK325" s="235">
        <f t="shared" si="321"/>
        <v>3.7476095237902234E-2</v>
      </c>
      <c r="AL325" s="235">
        <f t="shared" si="321"/>
        <v>3.7476095237902234E-2</v>
      </c>
      <c r="AM325" s="235">
        <f t="shared" si="321"/>
        <v>3.7476095237902234E-2</v>
      </c>
      <c r="AN325" s="235">
        <f t="shared" si="321"/>
        <v>3.7476095237902234E-2</v>
      </c>
      <c r="AO325" s="235">
        <f t="shared" si="321"/>
        <v>3.7476095237902234E-2</v>
      </c>
      <c r="AP325" s="235">
        <f t="shared" si="321"/>
        <v>3.7476095237902234E-2</v>
      </c>
      <c r="AQ325" s="235">
        <f t="shared" si="321"/>
        <v>3.7476095237902234E-2</v>
      </c>
      <c r="AR325" s="235">
        <f t="shared" si="321"/>
        <v>3.7476095237902234E-2</v>
      </c>
      <c r="AS325" s="235">
        <f t="shared" si="321"/>
        <v>3.7476095237902234E-2</v>
      </c>
      <c r="AT325" s="235">
        <f t="shared" si="321"/>
        <v>3.7476095237902234E-2</v>
      </c>
      <c r="AU325" s="235">
        <f t="shared" si="321"/>
        <v>3.7476095237902234E-2</v>
      </c>
      <c r="AV325" s="235">
        <f t="shared" si="321"/>
        <v>3.7476095237902234E-2</v>
      </c>
      <c r="AW325" s="235">
        <f t="shared" si="321"/>
        <v>3.7476095237902234E-2</v>
      </c>
      <c r="AX325" s="235">
        <f t="shared" si="321"/>
        <v>3.7476095237902234E-2</v>
      </c>
      <c r="AY325" s="235">
        <f t="shared" si="321"/>
        <v>3.7476095237902234E-2</v>
      </c>
      <c r="AZ325" s="235">
        <f t="shared" si="321"/>
        <v>3.7476095237902234E-2</v>
      </c>
      <c r="BA325" s="235">
        <f t="shared" si="321"/>
        <v>3.7476095237902234E-2</v>
      </c>
      <c r="BB325" s="235">
        <f t="shared" si="321"/>
        <v>3.7476095237902234E-2</v>
      </c>
      <c r="BC325" s="235">
        <f t="shared" si="321"/>
        <v>3.7476095237902234E-2</v>
      </c>
      <c r="BD325" s="235">
        <f t="shared" si="321"/>
        <v>3.7476095237902234E-2</v>
      </c>
      <c r="BE325" s="235">
        <f t="shared" si="321"/>
        <v>3.7476095237902234E-2</v>
      </c>
      <c r="BF325" s="235">
        <f t="shared" si="321"/>
        <v>3.7476095237902234E-2</v>
      </c>
      <c r="BG325" s="235">
        <f t="shared" si="321"/>
        <v>3.7476095237902234E-2</v>
      </c>
      <c r="BH325" s="235">
        <f t="shared" si="321"/>
        <v>3.7476095237902234E-2</v>
      </c>
      <c r="BI325" s="235">
        <f t="shared" si="321"/>
        <v>3.7476095237902234E-2</v>
      </c>
      <c r="BJ325" s="235">
        <f t="shared" si="321"/>
        <v>3.7476095237902234E-2</v>
      </c>
      <c r="BK325" s="235">
        <f t="shared" si="321"/>
        <v>3.7476095237902234E-2</v>
      </c>
      <c r="BL325" s="235">
        <f t="shared" si="321"/>
        <v>3.7476095237902234E-2</v>
      </c>
      <c r="BM325" s="235">
        <f t="shared" si="321"/>
        <v>3.7476095237902234E-2</v>
      </c>
      <c r="BN325" s="235">
        <f t="shared" si="321"/>
        <v>3.7476095237902234E-2</v>
      </c>
      <c r="BO325" s="235">
        <f t="shared" si="321"/>
        <v>3.7476095237902234E-2</v>
      </c>
      <c r="BP325" s="235">
        <f t="shared" si="321"/>
        <v>3.7476095237902234E-2</v>
      </c>
      <c r="BQ325" s="235">
        <f t="shared" si="321"/>
        <v>3.7476095237902234E-2</v>
      </c>
      <c r="BR325" s="235">
        <f t="shared" si="321"/>
        <v>3.7476095237902234E-2</v>
      </c>
      <c r="BS325" s="235">
        <f t="shared" si="321"/>
        <v>3.7476095237902234E-2</v>
      </c>
      <c r="BT325" s="235">
        <f t="shared" si="321"/>
        <v>3.7476095237902234E-2</v>
      </c>
      <c r="BU325" s="235">
        <f t="shared" si="321"/>
        <v>3.7476095237902234E-2</v>
      </c>
      <c r="BV325" s="235">
        <f t="shared" si="321"/>
        <v>3.7476095237902234E-2</v>
      </c>
      <c r="BW325" s="235">
        <f t="shared" si="321"/>
        <v>3.7476095237902234E-2</v>
      </c>
      <c r="BX325" s="235">
        <f t="shared" si="321"/>
        <v>3.7476095237902234E-2</v>
      </c>
      <c r="BY325" s="235">
        <f t="shared" si="321"/>
        <v>3.7476095237902234E-2</v>
      </c>
      <c r="BZ325" s="235">
        <f t="shared" si="321"/>
        <v>3.7476095237902234E-2</v>
      </c>
      <c r="CA325" s="235">
        <f t="shared" ref="CA325:DF325" si="322">HLOOKUP(CA$317-1, $N$462:$Z$463, 2, FALSE)/12</f>
        <v>3.7476095237902234E-2</v>
      </c>
      <c r="CB325" s="235">
        <f t="shared" si="322"/>
        <v>3.7476095237902234E-2</v>
      </c>
      <c r="CC325" s="235">
        <f t="shared" si="322"/>
        <v>3.7476095237902234E-2</v>
      </c>
      <c r="CD325" s="235">
        <f t="shared" si="322"/>
        <v>3.7476095237902234E-2</v>
      </c>
      <c r="CE325" s="235">
        <f t="shared" si="322"/>
        <v>3.7476095237902234E-2</v>
      </c>
      <c r="CF325" s="235">
        <f t="shared" si="322"/>
        <v>3.7476095237902234E-2</v>
      </c>
      <c r="CG325" s="235">
        <f t="shared" si="322"/>
        <v>3.7476095237902234E-2</v>
      </c>
      <c r="CH325" s="235">
        <f t="shared" si="322"/>
        <v>3.7476095237902234E-2</v>
      </c>
      <c r="CI325" s="235">
        <f t="shared" si="322"/>
        <v>3.7476095237902234E-2</v>
      </c>
      <c r="CJ325" s="235">
        <f t="shared" si="322"/>
        <v>3.7476095237902234E-2</v>
      </c>
      <c r="CK325" s="235">
        <f t="shared" si="322"/>
        <v>3.7476095237902234E-2</v>
      </c>
      <c r="CL325" s="235">
        <f t="shared" si="322"/>
        <v>3.7476095237902234E-2</v>
      </c>
      <c r="CM325" s="235">
        <f t="shared" si="322"/>
        <v>3.7476095237902234E-2</v>
      </c>
      <c r="CN325" s="235">
        <f t="shared" si="322"/>
        <v>3.7476095237902234E-2</v>
      </c>
      <c r="CO325" s="235">
        <f t="shared" si="322"/>
        <v>3.7476095237902234E-2</v>
      </c>
      <c r="CP325" s="235">
        <f t="shared" si="322"/>
        <v>3.7476095237902234E-2</v>
      </c>
      <c r="CQ325" s="235">
        <f t="shared" si="322"/>
        <v>3.7476095237902234E-2</v>
      </c>
      <c r="CR325" s="235">
        <f t="shared" si="322"/>
        <v>3.7476095237902234E-2</v>
      </c>
      <c r="CS325" s="235">
        <f t="shared" si="322"/>
        <v>3.7476095237902234E-2</v>
      </c>
      <c r="CT325" s="235">
        <f t="shared" si="322"/>
        <v>3.7476095237902234E-2</v>
      </c>
      <c r="CU325" s="235">
        <f t="shared" si="322"/>
        <v>3.7476095237902234E-2</v>
      </c>
      <c r="CV325" s="235">
        <f t="shared" si="322"/>
        <v>3.7476095237902234E-2</v>
      </c>
      <c r="CW325" s="235">
        <f t="shared" si="322"/>
        <v>3.7476095237902234E-2</v>
      </c>
      <c r="CX325" s="235">
        <f t="shared" si="322"/>
        <v>3.7476095237902234E-2</v>
      </c>
      <c r="CY325" s="235">
        <f t="shared" si="322"/>
        <v>3.7476095237902234E-2</v>
      </c>
      <c r="CZ325" s="235">
        <f t="shared" si="322"/>
        <v>3.7476095237902234E-2</v>
      </c>
      <c r="DA325" s="235">
        <f t="shared" si="322"/>
        <v>3.7476095237902234E-2</v>
      </c>
      <c r="DB325" s="235">
        <f t="shared" si="322"/>
        <v>3.7476095237902234E-2</v>
      </c>
      <c r="DC325" s="235">
        <f t="shared" si="322"/>
        <v>3.7476095237902234E-2</v>
      </c>
      <c r="DD325" s="235">
        <f t="shared" si="322"/>
        <v>3.7476095237902234E-2</v>
      </c>
      <c r="DE325" s="235">
        <f t="shared" si="322"/>
        <v>3.7476095237902234E-2</v>
      </c>
      <c r="DF325" s="235">
        <f t="shared" si="322"/>
        <v>3.7476095237902234E-2</v>
      </c>
      <c r="DG325" s="235"/>
      <c r="DH325" s="235"/>
      <c r="DI325" s="235"/>
      <c r="DJ325" s="235"/>
      <c r="DK325" s="235"/>
      <c r="DL325" s="235"/>
      <c r="DM325" s="235"/>
      <c r="DN325" s="235"/>
      <c r="DO325" s="235"/>
      <c r="DP325" s="235"/>
      <c r="DQ325" s="235"/>
      <c r="DR325" s="235"/>
      <c r="DS325" s="235"/>
      <c r="DT325" s="235"/>
      <c r="DU325" s="235"/>
      <c r="DV325" s="235"/>
      <c r="DW325" s="235"/>
      <c r="DX325" s="235"/>
      <c r="DY325" s="235"/>
      <c r="DZ325" s="235"/>
      <c r="EA325" s="235"/>
      <c r="EB325" s="235"/>
      <c r="EC325" s="235"/>
      <c r="ED325" s="235"/>
      <c r="EE325" s="235"/>
      <c r="EF325" s="235"/>
      <c r="EG325" s="235"/>
      <c r="EH325" s="235"/>
      <c r="EI325" s="235"/>
      <c r="EJ325" s="235"/>
      <c r="EK325" s="235"/>
      <c r="EL325" s="235"/>
      <c r="EM325" s="235"/>
      <c r="EN325" s="235"/>
      <c r="EO325" s="235"/>
      <c r="EP325" s="235"/>
      <c r="EQ325" s="235"/>
      <c r="ER325" s="235"/>
      <c r="ES325" s="235"/>
      <c r="ET325" s="235"/>
      <c r="EU325" s="235"/>
      <c r="EV325" s="235"/>
    </row>
    <row r="326" spans="1:152" s="211" customFormat="1" x14ac:dyDescent="0.25">
      <c r="A326" s="198"/>
      <c r="B326" s="198"/>
      <c r="C326" s="198"/>
      <c r="D326" s="250"/>
      <c r="E326" s="231"/>
      <c r="F326" s="246" t="str">
        <f t="shared" si="314"/>
        <v>차량운반구</v>
      </c>
      <c r="G326" s="246"/>
      <c r="H326" s="246"/>
      <c r="I326" s="246"/>
      <c r="J326" s="247"/>
      <c r="K326" s="234"/>
      <c r="L326" s="235"/>
      <c r="M326" s="236"/>
      <c r="N326" s="245"/>
      <c r="O326" s="235">
        <f t="shared" ref="O326:BZ326" si="323">HLOOKUP(O$317-1, $N$479:$Z$480, 2, FALSE)/12</f>
        <v>0</v>
      </c>
      <c r="P326" s="235">
        <f t="shared" si="323"/>
        <v>0</v>
      </c>
      <c r="Q326" s="235">
        <f t="shared" si="323"/>
        <v>0</v>
      </c>
      <c r="R326" s="235">
        <f t="shared" si="323"/>
        <v>0</v>
      </c>
      <c r="S326" s="235">
        <f t="shared" si="323"/>
        <v>0</v>
      </c>
      <c r="T326" s="235">
        <f t="shared" si="323"/>
        <v>0</v>
      </c>
      <c r="U326" s="235">
        <f t="shared" si="323"/>
        <v>0</v>
      </c>
      <c r="V326" s="235">
        <f t="shared" si="323"/>
        <v>0</v>
      </c>
      <c r="W326" s="235">
        <f t="shared" si="323"/>
        <v>0</v>
      </c>
      <c r="X326" s="235">
        <f t="shared" si="323"/>
        <v>0</v>
      </c>
      <c r="Y326" s="235">
        <f t="shared" si="323"/>
        <v>0</v>
      </c>
      <c r="Z326" s="235">
        <f t="shared" si="323"/>
        <v>0</v>
      </c>
      <c r="AA326" s="235">
        <f t="shared" si="323"/>
        <v>140.44881788095236</v>
      </c>
      <c r="AB326" s="235">
        <f t="shared" si="323"/>
        <v>140.44881788095236</v>
      </c>
      <c r="AC326" s="235">
        <f t="shared" si="323"/>
        <v>140.44881788095236</v>
      </c>
      <c r="AD326" s="235">
        <f t="shared" si="323"/>
        <v>140.44881788095236</v>
      </c>
      <c r="AE326" s="235">
        <f t="shared" si="323"/>
        <v>140.44881788095236</v>
      </c>
      <c r="AF326" s="235">
        <f t="shared" si="323"/>
        <v>140.44881788095236</v>
      </c>
      <c r="AG326" s="235">
        <f t="shared" si="323"/>
        <v>140.44881788095236</v>
      </c>
      <c r="AH326" s="235">
        <f t="shared" si="323"/>
        <v>140.44881788095236</v>
      </c>
      <c r="AI326" s="235">
        <f t="shared" si="323"/>
        <v>140.44881788095236</v>
      </c>
      <c r="AJ326" s="235">
        <f t="shared" si="323"/>
        <v>140.44881788095236</v>
      </c>
      <c r="AK326" s="235">
        <f t="shared" si="323"/>
        <v>140.44881788095236</v>
      </c>
      <c r="AL326" s="235">
        <f t="shared" si="323"/>
        <v>140.44881788095236</v>
      </c>
      <c r="AM326" s="235">
        <f t="shared" si="323"/>
        <v>117.12113549699961</v>
      </c>
      <c r="AN326" s="235">
        <f t="shared" si="323"/>
        <v>117.12113549699961</v>
      </c>
      <c r="AO326" s="235">
        <f t="shared" si="323"/>
        <v>117.12113549699961</v>
      </c>
      <c r="AP326" s="235">
        <f t="shared" si="323"/>
        <v>117.12113549699961</v>
      </c>
      <c r="AQ326" s="235">
        <f t="shared" si="323"/>
        <v>117.12113549699961</v>
      </c>
      <c r="AR326" s="235">
        <f t="shared" si="323"/>
        <v>117.12113549699961</v>
      </c>
      <c r="AS326" s="235">
        <f t="shared" si="323"/>
        <v>117.12113549699961</v>
      </c>
      <c r="AT326" s="235">
        <f t="shared" si="323"/>
        <v>117.12113549699961</v>
      </c>
      <c r="AU326" s="235">
        <f t="shared" si="323"/>
        <v>117.12113549699961</v>
      </c>
      <c r="AV326" s="235">
        <f t="shared" si="323"/>
        <v>117.12113549699961</v>
      </c>
      <c r="AW326" s="235">
        <f t="shared" si="323"/>
        <v>117.12113549699961</v>
      </c>
      <c r="AX326" s="235">
        <f t="shared" si="323"/>
        <v>117.12113549699961</v>
      </c>
      <c r="AY326" s="235">
        <f t="shared" si="323"/>
        <v>113.23318843300747</v>
      </c>
      <c r="AZ326" s="235">
        <f t="shared" si="323"/>
        <v>113.23318843300747</v>
      </c>
      <c r="BA326" s="235">
        <f t="shared" si="323"/>
        <v>113.23318843300747</v>
      </c>
      <c r="BB326" s="235">
        <f t="shared" si="323"/>
        <v>113.23318843300747</v>
      </c>
      <c r="BC326" s="235">
        <f t="shared" si="323"/>
        <v>113.23318843300747</v>
      </c>
      <c r="BD326" s="235">
        <f t="shared" si="323"/>
        <v>113.23318843300747</v>
      </c>
      <c r="BE326" s="235">
        <f t="shared" si="323"/>
        <v>113.23318843300747</v>
      </c>
      <c r="BF326" s="235">
        <f t="shared" si="323"/>
        <v>113.23318843300747</v>
      </c>
      <c r="BG326" s="235">
        <f t="shared" si="323"/>
        <v>113.23318843300747</v>
      </c>
      <c r="BH326" s="235">
        <f t="shared" si="323"/>
        <v>113.23318843300747</v>
      </c>
      <c r="BI326" s="235">
        <f t="shared" si="323"/>
        <v>113.23318843300747</v>
      </c>
      <c r="BJ326" s="235">
        <f t="shared" si="323"/>
        <v>113.23318843300747</v>
      </c>
      <c r="BK326" s="235">
        <f t="shared" si="323"/>
        <v>108.69725019168332</v>
      </c>
      <c r="BL326" s="235">
        <f t="shared" si="323"/>
        <v>108.69725019168332</v>
      </c>
      <c r="BM326" s="235">
        <f t="shared" si="323"/>
        <v>108.69725019168332</v>
      </c>
      <c r="BN326" s="235">
        <f t="shared" si="323"/>
        <v>108.69725019168332</v>
      </c>
      <c r="BO326" s="235">
        <f t="shared" si="323"/>
        <v>108.69725019168332</v>
      </c>
      <c r="BP326" s="235">
        <f t="shared" si="323"/>
        <v>108.69725019168332</v>
      </c>
      <c r="BQ326" s="235">
        <f t="shared" si="323"/>
        <v>108.69725019168332</v>
      </c>
      <c r="BR326" s="235">
        <f t="shared" si="323"/>
        <v>108.69725019168332</v>
      </c>
      <c r="BS326" s="235">
        <f t="shared" si="323"/>
        <v>108.69725019168332</v>
      </c>
      <c r="BT326" s="235">
        <f t="shared" si="323"/>
        <v>108.69725019168332</v>
      </c>
      <c r="BU326" s="235">
        <f t="shared" si="323"/>
        <v>108.69725019168332</v>
      </c>
      <c r="BV326" s="235">
        <f t="shared" si="323"/>
        <v>108.69725019168332</v>
      </c>
      <c r="BW326" s="235">
        <f t="shared" si="323"/>
        <v>103.40532224347182</v>
      </c>
      <c r="BX326" s="235">
        <f t="shared" si="323"/>
        <v>103.40532224347182</v>
      </c>
      <c r="BY326" s="235">
        <f t="shared" si="323"/>
        <v>103.40532224347182</v>
      </c>
      <c r="BZ326" s="235">
        <f t="shared" si="323"/>
        <v>103.40532224347182</v>
      </c>
      <c r="CA326" s="235">
        <f t="shared" ref="CA326:DF326" si="324">HLOOKUP(CA$317-1, $N$479:$Z$480, 2, FALSE)/12</f>
        <v>103.40532224347182</v>
      </c>
      <c r="CB326" s="235">
        <f t="shared" si="324"/>
        <v>103.40532224347182</v>
      </c>
      <c r="CC326" s="235">
        <f t="shared" si="324"/>
        <v>103.40532224347182</v>
      </c>
      <c r="CD326" s="235">
        <f t="shared" si="324"/>
        <v>103.40532224347182</v>
      </c>
      <c r="CE326" s="235">
        <f t="shared" si="324"/>
        <v>103.40532224347182</v>
      </c>
      <c r="CF326" s="235">
        <f t="shared" si="324"/>
        <v>103.40532224347182</v>
      </c>
      <c r="CG326" s="235">
        <f t="shared" si="324"/>
        <v>103.40532224347182</v>
      </c>
      <c r="CH326" s="235">
        <f t="shared" si="324"/>
        <v>103.40532224347182</v>
      </c>
      <c r="CI326" s="235">
        <f t="shared" si="324"/>
        <v>97.231406303891717</v>
      </c>
      <c r="CJ326" s="235">
        <f t="shared" si="324"/>
        <v>97.231406303891717</v>
      </c>
      <c r="CK326" s="235">
        <f t="shared" si="324"/>
        <v>97.231406303891717</v>
      </c>
      <c r="CL326" s="235">
        <f t="shared" si="324"/>
        <v>97.231406303891717</v>
      </c>
      <c r="CM326" s="235">
        <f t="shared" si="324"/>
        <v>97.231406303891717</v>
      </c>
      <c r="CN326" s="235">
        <f t="shared" si="324"/>
        <v>97.231406303891717</v>
      </c>
      <c r="CO326" s="235">
        <f t="shared" si="324"/>
        <v>97.231406303891717</v>
      </c>
      <c r="CP326" s="235">
        <f t="shared" si="324"/>
        <v>97.231406303891717</v>
      </c>
      <c r="CQ326" s="235">
        <f t="shared" si="324"/>
        <v>97.231406303891717</v>
      </c>
      <c r="CR326" s="235">
        <f t="shared" si="324"/>
        <v>97.231406303891717</v>
      </c>
      <c r="CS326" s="235">
        <f t="shared" si="324"/>
        <v>97.231406303891717</v>
      </c>
      <c r="CT326" s="235">
        <f t="shared" si="324"/>
        <v>97.231406303891717</v>
      </c>
      <c r="CU326" s="235">
        <f t="shared" si="324"/>
        <v>90.028504374381612</v>
      </c>
      <c r="CV326" s="235">
        <f t="shared" si="324"/>
        <v>90.028504374381612</v>
      </c>
      <c r="CW326" s="235">
        <f t="shared" si="324"/>
        <v>90.028504374381612</v>
      </c>
      <c r="CX326" s="235">
        <f t="shared" si="324"/>
        <v>90.028504374381612</v>
      </c>
      <c r="CY326" s="235">
        <f t="shared" si="324"/>
        <v>90.028504374381612</v>
      </c>
      <c r="CZ326" s="235">
        <f t="shared" si="324"/>
        <v>90.028504374381612</v>
      </c>
      <c r="DA326" s="235">
        <f t="shared" si="324"/>
        <v>90.028504374381612</v>
      </c>
      <c r="DB326" s="235">
        <f t="shared" si="324"/>
        <v>90.028504374381612</v>
      </c>
      <c r="DC326" s="235">
        <f t="shared" si="324"/>
        <v>90.028504374381612</v>
      </c>
      <c r="DD326" s="235">
        <f t="shared" si="324"/>
        <v>90.028504374381612</v>
      </c>
      <c r="DE326" s="235">
        <f t="shared" si="324"/>
        <v>90.028504374381612</v>
      </c>
      <c r="DF326" s="235">
        <f t="shared" si="324"/>
        <v>90.028504374381612</v>
      </c>
      <c r="DG326" s="235"/>
      <c r="DH326" s="235"/>
      <c r="DI326" s="235"/>
      <c r="DJ326" s="235"/>
      <c r="DK326" s="235"/>
      <c r="DL326" s="235"/>
      <c r="DM326" s="235"/>
      <c r="DN326" s="235"/>
      <c r="DO326" s="235"/>
      <c r="DP326" s="235"/>
      <c r="DQ326" s="235"/>
      <c r="DR326" s="235"/>
      <c r="DS326" s="235"/>
      <c r="DT326" s="235"/>
      <c r="DU326" s="235"/>
      <c r="DV326" s="235"/>
      <c r="DW326" s="235"/>
      <c r="DX326" s="235"/>
      <c r="DY326" s="235"/>
      <c r="DZ326" s="235"/>
      <c r="EA326" s="235"/>
      <c r="EB326" s="235"/>
      <c r="EC326" s="235"/>
      <c r="ED326" s="235"/>
      <c r="EE326" s="235"/>
      <c r="EF326" s="235"/>
      <c r="EG326" s="235"/>
      <c r="EH326" s="235"/>
      <c r="EI326" s="235"/>
      <c r="EJ326" s="235"/>
      <c r="EK326" s="235"/>
      <c r="EL326" s="235"/>
      <c r="EM326" s="235"/>
      <c r="EN326" s="235"/>
      <c r="EO326" s="235"/>
      <c r="EP326" s="235"/>
      <c r="EQ326" s="235"/>
      <c r="ER326" s="235"/>
      <c r="ES326" s="235"/>
      <c r="ET326" s="235"/>
      <c r="EU326" s="235"/>
      <c r="EV326" s="235"/>
    </row>
    <row r="327" spans="1:152" s="211" customFormat="1" x14ac:dyDescent="0.25">
      <c r="A327" s="198"/>
      <c r="B327" s="198"/>
      <c r="C327" s="198"/>
      <c r="D327" s="250"/>
      <c r="E327" s="231"/>
      <c r="F327" s="246" t="str">
        <f t="shared" si="314"/>
        <v>기타 유형자산</v>
      </c>
      <c r="G327" s="246"/>
      <c r="H327" s="246"/>
      <c r="I327" s="246"/>
      <c r="J327" s="247"/>
      <c r="K327" s="234"/>
      <c r="L327" s="235"/>
      <c r="M327" s="236"/>
      <c r="N327" s="245"/>
      <c r="O327" s="235">
        <f t="shared" ref="O327:BZ327" si="325">HLOOKUP(O$317-1, $N$496:$Z$497, 2, FALSE)/12</f>
        <v>0</v>
      </c>
      <c r="P327" s="235">
        <f t="shared" si="325"/>
        <v>0</v>
      </c>
      <c r="Q327" s="235">
        <f t="shared" si="325"/>
        <v>0</v>
      </c>
      <c r="R327" s="235">
        <f t="shared" si="325"/>
        <v>0</v>
      </c>
      <c r="S327" s="235">
        <f t="shared" si="325"/>
        <v>0</v>
      </c>
      <c r="T327" s="235">
        <f t="shared" si="325"/>
        <v>0</v>
      </c>
      <c r="U327" s="235">
        <f t="shared" si="325"/>
        <v>0</v>
      </c>
      <c r="V327" s="235">
        <f t="shared" si="325"/>
        <v>0</v>
      </c>
      <c r="W327" s="235">
        <f t="shared" si="325"/>
        <v>0</v>
      </c>
      <c r="X327" s="235">
        <f t="shared" si="325"/>
        <v>0</v>
      </c>
      <c r="Y327" s="235">
        <f t="shared" si="325"/>
        <v>0</v>
      </c>
      <c r="Z327" s="235">
        <f t="shared" si="325"/>
        <v>0</v>
      </c>
      <c r="AA327" s="235">
        <f t="shared" si="325"/>
        <v>1614.2129886904765</v>
      </c>
      <c r="AB327" s="235">
        <f t="shared" si="325"/>
        <v>1614.2129886904765</v>
      </c>
      <c r="AC327" s="235">
        <f t="shared" si="325"/>
        <v>1614.2129886904765</v>
      </c>
      <c r="AD327" s="235">
        <f t="shared" si="325"/>
        <v>1614.2129886904765</v>
      </c>
      <c r="AE327" s="235">
        <f t="shared" si="325"/>
        <v>1614.2129886904765</v>
      </c>
      <c r="AF327" s="235">
        <f t="shared" si="325"/>
        <v>1614.2129886904765</v>
      </c>
      <c r="AG327" s="235">
        <f t="shared" si="325"/>
        <v>1614.2129886904765</v>
      </c>
      <c r="AH327" s="235">
        <f t="shared" si="325"/>
        <v>1614.2129886904765</v>
      </c>
      <c r="AI327" s="235">
        <f t="shared" si="325"/>
        <v>1614.2129886904765</v>
      </c>
      <c r="AJ327" s="235">
        <f t="shared" si="325"/>
        <v>1614.2129886904765</v>
      </c>
      <c r="AK327" s="235">
        <f t="shared" si="325"/>
        <v>1614.2129886904765</v>
      </c>
      <c r="AL327" s="235">
        <f t="shared" si="325"/>
        <v>1614.2129886904765</v>
      </c>
      <c r="AM327" s="235">
        <f t="shared" si="325"/>
        <v>1614.2129886904765</v>
      </c>
      <c r="AN327" s="235">
        <f t="shared" si="325"/>
        <v>1614.2129886904765</v>
      </c>
      <c r="AO327" s="235">
        <f t="shared" si="325"/>
        <v>1614.2129886904765</v>
      </c>
      <c r="AP327" s="235">
        <f t="shared" si="325"/>
        <v>1614.2129886904765</v>
      </c>
      <c r="AQ327" s="235">
        <f t="shared" si="325"/>
        <v>1614.2129886904765</v>
      </c>
      <c r="AR327" s="235">
        <f t="shared" si="325"/>
        <v>1614.2129886904765</v>
      </c>
      <c r="AS327" s="235">
        <f t="shared" si="325"/>
        <v>1614.2129886904765</v>
      </c>
      <c r="AT327" s="235">
        <f t="shared" si="325"/>
        <v>1614.2129886904765</v>
      </c>
      <c r="AU327" s="235">
        <f t="shared" si="325"/>
        <v>1614.2129886904765</v>
      </c>
      <c r="AV327" s="235">
        <f t="shared" si="325"/>
        <v>1614.2129886904765</v>
      </c>
      <c r="AW327" s="235">
        <f t="shared" si="325"/>
        <v>1614.2129886904765</v>
      </c>
      <c r="AX327" s="235">
        <f t="shared" si="325"/>
        <v>1614.2129886904765</v>
      </c>
      <c r="AY327" s="235">
        <f t="shared" si="325"/>
        <v>1614.2129886904765</v>
      </c>
      <c r="AZ327" s="235">
        <f t="shared" si="325"/>
        <v>1614.2129886904765</v>
      </c>
      <c r="BA327" s="235">
        <f t="shared" si="325"/>
        <v>1614.2129886904765</v>
      </c>
      <c r="BB327" s="235">
        <f t="shared" si="325"/>
        <v>1614.2129886904765</v>
      </c>
      <c r="BC327" s="235">
        <f t="shared" si="325"/>
        <v>1614.2129886904765</v>
      </c>
      <c r="BD327" s="235">
        <f t="shared" si="325"/>
        <v>1614.2129886904765</v>
      </c>
      <c r="BE327" s="235">
        <f t="shared" si="325"/>
        <v>1614.2129886904765</v>
      </c>
      <c r="BF327" s="235">
        <f t="shared" si="325"/>
        <v>1614.2129886904765</v>
      </c>
      <c r="BG327" s="235">
        <f t="shared" si="325"/>
        <v>1614.2129886904765</v>
      </c>
      <c r="BH327" s="235">
        <f t="shared" si="325"/>
        <v>1614.2129886904765</v>
      </c>
      <c r="BI327" s="235">
        <f t="shared" si="325"/>
        <v>1614.2129886904765</v>
      </c>
      <c r="BJ327" s="235">
        <f t="shared" si="325"/>
        <v>1614.2129886904765</v>
      </c>
      <c r="BK327" s="235">
        <f t="shared" si="325"/>
        <v>1614.2129886904765</v>
      </c>
      <c r="BL327" s="235">
        <f t="shared" si="325"/>
        <v>1614.2129886904765</v>
      </c>
      <c r="BM327" s="235">
        <f t="shared" si="325"/>
        <v>1614.2129886904765</v>
      </c>
      <c r="BN327" s="235">
        <f t="shared" si="325"/>
        <v>1614.2129886904765</v>
      </c>
      <c r="BO327" s="235">
        <f t="shared" si="325"/>
        <v>1614.2129886904765</v>
      </c>
      <c r="BP327" s="235">
        <f t="shared" si="325"/>
        <v>1614.2129886904765</v>
      </c>
      <c r="BQ327" s="235">
        <f t="shared" si="325"/>
        <v>1614.2129886904765</v>
      </c>
      <c r="BR327" s="235">
        <f t="shared" si="325"/>
        <v>1614.2129886904765</v>
      </c>
      <c r="BS327" s="235">
        <f t="shared" si="325"/>
        <v>1614.2129886904765</v>
      </c>
      <c r="BT327" s="235">
        <f t="shared" si="325"/>
        <v>1614.2129886904765</v>
      </c>
      <c r="BU327" s="235">
        <f t="shared" si="325"/>
        <v>1614.2129886904765</v>
      </c>
      <c r="BV327" s="235">
        <f t="shared" si="325"/>
        <v>1614.2129886904765</v>
      </c>
      <c r="BW327" s="235">
        <f t="shared" si="325"/>
        <v>1614.2129886904765</v>
      </c>
      <c r="BX327" s="235">
        <f t="shared" si="325"/>
        <v>1614.2129886904765</v>
      </c>
      <c r="BY327" s="235">
        <f t="shared" si="325"/>
        <v>1614.2129886904765</v>
      </c>
      <c r="BZ327" s="235">
        <f t="shared" si="325"/>
        <v>1614.2129886904765</v>
      </c>
      <c r="CA327" s="235">
        <f t="shared" ref="CA327:DF327" si="326">HLOOKUP(CA$317-1, $N$496:$Z$497, 2, FALSE)/12</f>
        <v>1614.2129886904765</v>
      </c>
      <c r="CB327" s="235">
        <f t="shared" si="326"/>
        <v>1614.2129886904765</v>
      </c>
      <c r="CC327" s="235">
        <f t="shared" si="326"/>
        <v>1614.2129886904765</v>
      </c>
      <c r="CD327" s="235">
        <f t="shared" si="326"/>
        <v>1614.2129886904765</v>
      </c>
      <c r="CE327" s="235">
        <f t="shared" si="326"/>
        <v>1614.2129886904765</v>
      </c>
      <c r="CF327" s="235">
        <f t="shared" si="326"/>
        <v>1614.2129886904765</v>
      </c>
      <c r="CG327" s="235">
        <f t="shared" si="326"/>
        <v>1614.2129886904765</v>
      </c>
      <c r="CH327" s="235">
        <f t="shared" si="326"/>
        <v>1614.2129886904765</v>
      </c>
      <c r="CI327" s="235">
        <f t="shared" si="326"/>
        <v>1614.2129886904765</v>
      </c>
      <c r="CJ327" s="235">
        <f t="shared" si="326"/>
        <v>1614.2129886904765</v>
      </c>
      <c r="CK327" s="235">
        <f t="shared" si="326"/>
        <v>1614.2129886904765</v>
      </c>
      <c r="CL327" s="235">
        <f t="shared" si="326"/>
        <v>1614.2129886904765</v>
      </c>
      <c r="CM327" s="235">
        <f t="shared" si="326"/>
        <v>1614.2129886904765</v>
      </c>
      <c r="CN327" s="235">
        <f t="shared" si="326"/>
        <v>1614.2129886904765</v>
      </c>
      <c r="CO327" s="235">
        <f t="shared" si="326"/>
        <v>1614.2129886904765</v>
      </c>
      <c r="CP327" s="235">
        <f t="shared" si="326"/>
        <v>1614.2129886904765</v>
      </c>
      <c r="CQ327" s="235">
        <f t="shared" si="326"/>
        <v>1614.2129886904765</v>
      </c>
      <c r="CR327" s="235">
        <f t="shared" si="326"/>
        <v>1614.2129886904765</v>
      </c>
      <c r="CS327" s="235">
        <f t="shared" si="326"/>
        <v>1614.2129886904765</v>
      </c>
      <c r="CT327" s="235">
        <f t="shared" si="326"/>
        <v>1614.2129886904765</v>
      </c>
      <c r="CU327" s="235">
        <f t="shared" si="326"/>
        <v>1614.2129886904765</v>
      </c>
      <c r="CV327" s="235">
        <f t="shared" si="326"/>
        <v>1614.2129886904765</v>
      </c>
      <c r="CW327" s="235">
        <f t="shared" si="326"/>
        <v>1614.2129886904765</v>
      </c>
      <c r="CX327" s="235">
        <f t="shared" si="326"/>
        <v>1614.2129886904765</v>
      </c>
      <c r="CY327" s="235">
        <f t="shared" si="326"/>
        <v>1614.2129886904765</v>
      </c>
      <c r="CZ327" s="235">
        <f t="shared" si="326"/>
        <v>1614.2129886904765</v>
      </c>
      <c r="DA327" s="235">
        <f t="shared" si="326"/>
        <v>1614.2129886904765</v>
      </c>
      <c r="DB327" s="235">
        <f t="shared" si="326"/>
        <v>1614.2129886904765</v>
      </c>
      <c r="DC327" s="235">
        <f t="shared" si="326"/>
        <v>1614.2129886904765</v>
      </c>
      <c r="DD327" s="235">
        <f t="shared" si="326"/>
        <v>1614.2129886904765</v>
      </c>
      <c r="DE327" s="235">
        <f t="shared" si="326"/>
        <v>1614.2129886904765</v>
      </c>
      <c r="DF327" s="235">
        <f t="shared" si="326"/>
        <v>1614.2129886904765</v>
      </c>
      <c r="DG327" s="235"/>
      <c r="DH327" s="235"/>
      <c r="DI327" s="235"/>
      <c r="DJ327" s="235"/>
      <c r="DK327" s="235"/>
      <c r="DL327" s="235"/>
      <c r="DM327" s="235"/>
      <c r="DN327" s="235"/>
      <c r="DO327" s="235"/>
      <c r="DP327" s="235"/>
      <c r="DQ327" s="235"/>
      <c r="DR327" s="235"/>
      <c r="DS327" s="235"/>
      <c r="DT327" s="235"/>
      <c r="DU327" s="235"/>
      <c r="DV327" s="235"/>
      <c r="DW327" s="235"/>
      <c r="DX327" s="235"/>
      <c r="DY327" s="235"/>
      <c r="DZ327" s="235"/>
      <c r="EA327" s="235"/>
      <c r="EB327" s="235"/>
      <c r="EC327" s="235"/>
      <c r="ED327" s="235"/>
      <c r="EE327" s="235"/>
      <c r="EF327" s="235"/>
      <c r="EG327" s="235"/>
      <c r="EH327" s="235"/>
      <c r="EI327" s="235"/>
      <c r="EJ327" s="235"/>
      <c r="EK327" s="235"/>
      <c r="EL327" s="235"/>
      <c r="EM327" s="235"/>
      <c r="EN327" s="235"/>
      <c r="EO327" s="235"/>
      <c r="EP327" s="235"/>
      <c r="EQ327" s="235"/>
      <c r="ER327" s="235"/>
      <c r="ES327" s="235"/>
      <c r="ET327" s="235"/>
      <c r="EU327" s="235"/>
      <c r="EV327" s="235"/>
    </row>
    <row r="328" spans="1:152" s="211" customFormat="1" x14ac:dyDescent="0.25">
      <c r="A328" s="198"/>
      <c r="B328" s="198"/>
      <c r="C328" s="198"/>
      <c r="D328" s="250"/>
      <c r="E328" s="231"/>
      <c r="F328" s="246">
        <f t="shared" si="314"/>
        <v>0</v>
      </c>
      <c r="G328" s="246"/>
      <c r="H328" s="246"/>
      <c r="I328" s="246"/>
      <c r="J328" s="247"/>
      <c r="K328" s="234"/>
      <c r="L328" s="235"/>
      <c r="M328" s="236"/>
      <c r="N328" s="245"/>
      <c r="O328" s="235">
        <f t="shared" ref="O328:BZ328" si="327">HLOOKUP(O$317-1, $N$513:$Z$514, 2, FALSE)/12</f>
        <v>0</v>
      </c>
      <c r="P328" s="235">
        <f t="shared" si="327"/>
        <v>0</v>
      </c>
      <c r="Q328" s="235">
        <f t="shared" si="327"/>
        <v>0</v>
      </c>
      <c r="R328" s="235">
        <f t="shared" si="327"/>
        <v>0</v>
      </c>
      <c r="S328" s="235">
        <f t="shared" si="327"/>
        <v>0</v>
      </c>
      <c r="T328" s="235">
        <f t="shared" si="327"/>
        <v>0</v>
      </c>
      <c r="U328" s="235">
        <f t="shared" si="327"/>
        <v>0</v>
      </c>
      <c r="V328" s="235">
        <f t="shared" si="327"/>
        <v>0</v>
      </c>
      <c r="W328" s="235">
        <f t="shared" si="327"/>
        <v>0</v>
      </c>
      <c r="X328" s="235">
        <f t="shared" si="327"/>
        <v>0</v>
      </c>
      <c r="Y328" s="235">
        <f t="shared" si="327"/>
        <v>0</v>
      </c>
      <c r="Z328" s="235">
        <f t="shared" si="327"/>
        <v>0</v>
      </c>
      <c r="AA328" s="235">
        <f t="shared" si="327"/>
        <v>0</v>
      </c>
      <c r="AB328" s="235">
        <f t="shared" si="327"/>
        <v>0</v>
      </c>
      <c r="AC328" s="235">
        <f t="shared" si="327"/>
        <v>0</v>
      </c>
      <c r="AD328" s="235">
        <f t="shared" si="327"/>
        <v>0</v>
      </c>
      <c r="AE328" s="235">
        <f t="shared" si="327"/>
        <v>0</v>
      </c>
      <c r="AF328" s="235">
        <f t="shared" si="327"/>
        <v>0</v>
      </c>
      <c r="AG328" s="235">
        <f t="shared" si="327"/>
        <v>0</v>
      </c>
      <c r="AH328" s="235">
        <f t="shared" si="327"/>
        <v>0</v>
      </c>
      <c r="AI328" s="235">
        <f t="shared" si="327"/>
        <v>0</v>
      </c>
      <c r="AJ328" s="235">
        <f t="shared" si="327"/>
        <v>0</v>
      </c>
      <c r="AK328" s="235">
        <f t="shared" si="327"/>
        <v>0</v>
      </c>
      <c r="AL328" s="235">
        <f t="shared" si="327"/>
        <v>0</v>
      </c>
      <c r="AM328" s="235">
        <f t="shared" si="327"/>
        <v>0</v>
      </c>
      <c r="AN328" s="235">
        <f t="shared" si="327"/>
        <v>0</v>
      </c>
      <c r="AO328" s="235">
        <f t="shared" si="327"/>
        <v>0</v>
      </c>
      <c r="AP328" s="235">
        <f t="shared" si="327"/>
        <v>0</v>
      </c>
      <c r="AQ328" s="235">
        <f t="shared" si="327"/>
        <v>0</v>
      </c>
      <c r="AR328" s="235">
        <f t="shared" si="327"/>
        <v>0</v>
      </c>
      <c r="AS328" s="235">
        <f t="shared" si="327"/>
        <v>0</v>
      </c>
      <c r="AT328" s="235">
        <f t="shared" si="327"/>
        <v>0</v>
      </c>
      <c r="AU328" s="235">
        <f t="shared" si="327"/>
        <v>0</v>
      </c>
      <c r="AV328" s="235">
        <f t="shared" si="327"/>
        <v>0</v>
      </c>
      <c r="AW328" s="235">
        <f t="shared" si="327"/>
        <v>0</v>
      </c>
      <c r="AX328" s="235">
        <f t="shared" si="327"/>
        <v>0</v>
      </c>
      <c r="AY328" s="235">
        <f t="shared" si="327"/>
        <v>0</v>
      </c>
      <c r="AZ328" s="235">
        <f t="shared" si="327"/>
        <v>0</v>
      </c>
      <c r="BA328" s="235">
        <f t="shared" si="327"/>
        <v>0</v>
      </c>
      <c r="BB328" s="235">
        <f t="shared" si="327"/>
        <v>0</v>
      </c>
      <c r="BC328" s="235">
        <f t="shared" si="327"/>
        <v>0</v>
      </c>
      <c r="BD328" s="235">
        <f t="shared" si="327"/>
        <v>0</v>
      </c>
      <c r="BE328" s="235">
        <f t="shared" si="327"/>
        <v>0</v>
      </c>
      <c r="BF328" s="235">
        <f t="shared" si="327"/>
        <v>0</v>
      </c>
      <c r="BG328" s="235">
        <f t="shared" si="327"/>
        <v>0</v>
      </c>
      <c r="BH328" s="235">
        <f t="shared" si="327"/>
        <v>0</v>
      </c>
      <c r="BI328" s="235">
        <f t="shared" si="327"/>
        <v>0</v>
      </c>
      <c r="BJ328" s="235">
        <f t="shared" si="327"/>
        <v>0</v>
      </c>
      <c r="BK328" s="235">
        <f t="shared" si="327"/>
        <v>0</v>
      </c>
      <c r="BL328" s="235">
        <f t="shared" si="327"/>
        <v>0</v>
      </c>
      <c r="BM328" s="235">
        <f t="shared" si="327"/>
        <v>0</v>
      </c>
      <c r="BN328" s="235">
        <f t="shared" si="327"/>
        <v>0</v>
      </c>
      <c r="BO328" s="235">
        <f t="shared" si="327"/>
        <v>0</v>
      </c>
      <c r="BP328" s="235">
        <f t="shared" si="327"/>
        <v>0</v>
      </c>
      <c r="BQ328" s="235">
        <f t="shared" si="327"/>
        <v>0</v>
      </c>
      <c r="BR328" s="235">
        <f t="shared" si="327"/>
        <v>0</v>
      </c>
      <c r="BS328" s="235">
        <f t="shared" si="327"/>
        <v>0</v>
      </c>
      <c r="BT328" s="235">
        <f t="shared" si="327"/>
        <v>0</v>
      </c>
      <c r="BU328" s="235">
        <f t="shared" si="327"/>
        <v>0</v>
      </c>
      <c r="BV328" s="235">
        <f t="shared" si="327"/>
        <v>0</v>
      </c>
      <c r="BW328" s="235">
        <f t="shared" si="327"/>
        <v>0</v>
      </c>
      <c r="BX328" s="235">
        <f t="shared" si="327"/>
        <v>0</v>
      </c>
      <c r="BY328" s="235">
        <f t="shared" si="327"/>
        <v>0</v>
      </c>
      <c r="BZ328" s="235">
        <f t="shared" si="327"/>
        <v>0</v>
      </c>
      <c r="CA328" s="235">
        <f t="shared" ref="CA328:DF328" si="328">HLOOKUP(CA$317-1, $N$513:$Z$514, 2, FALSE)/12</f>
        <v>0</v>
      </c>
      <c r="CB328" s="235">
        <f t="shared" si="328"/>
        <v>0</v>
      </c>
      <c r="CC328" s="235">
        <f t="shared" si="328"/>
        <v>0</v>
      </c>
      <c r="CD328" s="235">
        <f t="shared" si="328"/>
        <v>0</v>
      </c>
      <c r="CE328" s="235">
        <f t="shared" si="328"/>
        <v>0</v>
      </c>
      <c r="CF328" s="235">
        <f t="shared" si="328"/>
        <v>0</v>
      </c>
      <c r="CG328" s="235">
        <f t="shared" si="328"/>
        <v>0</v>
      </c>
      <c r="CH328" s="235">
        <f t="shared" si="328"/>
        <v>0</v>
      </c>
      <c r="CI328" s="235">
        <f t="shared" si="328"/>
        <v>0</v>
      </c>
      <c r="CJ328" s="235">
        <f t="shared" si="328"/>
        <v>0</v>
      </c>
      <c r="CK328" s="235">
        <f t="shared" si="328"/>
        <v>0</v>
      </c>
      <c r="CL328" s="235">
        <f t="shared" si="328"/>
        <v>0</v>
      </c>
      <c r="CM328" s="235">
        <f t="shared" si="328"/>
        <v>0</v>
      </c>
      <c r="CN328" s="235">
        <f t="shared" si="328"/>
        <v>0</v>
      </c>
      <c r="CO328" s="235">
        <f t="shared" si="328"/>
        <v>0</v>
      </c>
      <c r="CP328" s="235">
        <f t="shared" si="328"/>
        <v>0</v>
      </c>
      <c r="CQ328" s="235">
        <f t="shared" si="328"/>
        <v>0</v>
      </c>
      <c r="CR328" s="235">
        <f t="shared" si="328"/>
        <v>0</v>
      </c>
      <c r="CS328" s="235">
        <f t="shared" si="328"/>
        <v>0</v>
      </c>
      <c r="CT328" s="235">
        <f t="shared" si="328"/>
        <v>0</v>
      </c>
      <c r="CU328" s="235">
        <f t="shared" si="328"/>
        <v>0</v>
      </c>
      <c r="CV328" s="235">
        <f t="shared" si="328"/>
        <v>0</v>
      </c>
      <c r="CW328" s="235">
        <f t="shared" si="328"/>
        <v>0</v>
      </c>
      <c r="CX328" s="235">
        <f t="shared" si="328"/>
        <v>0</v>
      </c>
      <c r="CY328" s="235">
        <f t="shared" si="328"/>
        <v>0</v>
      </c>
      <c r="CZ328" s="235">
        <f t="shared" si="328"/>
        <v>0</v>
      </c>
      <c r="DA328" s="235">
        <f t="shared" si="328"/>
        <v>0</v>
      </c>
      <c r="DB328" s="235">
        <f t="shared" si="328"/>
        <v>0</v>
      </c>
      <c r="DC328" s="235">
        <f t="shared" si="328"/>
        <v>0</v>
      </c>
      <c r="DD328" s="235">
        <f t="shared" si="328"/>
        <v>0</v>
      </c>
      <c r="DE328" s="235">
        <f t="shared" si="328"/>
        <v>0</v>
      </c>
      <c r="DF328" s="235">
        <f t="shared" si="328"/>
        <v>0</v>
      </c>
      <c r="DG328" s="235"/>
      <c r="DH328" s="235"/>
      <c r="DI328" s="235"/>
      <c r="DJ328" s="235"/>
      <c r="DK328" s="235"/>
      <c r="DL328" s="235"/>
      <c r="DM328" s="235"/>
      <c r="DN328" s="235"/>
      <c r="DO328" s="235"/>
      <c r="DP328" s="235"/>
      <c r="DQ328" s="235"/>
      <c r="DR328" s="235"/>
      <c r="DS328" s="235"/>
      <c r="DT328" s="235"/>
      <c r="DU328" s="235"/>
      <c r="DV328" s="235"/>
      <c r="DW328" s="235"/>
      <c r="DX328" s="235"/>
      <c r="DY328" s="235"/>
      <c r="DZ328" s="235"/>
      <c r="EA328" s="235"/>
      <c r="EB328" s="235"/>
      <c r="EC328" s="235"/>
      <c r="ED328" s="235"/>
      <c r="EE328" s="235"/>
      <c r="EF328" s="235"/>
      <c r="EG328" s="235"/>
      <c r="EH328" s="235"/>
      <c r="EI328" s="235"/>
      <c r="EJ328" s="235"/>
      <c r="EK328" s="235"/>
      <c r="EL328" s="235"/>
      <c r="EM328" s="235"/>
      <c r="EN328" s="235"/>
      <c r="EO328" s="235"/>
      <c r="EP328" s="235"/>
      <c r="EQ328" s="235"/>
      <c r="ER328" s="235"/>
      <c r="ES328" s="235"/>
      <c r="ET328" s="235"/>
      <c r="EU328" s="235"/>
      <c r="EV328" s="235"/>
    </row>
    <row r="329" spans="1:152" s="211" customFormat="1" x14ac:dyDescent="0.25">
      <c r="A329" s="198"/>
      <c r="B329" s="198"/>
      <c r="C329" s="198"/>
      <c r="D329" s="250"/>
      <c r="E329" s="231"/>
      <c r="F329" s="246" t="str">
        <f t="shared" si="314"/>
        <v>건설중인자산</v>
      </c>
      <c r="G329" s="246"/>
      <c r="H329" s="246"/>
      <c r="I329" s="246"/>
      <c r="J329" s="247"/>
      <c r="K329" s="234"/>
      <c r="L329" s="235"/>
      <c r="M329" s="236"/>
      <c r="N329" s="245"/>
      <c r="O329" s="243"/>
      <c r="P329" s="243"/>
      <c r="Q329" s="243"/>
      <c r="R329" s="243"/>
      <c r="S329" s="243"/>
      <c r="T329" s="243"/>
      <c r="U329" s="243"/>
      <c r="V329" s="243"/>
      <c r="W329" s="243"/>
      <c r="X329" s="243"/>
      <c r="Y329" s="243"/>
      <c r="Z329" s="243"/>
      <c r="AA329" s="243"/>
      <c r="AB329" s="243"/>
      <c r="AC329" s="243"/>
      <c r="AD329" s="243"/>
      <c r="AE329" s="243"/>
      <c r="AF329" s="243"/>
      <c r="AG329" s="243"/>
      <c r="AH329" s="243"/>
      <c r="AI329" s="243"/>
      <c r="AJ329" s="243"/>
      <c r="AK329" s="243"/>
      <c r="AL329" s="243"/>
      <c r="AM329" s="243"/>
      <c r="AN329" s="243"/>
      <c r="AO329" s="243"/>
      <c r="AP329" s="243"/>
      <c r="AQ329" s="243"/>
      <c r="AR329" s="243"/>
      <c r="AS329" s="243"/>
      <c r="AT329" s="243"/>
      <c r="AU329" s="243"/>
      <c r="AV329" s="243"/>
      <c r="AW329" s="243"/>
      <c r="AX329" s="243"/>
      <c r="AY329" s="243"/>
      <c r="AZ329" s="243"/>
      <c r="BA329" s="243"/>
      <c r="BB329" s="243"/>
      <c r="BC329" s="243"/>
      <c r="BD329" s="243"/>
      <c r="BE329" s="243"/>
      <c r="BF329" s="243"/>
      <c r="BG329" s="243"/>
      <c r="BH329" s="243"/>
      <c r="BI329" s="243"/>
      <c r="BJ329" s="243"/>
      <c r="BK329" s="243"/>
      <c r="BL329" s="243"/>
      <c r="BM329" s="243"/>
      <c r="BN329" s="243"/>
      <c r="BO329" s="243"/>
      <c r="BP329" s="243"/>
      <c r="BQ329" s="243"/>
      <c r="BR329" s="243"/>
      <c r="BS329" s="243"/>
      <c r="BT329" s="243"/>
      <c r="BU329" s="243"/>
      <c r="BV329" s="243"/>
      <c r="BW329" s="243"/>
      <c r="BX329" s="243"/>
      <c r="BY329" s="243"/>
      <c r="BZ329" s="243"/>
      <c r="CA329" s="243"/>
      <c r="CB329" s="243"/>
      <c r="CC329" s="243"/>
      <c r="CD329" s="243"/>
      <c r="CE329" s="243"/>
      <c r="CF329" s="243"/>
      <c r="CG329" s="243"/>
      <c r="CH329" s="243"/>
      <c r="CI329" s="243"/>
      <c r="CJ329" s="243"/>
      <c r="CK329" s="243"/>
      <c r="CL329" s="243"/>
      <c r="CM329" s="243"/>
      <c r="CN329" s="243"/>
      <c r="CO329" s="243"/>
      <c r="CP329" s="243"/>
      <c r="CQ329" s="243"/>
      <c r="CR329" s="243"/>
      <c r="CS329" s="243"/>
      <c r="CT329" s="243"/>
      <c r="CU329" s="243"/>
      <c r="CV329" s="243"/>
      <c r="CW329" s="243"/>
      <c r="CX329" s="243"/>
      <c r="CY329" s="243"/>
      <c r="CZ329" s="243"/>
      <c r="DA329" s="243"/>
      <c r="DB329" s="243"/>
      <c r="DC329" s="243"/>
      <c r="DD329" s="243"/>
      <c r="DE329" s="243"/>
      <c r="DF329" s="243"/>
      <c r="DG329" s="243"/>
      <c r="DH329" s="243"/>
      <c r="DI329" s="243"/>
      <c r="DJ329" s="243"/>
      <c r="DK329" s="243"/>
      <c r="DL329" s="243"/>
      <c r="DM329" s="243"/>
      <c r="DN329" s="243"/>
      <c r="DO329" s="243"/>
      <c r="DP329" s="243"/>
      <c r="DQ329" s="243"/>
      <c r="DR329" s="243"/>
      <c r="DS329" s="243"/>
      <c r="DT329" s="243"/>
      <c r="DU329" s="243"/>
      <c r="DV329" s="243"/>
      <c r="DW329" s="243"/>
      <c r="DX329" s="243"/>
      <c r="DY329" s="243"/>
      <c r="DZ329" s="243"/>
      <c r="EA329" s="243"/>
      <c r="EB329" s="243"/>
      <c r="EC329" s="243"/>
      <c r="ED329" s="243"/>
      <c r="EE329" s="243"/>
      <c r="EF329" s="243"/>
      <c r="EG329" s="243"/>
      <c r="EH329" s="243"/>
      <c r="EI329" s="243"/>
      <c r="EJ329" s="243"/>
      <c r="EK329" s="243"/>
      <c r="EL329" s="243"/>
      <c r="EM329" s="243"/>
      <c r="EN329" s="243"/>
      <c r="EO329" s="243"/>
      <c r="EP329" s="243"/>
      <c r="EQ329" s="243"/>
      <c r="ER329" s="243"/>
      <c r="ES329" s="243"/>
      <c r="ET329" s="243"/>
      <c r="EU329" s="243"/>
      <c r="EV329" s="243"/>
    </row>
    <row r="330" spans="1:152" s="211" customFormat="1" x14ac:dyDescent="0.25">
      <c r="A330" s="198"/>
      <c r="B330" s="198"/>
      <c r="C330" s="198"/>
      <c r="D330" s="250"/>
      <c r="E330" s="231"/>
      <c r="F330" s="246"/>
      <c r="G330" s="246"/>
      <c r="H330" s="246"/>
      <c r="I330" s="246"/>
      <c r="J330" s="247"/>
      <c r="K330" s="234"/>
      <c r="L330" s="235"/>
      <c r="M330" s="236"/>
      <c r="N330" s="245"/>
      <c r="O330" s="243"/>
      <c r="P330" s="243"/>
      <c r="Q330" s="243"/>
      <c r="R330" s="243"/>
      <c r="S330" s="243"/>
      <c r="T330" s="243"/>
      <c r="U330" s="243"/>
      <c r="V330" s="243"/>
      <c r="W330" s="243"/>
      <c r="X330" s="243"/>
      <c r="Y330" s="243"/>
      <c r="Z330" s="243"/>
      <c r="AA330" s="243"/>
      <c r="AB330" s="243"/>
      <c r="AC330" s="243"/>
      <c r="AD330" s="243"/>
      <c r="AE330" s="243"/>
      <c r="AF330" s="243"/>
      <c r="AG330" s="243"/>
      <c r="AH330" s="243"/>
      <c r="AI330" s="243"/>
      <c r="AJ330" s="243"/>
      <c r="AK330" s="243"/>
      <c r="AL330" s="243"/>
      <c r="AM330" s="243"/>
      <c r="AN330" s="243"/>
      <c r="AO330" s="243"/>
      <c r="AP330" s="243"/>
      <c r="AQ330" s="243"/>
      <c r="AR330" s="243"/>
      <c r="AS330" s="243"/>
      <c r="AT330" s="243"/>
      <c r="AU330" s="243"/>
      <c r="AV330" s="243"/>
      <c r="AW330" s="243"/>
      <c r="AX330" s="243"/>
      <c r="AY330" s="243"/>
      <c r="AZ330" s="243"/>
      <c r="BA330" s="243"/>
      <c r="BB330" s="243"/>
      <c r="BC330" s="243"/>
      <c r="BD330" s="243"/>
      <c r="BE330" s="243"/>
      <c r="BF330" s="243"/>
      <c r="BG330" s="243"/>
      <c r="BH330" s="243"/>
      <c r="BI330" s="243"/>
      <c r="BJ330" s="243"/>
      <c r="BK330" s="243"/>
      <c r="BL330" s="243"/>
      <c r="BM330" s="243"/>
      <c r="BN330" s="243"/>
      <c r="BO330" s="243"/>
      <c r="BP330" s="243"/>
      <c r="BQ330" s="243"/>
      <c r="BR330" s="243"/>
      <c r="BS330" s="243"/>
      <c r="BT330" s="243"/>
      <c r="BU330" s="243"/>
      <c r="BV330" s="243"/>
      <c r="BW330" s="243"/>
      <c r="BX330" s="243"/>
      <c r="BY330" s="243"/>
      <c r="BZ330" s="243"/>
      <c r="CA330" s="243"/>
      <c r="CB330" s="243"/>
      <c r="CC330" s="243"/>
      <c r="CD330" s="243"/>
      <c r="CE330" s="243"/>
      <c r="CF330" s="243"/>
      <c r="CG330" s="243"/>
      <c r="CH330" s="243"/>
      <c r="CI330" s="243"/>
      <c r="CJ330" s="243"/>
      <c r="CK330" s="243"/>
      <c r="CL330" s="243"/>
      <c r="CM330" s="243"/>
      <c r="CN330" s="243"/>
      <c r="CO330" s="243"/>
      <c r="CP330" s="243"/>
      <c r="CQ330" s="243"/>
      <c r="CR330" s="243"/>
      <c r="CS330" s="243"/>
      <c r="CT330" s="243"/>
      <c r="CU330" s="243"/>
      <c r="CV330" s="243"/>
      <c r="CW330" s="243"/>
      <c r="CX330" s="243"/>
      <c r="CY330" s="243"/>
      <c r="CZ330" s="243"/>
      <c r="DA330" s="243"/>
      <c r="DB330" s="243"/>
      <c r="DC330" s="243"/>
      <c r="DD330" s="243"/>
      <c r="DE330" s="243"/>
      <c r="DF330" s="243"/>
      <c r="DG330" s="243"/>
      <c r="DH330" s="243"/>
      <c r="DI330" s="243"/>
      <c r="DJ330" s="243"/>
      <c r="DK330" s="243"/>
      <c r="DL330" s="243"/>
      <c r="DM330" s="243"/>
      <c r="DN330" s="243"/>
      <c r="DO330" s="243"/>
      <c r="DP330" s="243"/>
      <c r="DQ330" s="243"/>
      <c r="DR330" s="243"/>
      <c r="DS330" s="243"/>
      <c r="DT330" s="243"/>
      <c r="DU330" s="243"/>
      <c r="DV330" s="243"/>
      <c r="DW330" s="243"/>
      <c r="DX330" s="243"/>
      <c r="DY330" s="243"/>
      <c r="DZ330" s="243"/>
      <c r="EA330" s="243"/>
      <c r="EB330" s="243"/>
      <c r="EC330" s="243"/>
      <c r="ED330" s="243"/>
      <c r="EE330" s="243"/>
      <c r="EF330" s="243"/>
      <c r="EG330" s="243"/>
      <c r="EH330" s="243"/>
      <c r="EI330" s="243"/>
      <c r="EJ330" s="243"/>
      <c r="EK330" s="243"/>
      <c r="EL330" s="243"/>
      <c r="EM330" s="243"/>
      <c r="EN330" s="243"/>
      <c r="EO330" s="243"/>
      <c r="EP330" s="243"/>
      <c r="EQ330" s="243"/>
      <c r="ER330" s="243"/>
      <c r="ES330" s="243"/>
      <c r="ET330" s="243"/>
      <c r="EU330" s="243"/>
      <c r="EV330" s="243"/>
    </row>
    <row r="331" spans="1:152" s="211" customFormat="1" x14ac:dyDescent="0.25">
      <c r="A331" s="198"/>
      <c r="B331" s="198"/>
      <c r="C331" s="198"/>
      <c r="D331" s="250"/>
      <c r="E331" s="224" t="s">
        <v>78</v>
      </c>
      <c r="F331" s="225"/>
      <c r="G331" s="225"/>
      <c r="H331" s="225"/>
      <c r="I331" s="225"/>
      <c r="J331" s="226"/>
      <c r="K331" s="227"/>
      <c r="L331" s="228"/>
      <c r="M331" s="229"/>
      <c r="N331" s="230">
        <f t="shared" ref="N331:CG331" si="329">SUM(N332:N335)</f>
        <v>0</v>
      </c>
      <c r="O331" s="228">
        <f t="shared" si="329"/>
        <v>0</v>
      </c>
      <c r="P331" s="228">
        <f t="shared" si="329"/>
        <v>0</v>
      </c>
      <c r="Q331" s="228">
        <f t="shared" si="329"/>
        <v>0</v>
      </c>
      <c r="R331" s="228">
        <f t="shared" si="329"/>
        <v>0</v>
      </c>
      <c r="S331" s="228">
        <f t="shared" si="329"/>
        <v>0</v>
      </c>
      <c r="T331" s="228">
        <f t="shared" si="329"/>
        <v>0</v>
      </c>
      <c r="U331" s="228">
        <f t="shared" si="329"/>
        <v>0</v>
      </c>
      <c r="V331" s="228">
        <f t="shared" si="329"/>
        <v>0</v>
      </c>
      <c r="W331" s="228">
        <f t="shared" si="329"/>
        <v>0</v>
      </c>
      <c r="X331" s="228">
        <f t="shared" si="329"/>
        <v>0</v>
      </c>
      <c r="Y331" s="228">
        <f t="shared" si="329"/>
        <v>0</v>
      </c>
      <c r="Z331" s="228">
        <f t="shared" si="329"/>
        <v>0</v>
      </c>
      <c r="AA331" s="228">
        <f t="shared" si="329"/>
        <v>0.48272357723577236</v>
      </c>
      <c r="AB331" s="228">
        <f t="shared" si="329"/>
        <v>0.48272357723577236</v>
      </c>
      <c r="AC331" s="228">
        <f t="shared" si="329"/>
        <v>0.48272357723577236</v>
      </c>
      <c r="AD331" s="228">
        <f t="shared" si="329"/>
        <v>0.48272357723577236</v>
      </c>
      <c r="AE331" s="228">
        <f t="shared" si="329"/>
        <v>0.48272357723577236</v>
      </c>
      <c r="AF331" s="228">
        <f t="shared" si="329"/>
        <v>0.48272357723577236</v>
      </c>
      <c r="AG331" s="228">
        <f t="shared" si="329"/>
        <v>0.48272357723577236</v>
      </c>
      <c r="AH331" s="228">
        <f t="shared" si="329"/>
        <v>0.48272357723577236</v>
      </c>
      <c r="AI331" s="228">
        <f t="shared" si="329"/>
        <v>0.48272357723577236</v>
      </c>
      <c r="AJ331" s="228">
        <f t="shared" si="329"/>
        <v>0.48272357723577236</v>
      </c>
      <c r="AK331" s="228">
        <f t="shared" si="329"/>
        <v>0.48272357723577236</v>
      </c>
      <c r="AL331" s="228">
        <f t="shared" si="329"/>
        <v>0.48272357723577236</v>
      </c>
      <c r="AM331" s="228">
        <f t="shared" si="329"/>
        <v>0.48272357723577231</v>
      </c>
      <c r="AN331" s="228">
        <f t="shared" si="329"/>
        <v>0.48272357723577231</v>
      </c>
      <c r="AO331" s="228">
        <f t="shared" si="329"/>
        <v>0.48272357723577231</v>
      </c>
      <c r="AP331" s="228">
        <f t="shared" si="329"/>
        <v>0.48272357723577231</v>
      </c>
      <c r="AQ331" s="228">
        <f t="shared" si="329"/>
        <v>0.48272357723577231</v>
      </c>
      <c r="AR331" s="228">
        <f t="shared" si="329"/>
        <v>0.48272357723577231</v>
      </c>
      <c r="AS331" s="228">
        <f t="shared" si="329"/>
        <v>0.48272357723577231</v>
      </c>
      <c r="AT331" s="228">
        <f t="shared" si="329"/>
        <v>0.48272357723577231</v>
      </c>
      <c r="AU331" s="228">
        <f t="shared" si="329"/>
        <v>0.48272357723577231</v>
      </c>
      <c r="AV331" s="228">
        <f t="shared" si="329"/>
        <v>0.48272357723577231</v>
      </c>
      <c r="AW331" s="228">
        <f t="shared" si="329"/>
        <v>0.48272357723577231</v>
      </c>
      <c r="AX331" s="228">
        <f t="shared" si="329"/>
        <v>0.48272357723577231</v>
      </c>
      <c r="AY331" s="228">
        <f t="shared" si="329"/>
        <v>0.48272357723577231</v>
      </c>
      <c r="AZ331" s="228">
        <f t="shared" si="329"/>
        <v>0.48272357723577231</v>
      </c>
      <c r="BA331" s="228">
        <f t="shared" si="329"/>
        <v>0.48272357723577231</v>
      </c>
      <c r="BB331" s="228">
        <f t="shared" si="329"/>
        <v>0.48272357723577231</v>
      </c>
      <c r="BC331" s="228">
        <f t="shared" si="329"/>
        <v>0.48272357723577231</v>
      </c>
      <c r="BD331" s="228">
        <f t="shared" si="329"/>
        <v>0.48272357723577231</v>
      </c>
      <c r="BE331" s="228">
        <f t="shared" si="329"/>
        <v>0.48272357723577231</v>
      </c>
      <c r="BF331" s="228">
        <f t="shared" si="329"/>
        <v>0.48272357723577231</v>
      </c>
      <c r="BG331" s="228">
        <f t="shared" si="329"/>
        <v>0.48272357723577231</v>
      </c>
      <c r="BH331" s="228">
        <f t="shared" si="329"/>
        <v>0.48272357723577231</v>
      </c>
      <c r="BI331" s="228">
        <f t="shared" si="329"/>
        <v>0.48272357723577231</v>
      </c>
      <c r="BJ331" s="228">
        <f t="shared" si="329"/>
        <v>0.48272357723577231</v>
      </c>
      <c r="BK331" s="228">
        <f t="shared" si="329"/>
        <v>0.48272357723577231</v>
      </c>
      <c r="BL331" s="228">
        <f t="shared" si="329"/>
        <v>0.48272357723577231</v>
      </c>
      <c r="BM331" s="228">
        <f t="shared" si="329"/>
        <v>0.48272357723577231</v>
      </c>
      <c r="BN331" s="228">
        <f t="shared" si="329"/>
        <v>0.48272357723577231</v>
      </c>
      <c r="BO331" s="228">
        <f t="shared" si="329"/>
        <v>0.48272357723577231</v>
      </c>
      <c r="BP331" s="228">
        <f t="shared" si="329"/>
        <v>0.48272357723577231</v>
      </c>
      <c r="BQ331" s="228">
        <f t="shared" si="329"/>
        <v>0.48272357723577231</v>
      </c>
      <c r="BR331" s="228">
        <f t="shared" si="329"/>
        <v>0.48272357723577231</v>
      </c>
      <c r="BS331" s="228">
        <f t="shared" si="329"/>
        <v>0.48272357723577231</v>
      </c>
      <c r="BT331" s="228">
        <f t="shared" si="329"/>
        <v>0.48272357723577231</v>
      </c>
      <c r="BU331" s="228">
        <f t="shared" si="329"/>
        <v>0.48272357723577231</v>
      </c>
      <c r="BV331" s="228">
        <f t="shared" si="329"/>
        <v>0.48272357723577231</v>
      </c>
      <c r="BW331" s="228">
        <f t="shared" si="329"/>
        <v>0.48272357723577231</v>
      </c>
      <c r="BX331" s="228">
        <f t="shared" si="329"/>
        <v>0.48272357723577231</v>
      </c>
      <c r="BY331" s="228">
        <f t="shared" si="329"/>
        <v>0.48272357723577231</v>
      </c>
      <c r="BZ331" s="228">
        <f t="shared" si="329"/>
        <v>0.48272357723577231</v>
      </c>
      <c r="CA331" s="228">
        <f t="shared" si="329"/>
        <v>0.48272357723577231</v>
      </c>
      <c r="CB331" s="228">
        <f t="shared" si="329"/>
        <v>0.48272357723577231</v>
      </c>
      <c r="CC331" s="228">
        <f t="shared" si="329"/>
        <v>0.48272357723577231</v>
      </c>
      <c r="CD331" s="228">
        <f t="shared" si="329"/>
        <v>0.48272357723577231</v>
      </c>
      <c r="CE331" s="228">
        <f t="shared" si="329"/>
        <v>0.48272357723577231</v>
      </c>
      <c r="CF331" s="228">
        <f t="shared" si="329"/>
        <v>0.48272357723577231</v>
      </c>
      <c r="CG331" s="228">
        <f t="shared" si="329"/>
        <v>0.48272357723577231</v>
      </c>
      <c r="CH331" s="228">
        <f t="shared" ref="CH331:DF331" si="330">SUM(CH332:CH335)</f>
        <v>0.48272357723577231</v>
      </c>
      <c r="CI331" s="228">
        <f t="shared" si="330"/>
        <v>0.48272357723577225</v>
      </c>
      <c r="CJ331" s="228">
        <f t="shared" si="330"/>
        <v>0.48272357723577225</v>
      </c>
      <c r="CK331" s="228">
        <f t="shared" si="330"/>
        <v>0.48272357723577225</v>
      </c>
      <c r="CL331" s="228">
        <f t="shared" si="330"/>
        <v>0.48272357723577225</v>
      </c>
      <c r="CM331" s="228">
        <f t="shared" si="330"/>
        <v>0.48272357723577225</v>
      </c>
      <c r="CN331" s="228">
        <f t="shared" si="330"/>
        <v>0.48272357723577225</v>
      </c>
      <c r="CO331" s="228">
        <f t="shared" si="330"/>
        <v>0.48272357723577225</v>
      </c>
      <c r="CP331" s="228">
        <f t="shared" si="330"/>
        <v>0.48272357723577225</v>
      </c>
      <c r="CQ331" s="228">
        <f t="shared" si="330"/>
        <v>0.48272357723577225</v>
      </c>
      <c r="CR331" s="228">
        <f t="shared" si="330"/>
        <v>0.48272357723577225</v>
      </c>
      <c r="CS331" s="228">
        <f t="shared" si="330"/>
        <v>0.48272357723577225</v>
      </c>
      <c r="CT331" s="228">
        <f t="shared" si="330"/>
        <v>0.48272357723577225</v>
      </c>
      <c r="CU331" s="228">
        <f t="shared" si="330"/>
        <v>0.48272357723577225</v>
      </c>
      <c r="CV331" s="228">
        <f t="shared" si="330"/>
        <v>0.48272357723577225</v>
      </c>
      <c r="CW331" s="228">
        <f t="shared" si="330"/>
        <v>0.48272357723577225</v>
      </c>
      <c r="CX331" s="228">
        <f t="shared" si="330"/>
        <v>0.48272357723577225</v>
      </c>
      <c r="CY331" s="228">
        <f t="shared" si="330"/>
        <v>0.48272357723577225</v>
      </c>
      <c r="CZ331" s="228">
        <f t="shared" si="330"/>
        <v>0.48272357723577225</v>
      </c>
      <c r="DA331" s="228">
        <f t="shared" si="330"/>
        <v>0.48272357723577225</v>
      </c>
      <c r="DB331" s="228">
        <f t="shared" si="330"/>
        <v>0.48272357723577225</v>
      </c>
      <c r="DC331" s="228">
        <f t="shared" si="330"/>
        <v>0.48272357723577225</v>
      </c>
      <c r="DD331" s="228">
        <f t="shared" si="330"/>
        <v>0.48272357723577225</v>
      </c>
      <c r="DE331" s="228">
        <f t="shared" si="330"/>
        <v>0.48272357723577225</v>
      </c>
      <c r="DF331" s="228">
        <f t="shared" si="330"/>
        <v>0.48272357723577225</v>
      </c>
      <c r="DG331" s="228"/>
      <c r="DH331" s="228"/>
      <c r="DI331" s="228"/>
      <c r="DJ331" s="228"/>
      <c r="DK331" s="228"/>
      <c r="DL331" s="228"/>
      <c r="DM331" s="228"/>
      <c r="DN331" s="228"/>
      <c r="DO331" s="228"/>
      <c r="DP331" s="228"/>
      <c r="DQ331" s="228"/>
      <c r="DR331" s="228"/>
      <c r="DS331" s="228"/>
      <c r="DT331" s="228"/>
      <c r="DU331" s="228"/>
      <c r="DV331" s="228"/>
      <c r="DW331" s="228"/>
      <c r="DX331" s="228"/>
      <c r="DY331" s="228"/>
      <c r="DZ331" s="228"/>
      <c r="EA331" s="228"/>
      <c r="EB331" s="228"/>
      <c r="EC331" s="228"/>
      <c r="ED331" s="228"/>
      <c r="EE331" s="228"/>
      <c r="EF331" s="228"/>
      <c r="EG331" s="228"/>
      <c r="EH331" s="228"/>
      <c r="EI331" s="228"/>
      <c r="EJ331" s="228"/>
      <c r="EK331" s="228"/>
      <c r="EL331" s="228"/>
      <c r="EM331" s="228"/>
      <c r="EN331" s="228"/>
      <c r="EO331" s="228"/>
      <c r="EP331" s="228"/>
      <c r="EQ331" s="228"/>
      <c r="ER331" s="228"/>
      <c r="ES331" s="228"/>
      <c r="ET331" s="228"/>
      <c r="EU331" s="228"/>
      <c r="EV331" s="228"/>
    </row>
    <row r="332" spans="1:152" s="211" customFormat="1" x14ac:dyDescent="0.25">
      <c r="A332" s="198"/>
      <c r="B332" s="198"/>
      <c r="C332" s="198"/>
      <c r="D332" s="250"/>
      <c r="E332" s="231"/>
      <c r="F332" s="246" t="str">
        <f>F294</f>
        <v>산업재산권</v>
      </c>
      <c r="G332" s="246"/>
      <c r="H332" s="246"/>
      <c r="I332" s="246"/>
      <c r="J332" s="247"/>
      <c r="K332" s="234"/>
      <c r="L332" s="235"/>
      <c r="M332" s="236"/>
      <c r="N332" s="245"/>
      <c r="O332" s="235">
        <f t="shared" ref="O332:BZ332" si="331">HLOOKUP(O$317-1, $N$533:$Z$534, 2, FALSE)/12</f>
        <v>0</v>
      </c>
      <c r="P332" s="235">
        <f t="shared" si="331"/>
        <v>0</v>
      </c>
      <c r="Q332" s="235">
        <f t="shared" si="331"/>
        <v>0</v>
      </c>
      <c r="R332" s="235">
        <f t="shared" si="331"/>
        <v>0</v>
      </c>
      <c r="S332" s="235">
        <f t="shared" si="331"/>
        <v>0</v>
      </c>
      <c r="T332" s="235">
        <f t="shared" si="331"/>
        <v>0</v>
      </c>
      <c r="U332" s="235">
        <f t="shared" si="331"/>
        <v>0</v>
      </c>
      <c r="V332" s="235">
        <f t="shared" si="331"/>
        <v>0</v>
      </c>
      <c r="W332" s="235">
        <f t="shared" si="331"/>
        <v>0</v>
      </c>
      <c r="X332" s="235">
        <f t="shared" si="331"/>
        <v>0</v>
      </c>
      <c r="Y332" s="235">
        <f t="shared" si="331"/>
        <v>0</v>
      </c>
      <c r="Z332" s="235">
        <f t="shared" si="331"/>
        <v>0</v>
      </c>
      <c r="AA332" s="235">
        <f t="shared" si="331"/>
        <v>0.48272357723577236</v>
      </c>
      <c r="AB332" s="235">
        <f t="shared" si="331"/>
        <v>0.48272357723577236</v>
      </c>
      <c r="AC332" s="235">
        <f t="shared" si="331"/>
        <v>0.48272357723577236</v>
      </c>
      <c r="AD332" s="235">
        <f t="shared" si="331"/>
        <v>0.48272357723577236</v>
      </c>
      <c r="AE332" s="235">
        <f t="shared" si="331"/>
        <v>0.48272357723577236</v>
      </c>
      <c r="AF332" s="235">
        <f t="shared" si="331"/>
        <v>0.48272357723577236</v>
      </c>
      <c r="AG332" s="235">
        <f t="shared" si="331"/>
        <v>0.48272357723577236</v>
      </c>
      <c r="AH332" s="235">
        <f t="shared" si="331"/>
        <v>0.48272357723577236</v>
      </c>
      <c r="AI332" s="235">
        <f t="shared" si="331"/>
        <v>0.48272357723577236</v>
      </c>
      <c r="AJ332" s="235">
        <f t="shared" si="331"/>
        <v>0.48272357723577236</v>
      </c>
      <c r="AK332" s="235">
        <f t="shared" si="331"/>
        <v>0.48272357723577236</v>
      </c>
      <c r="AL332" s="235">
        <f t="shared" si="331"/>
        <v>0.48272357723577236</v>
      </c>
      <c r="AM332" s="235">
        <f t="shared" si="331"/>
        <v>0.48272357723577231</v>
      </c>
      <c r="AN332" s="235">
        <f t="shared" si="331"/>
        <v>0.48272357723577231</v>
      </c>
      <c r="AO332" s="235">
        <f t="shared" si="331"/>
        <v>0.48272357723577231</v>
      </c>
      <c r="AP332" s="235">
        <f t="shared" si="331"/>
        <v>0.48272357723577231</v>
      </c>
      <c r="AQ332" s="235">
        <f t="shared" si="331"/>
        <v>0.48272357723577231</v>
      </c>
      <c r="AR332" s="235">
        <f t="shared" si="331"/>
        <v>0.48272357723577231</v>
      </c>
      <c r="AS332" s="235">
        <f t="shared" si="331"/>
        <v>0.48272357723577231</v>
      </c>
      <c r="AT332" s="235">
        <f t="shared" si="331"/>
        <v>0.48272357723577231</v>
      </c>
      <c r="AU332" s="235">
        <f t="shared" si="331"/>
        <v>0.48272357723577231</v>
      </c>
      <c r="AV332" s="235">
        <f t="shared" si="331"/>
        <v>0.48272357723577231</v>
      </c>
      <c r="AW332" s="235">
        <f t="shared" si="331"/>
        <v>0.48272357723577231</v>
      </c>
      <c r="AX332" s="235">
        <f t="shared" si="331"/>
        <v>0.48272357723577231</v>
      </c>
      <c r="AY332" s="235">
        <f t="shared" si="331"/>
        <v>0.48272357723577231</v>
      </c>
      <c r="AZ332" s="235">
        <f t="shared" si="331"/>
        <v>0.48272357723577231</v>
      </c>
      <c r="BA332" s="235">
        <f t="shared" si="331"/>
        <v>0.48272357723577231</v>
      </c>
      <c r="BB332" s="235">
        <f t="shared" si="331"/>
        <v>0.48272357723577231</v>
      </c>
      <c r="BC332" s="235">
        <f t="shared" si="331"/>
        <v>0.48272357723577231</v>
      </c>
      <c r="BD332" s="235">
        <f t="shared" si="331"/>
        <v>0.48272357723577231</v>
      </c>
      <c r="BE332" s="235">
        <f t="shared" si="331"/>
        <v>0.48272357723577231</v>
      </c>
      <c r="BF332" s="235">
        <f t="shared" si="331"/>
        <v>0.48272357723577231</v>
      </c>
      <c r="BG332" s="235">
        <f t="shared" si="331"/>
        <v>0.48272357723577231</v>
      </c>
      <c r="BH332" s="235">
        <f t="shared" si="331"/>
        <v>0.48272357723577231</v>
      </c>
      <c r="BI332" s="235">
        <f t="shared" si="331"/>
        <v>0.48272357723577231</v>
      </c>
      <c r="BJ332" s="235">
        <f t="shared" si="331"/>
        <v>0.48272357723577231</v>
      </c>
      <c r="BK332" s="235">
        <f t="shared" si="331"/>
        <v>0.48272357723577231</v>
      </c>
      <c r="BL332" s="235">
        <f t="shared" si="331"/>
        <v>0.48272357723577231</v>
      </c>
      <c r="BM332" s="235">
        <f t="shared" si="331"/>
        <v>0.48272357723577231</v>
      </c>
      <c r="BN332" s="235">
        <f t="shared" si="331"/>
        <v>0.48272357723577231</v>
      </c>
      <c r="BO332" s="235">
        <f t="shared" si="331"/>
        <v>0.48272357723577231</v>
      </c>
      <c r="BP332" s="235">
        <f t="shared" si="331"/>
        <v>0.48272357723577231</v>
      </c>
      <c r="BQ332" s="235">
        <f t="shared" si="331"/>
        <v>0.48272357723577231</v>
      </c>
      <c r="BR332" s="235">
        <f t="shared" si="331"/>
        <v>0.48272357723577231</v>
      </c>
      <c r="BS332" s="235">
        <f t="shared" si="331"/>
        <v>0.48272357723577231</v>
      </c>
      <c r="BT332" s="235">
        <f t="shared" si="331"/>
        <v>0.48272357723577231</v>
      </c>
      <c r="BU332" s="235">
        <f t="shared" si="331"/>
        <v>0.48272357723577231</v>
      </c>
      <c r="BV332" s="235">
        <f t="shared" si="331"/>
        <v>0.48272357723577231</v>
      </c>
      <c r="BW332" s="235">
        <f t="shared" si="331"/>
        <v>0.48272357723577231</v>
      </c>
      <c r="BX332" s="235">
        <f t="shared" si="331"/>
        <v>0.48272357723577231</v>
      </c>
      <c r="BY332" s="235">
        <f t="shared" si="331"/>
        <v>0.48272357723577231</v>
      </c>
      <c r="BZ332" s="235">
        <f t="shared" si="331"/>
        <v>0.48272357723577231</v>
      </c>
      <c r="CA332" s="235">
        <f t="shared" ref="CA332:DF332" si="332">HLOOKUP(CA$317-1, $N$533:$Z$534, 2, FALSE)/12</f>
        <v>0.48272357723577231</v>
      </c>
      <c r="CB332" s="235">
        <f t="shared" si="332"/>
        <v>0.48272357723577231</v>
      </c>
      <c r="CC332" s="235">
        <f t="shared" si="332"/>
        <v>0.48272357723577231</v>
      </c>
      <c r="CD332" s="235">
        <f t="shared" si="332"/>
        <v>0.48272357723577231</v>
      </c>
      <c r="CE332" s="235">
        <f t="shared" si="332"/>
        <v>0.48272357723577231</v>
      </c>
      <c r="CF332" s="235">
        <f t="shared" si="332"/>
        <v>0.48272357723577231</v>
      </c>
      <c r="CG332" s="235">
        <f t="shared" si="332"/>
        <v>0.48272357723577231</v>
      </c>
      <c r="CH332" s="235">
        <f t="shared" si="332"/>
        <v>0.48272357723577231</v>
      </c>
      <c r="CI332" s="235">
        <f t="shared" si="332"/>
        <v>0.48272357723577225</v>
      </c>
      <c r="CJ332" s="235">
        <f t="shared" si="332"/>
        <v>0.48272357723577225</v>
      </c>
      <c r="CK332" s="235">
        <f t="shared" si="332"/>
        <v>0.48272357723577225</v>
      </c>
      <c r="CL332" s="235">
        <f t="shared" si="332"/>
        <v>0.48272357723577225</v>
      </c>
      <c r="CM332" s="235">
        <f t="shared" si="332"/>
        <v>0.48272357723577225</v>
      </c>
      <c r="CN332" s="235">
        <f t="shared" si="332"/>
        <v>0.48272357723577225</v>
      </c>
      <c r="CO332" s="235">
        <f t="shared" si="332"/>
        <v>0.48272357723577225</v>
      </c>
      <c r="CP332" s="235">
        <f t="shared" si="332"/>
        <v>0.48272357723577225</v>
      </c>
      <c r="CQ332" s="235">
        <f t="shared" si="332"/>
        <v>0.48272357723577225</v>
      </c>
      <c r="CR332" s="235">
        <f t="shared" si="332"/>
        <v>0.48272357723577225</v>
      </c>
      <c r="CS332" s="235">
        <f t="shared" si="332"/>
        <v>0.48272357723577225</v>
      </c>
      <c r="CT332" s="235">
        <f t="shared" si="332"/>
        <v>0.48272357723577225</v>
      </c>
      <c r="CU332" s="235">
        <f t="shared" si="332"/>
        <v>0.48272357723577225</v>
      </c>
      <c r="CV332" s="235">
        <f t="shared" si="332"/>
        <v>0.48272357723577225</v>
      </c>
      <c r="CW332" s="235">
        <f t="shared" si="332"/>
        <v>0.48272357723577225</v>
      </c>
      <c r="CX332" s="235">
        <f t="shared" si="332"/>
        <v>0.48272357723577225</v>
      </c>
      <c r="CY332" s="235">
        <f t="shared" si="332"/>
        <v>0.48272357723577225</v>
      </c>
      <c r="CZ332" s="235">
        <f t="shared" si="332"/>
        <v>0.48272357723577225</v>
      </c>
      <c r="DA332" s="235">
        <f t="shared" si="332"/>
        <v>0.48272357723577225</v>
      </c>
      <c r="DB332" s="235">
        <f t="shared" si="332"/>
        <v>0.48272357723577225</v>
      </c>
      <c r="DC332" s="235">
        <f t="shared" si="332"/>
        <v>0.48272357723577225</v>
      </c>
      <c r="DD332" s="235">
        <f t="shared" si="332"/>
        <v>0.48272357723577225</v>
      </c>
      <c r="DE332" s="235">
        <f t="shared" si="332"/>
        <v>0.48272357723577225</v>
      </c>
      <c r="DF332" s="235">
        <f t="shared" si="332"/>
        <v>0.48272357723577225</v>
      </c>
      <c r="DG332" s="235"/>
      <c r="DH332" s="235"/>
      <c r="DI332" s="235"/>
      <c r="DJ332" s="235"/>
      <c r="DK332" s="235"/>
      <c r="DL332" s="235"/>
      <c r="DM332" s="235"/>
      <c r="DN332" s="235"/>
      <c r="DO332" s="235"/>
      <c r="DP332" s="235"/>
      <c r="DQ332" s="235"/>
      <c r="DR332" s="235"/>
      <c r="DS332" s="235"/>
      <c r="DT332" s="235"/>
      <c r="DU332" s="235"/>
      <c r="DV332" s="235"/>
      <c r="DW332" s="235"/>
      <c r="DX332" s="235"/>
      <c r="DY332" s="235"/>
      <c r="DZ332" s="235"/>
      <c r="EA332" s="235"/>
      <c r="EB332" s="235"/>
      <c r="EC332" s="235"/>
      <c r="ED332" s="235"/>
      <c r="EE332" s="235"/>
      <c r="EF332" s="235"/>
      <c r="EG332" s="235"/>
      <c r="EH332" s="235"/>
      <c r="EI332" s="235"/>
      <c r="EJ332" s="235"/>
      <c r="EK332" s="235"/>
      <c r="EL332" s="235"/>
      <c r="EM332" s="235"/>
      <c r="EN332" s="235"/>
      <c r="EO332" s="235"/>
      <c r="EP332" s="235"/>
      <c r="EQ332" s="235"/>
      <c r="ER332" s="235"/>
      <c r="ES332" s="235"/>
      <c r="ET332" s="235"/>
      <c r="EU332" s="235"/>
      <c r="EV332" s="235"/>
    </row>
    <row r="333" spans="1:152" s="211" customFormat="1" x14ac:dyDescent="0.25">
      <c r="A333" s="198"/>
      <c r="B333" s="198"/>
      <c r="C333" s="198"/>
      <c r="D333" s="250"/>
      <c r="E333" s="239"/>
      <c r="F333" s="246" t="str">
        <f>F295</f>
        <v>기타 무형자산</v>
      </c>
      <c r="G333" s="283"/>
      <c r="H333" s="283"/>
      <c r="I333" s="283"/>
      <c r="J333" s="284"/>
      <c r="K333" s="234"/>
      <c r="L333" s="235"/>
      <c r="M333" s="236"/>
      <c r="N333" s="245"/>
      <c r="O333" s="235">
        <f t="shared" ref="O333:BZ333" si="333">HLOOKUP(O$317-1, $N$550:$Z$551, 2, FALSE)/12</f>
        <v>0</v>
      </c>
      <c r="P333" s="235">
        <f t="shared" si="333"/>
        <v>0</v>
      </c>
      <c r="Q333" s="235">
        <f t="shared" si="333"/>
        <v>0</v>
      </c>
      <c r="R333" s="235">
        <f t="shared" si="333"/>
        <v>0</v>
      </c>
      <c r="S333" s="235">
        <f t="shared" si="333"/>
        <v>0</v>
      </c>
      <c r="T333" s="235">
        <f t="shared" si="333"/>
        <v>0</v>
      </c>
      <c r="U333" s="235">
        <f t="shared" si="333"/>
        <v>0</v>
      </c>
      <c r="V333" s="235">
        <f t="shared" si="333"/>
        <v>0</v>
      </c>
      <c r="W333" s="235">
        <f t="shared" si="333"/>
        <v>0</v>
      </c>
      <c r="X333" s="235">
        <f t="shared" si="333"/>
        <v>0</v>
      </c>
      <c r="Y333" s="235">
        <f t="shared" si="333"/>
        <v>0</v>
      </c>
      <c r="Z333" s="235">
        <f t="shared" si="333"/>
        <v>0</v>
      </c>
      <c r="AA333" s="235">
        <f t="shared" si="333"/>
        <v>0</v>
      </c>
      <c r="AB333" s="235">
        <f t="shared" si="333"/>
        <v>0</v>
      </c>
      <c r="AC333" s="235">
        <f t="shared" si="333"/>
        <v>0</v>
      </c>
      <c r="AD333" s="235">
        <f t="shared" si="333"/>
        <v>0</v>
      </c>
      <c r="AE333" s="235">
        <f t="shared" si="333"/>
        <v>0</v>
      </c>
      <c r="AF333" s="235">
        <f t="shared" si="333"/>
        <v>0</v>
      </c>
      <c r="AG333" s="235">
        <f t="shared" si="333"/>
        <v>0</v>
      </c>
      <c r="AH333" s="235">
        <f t="shared" si="333"/>
        <v>0</v>
      </c>
      <c r="AI333" s="235">
        <f t="shared" si="333"/>
        <v>0</v>
      </c>
      <c r="AJ333" s="235">
        <f t="shared" si="333"/>
        <v>0</v>
      </c>
      <c r="AK333" s="235">
        <f t="shared" si="333"/>
        <v>0</v>
      </c>
      <c r="AL333" s="235">
        <f t="shared" si="333"/>
        <v>0</v>
      </c>
      <c r="AM333" s="235">
        <f t="shared" si="333"/>
        <v>0</v>
      </c>
      <c r="AN333" s="235">
        <f t="shared" si="333"/>
        <v>0</v>
      </c>
      <c r="AO333" s="235">
        <f t="shared" si="333"/>
        <v>0</v>
      </c>
      <c r="AP333" s="235">
        <f t="shared" si="333"/>
        <v>0</v>
      </c>
      <c r="AQ333" s="235">
        <f t="shared" si="333"/>
        <v>0</v>
      </c>
      <c r="AR333" s="235">
        <f t="shared" si="333"/>
        <v>0</v>
      </c>
      <c r="AS333" s="235">
        <f t="shared" si="333"/>
        <v>0</v>
      </c>
      <c r="AT333" s="235">
        <f t="shared" si="333"/>
        <v>0</v>
      </c>
      <c r="AU333" s="235">
        <f t="shared" si="333"/>
        <v>0</v>
      </c>
      <c r="AV333" s="235">
        <f t="shared" si="333"/>
        <v>0</v>
      </c>
      <c r="AW333" s="235">
        <f t="shared" si="333"/>
        <v>0</v>
      </c>
      <c r="AX333" s="235">
        <f t="shared" si="333"/>
        <v>0</v>
      </c>
      <c r="AY333" s="235">
        <f t="shared" si="333"/>
        <v>0</v>
      </c>
      <c r="AZ333" s="235">
        <f t="shared" si="333"/>
        <v>0</v>
      </c>
      <c r="BA333" s="235">
        <f t="shared" si="333"/>
        <v>0</v>
      </c>
      <c r="BB333" s="235">
        <f t="shared" si="333"/>
        <v>0</v>
      </c>
      <c r="BC333" s="235">
        <f t="shared" si="333"/>
        <v>0</v>
      </c>
      <c r="BD333" s="235">
        <f t="shared" si="333"/>
        <v>0</v>
      </c>
      <c r="BE333" s="235">
        <f t="shared" si="333"/>
        <v>0</v>
      </c>
      <c r="BF333" s="235">
        <f t="shared" si="333"/>
        <v>0</v>
      </c>
      <c r="BG333" s="235">
        <f t="shared" si="333"/>
        <v>0</v>
      </c>
      <c r="BH333" s="235">
        <f t="shared" si="333"/>
        <v>0</v>
      </c>
      <c r="BI333" s="235">
        <f t="shared" si="333"/>
        <v>0</v>
      </c>
      <c r="BJ333" s="235">
        <f t="shared" si="333"/>
        <v>0</v>
      </c>
      <c r="BK333" s="235">
        <f t="shared" si="333"/>
        <v>0</v>
      </c>
      <c r="BL333" s="235">
        <f t="shared" si="333"/>
        <v>0</v>
      </c>
      <c r="BM333" s="235">
        <f t="shared" si="333"/>
        <v>0</v>
      </c>
      <c r="BN333" s="235">
        <f t="shared" si="333"/>
        <v>0</v>
      </c>
      <c r="BO333" s="235">
        <f t="shared" si="333"/>
        <v>0</v>
      </c>
      <c r="BP333" s="235">
        <f t="shared" si="333"/>
        <v>0</v>
      </c>
      <c r="BQ333" s="235">
        <f t="shared" si="333"/>
        <v>0</v>
      </c>
      <c r="BR333" s="235">
        <f t="shared" si="333"/>
        <v>0</v>
      </c>
      <c r="BS333" s="235">
        <f t="shared" si="333"/>
        <v>0</v>
      </c>
      <c r="BT333" s="235">
        <f t="shared" si="333"/>
        <v>0</v>
      </c>
      <c r="BU333" s="235">
        <f t="shared" si="333"/>
        <v>0</v>
      </c>
      <c r="BV333" s="235">
        <f t="shared" si="333"/>
        <v>0</v>
      </c>
      <c r="BW333" s="235">
        <f t="shared" si="333"/>
        <v>0</v>
      </c>
      <c r="BX333" s="235">
        <f t="shared" si="333"/>
        <v>0</v>
      </c>
      <c r="BY333" s="235">
        <f t="shared" si="333"/>
        <v>0</v>
      </c>
      <c r="BZ333" s="235">
        <f t="shared" si="333"/>
        <v>0</v>
      </c>
      <c r="CA333" s="235">
        <f t="shared" ref="CA333:DF333" si="334">HLOOKUP(CA$317-1, $N$550:$Z$551, 2, FALSE)/12</f>
        <v>0</v>
      </c>
      <c r="CB333" s="235">
        <f t="shared" si="334"/>
        <v>0</v>
      </c>
      <c r="CC333" s="235">
        <f t="shared" si="334"/>
        <v>0</v>
      </c>
      <c r="CD333" s="235">
        <f t="shared" si="334"/>
        <v>0</v>
      </c>
      <c r="CE333" s="235">
        <f t="shared" si="334"/>
        <v>0</v>
      </c>
      <c r="CF333" s="235">
        <f t="shared" si="334"/>
        <v>0</v>
      </c>
      <c r="CG333" s="235">
        <f t="shared" si="334"/>
        <v>0</v>
      </c>
      <c r="CH333" s="235">
        <f t="shared" si="334"/>
        <v>0</v>
      </c>
      <c r="CI333" s="235">
        <f t="shared" si="334"/>
        <v>0</v>
      </c>
      <c r="CJ333" s="235">
        <f t="shared" si="334"/>
        <v>0</v>
      </c>
      <c r="CK333" s="235">
        <f t="shared" si="334"/>
        <v>0</v>
      </c>
      <c r="CL333" s="235">
        <f t="shared" si="334"/>
        <v>0</v>
      </c>
      <c r="CM333" s="235">
        <f t="shared" si="334"/>
        <v>0</v>
      </c>
      <c r="CN333" s="235">
        <f t="shared" si="334"/>
        <v>0</v>
      </c>
      <c r="CO333" s="235">
        <f t="shared" si="334"/>
        <v>0</v>
      </c>
      <c r="CP333" s="235">
        <f t="shared" si="334"/>
        <v>0</v>
      </c>
      <c r="CQ333" s="235">
        <f t="shared" si="334"/>
        <v>0</v>
      </c>
      <c r="CR333" s="235">
        <f t="shared" si="334"/>
        <v>0</v>
      </c>
      <c r="CS333" s="235">
        <f t="shared" si="334"/>
        <v>0</v>
      </c>
      <c r="CT333" s="235">
        <f t="shared" si="334"/>
        <v>0</v>
      </c>
      <c r="CU333" s="235">
        <f t="shared" si="334"/>
        <v>0</v>
      </c>
      <c r="CV333" s="235">
        <f t="shared" si="334"/>
        <v>0</v>
      </c>
      <c r="CW333" s="235">
        <f t="shared" si="334"/>
        <v>0</v>
      </c>
      <c r="CX333" s="235">
        <f t="shared" si="334"/>
        <v>0</v>
      </c>
      <c r="CY333" s="235">
        <f t="shared" si="334"/>
        <v>0</v>
      </c>
      <c r="CZ333" s="235">
        <f t="shared" si="334"/>
        <v>0</v>
      </c>
      <c r="DA333" s="235">
        <f t="shared" si="334"/>
        <v>0</v>
      </c>
      <c r="DB333" s="235">
        <f t="shared" si="334"/>
        <v>0</v>
      </c>
      <c r="DC333" s="235">
        <f t="shared" si="334"/>
        <v>0</v>
      </c>
      <c r="DD333" s="235">
        <f t="shared" si="334"/>
        <v>0</v>
      </c>
      <c r="DE333" s="235">
        <f t="shared" si="334"/>
        <v>0</v>
      </c>
      <c r="DF333" s="235">
        <f t="shared" si="334"/>
        <v>0</v>
      </c>
      <c r="DG333" s="235"/>
      <c r="DH333" s="235"/>
      <c r="DI333" s="235"/>
      <c r="DJ333" s="235"/>
      <c r="DK333" s="235"/>
      <c r="DL333" s="235"/>
      <c r="DM333" s="235"/>
      <c r="DN333" s="235"/>
      <c r="DO333" s="235"/>
      <c r="DP333" s="235"/>
      <c r="DQ333" s="235"/>
      <c r="DR333" s="235"/>
      <c r="DS333" s="235"/>
      <c r="DT333" s="235"/>
      <c r="DU333" s="235"/>
      <c r="DV333" s="235"/>
      <c r="DW333" s="235"/>
      <c r="DX333" s="235"/>
      <c r="DY333" s="235"/>
      <c r="DZ333" s="235"/>
      <c r="EA333" s="235"/>
      <c r="EB333" s="235"/>
      <c r="EC333" s="235"/>
      <c r="ED333" s="235"/>
      <c r="EE333" s="235"/>
      <c r="EF333" s="235"/>
      <c r="EG333" s="235"/>
      <c r="EH333" s="235"/>
      <c r="EI333" s="235"/>
      <c r="EJ333" s="235"/>
      <c r="EK333" s="235"/>
      <c r="EL333" s="235"/>
      <c r="EM333" s="235"/>
      <c r="EN333" s="235"/>
      <c r="EO333" s="235"/>
      <c r="EP333" s="235"/>
      <c r="EQ333" s="235"/>
      <c r="ER333" s="235"/>
      <c r="ES333" s="235"/>
      <c r="ET333" s="235"/>
      <c r="EU333" s="235"/>
      <c r="EV333" s="235"/>
    </row>
    <row r="334" spans="1:152" s="211" customFormat="1" x14ac:dyDescent="0.25">
      <c r="A334" s="198"/>
      <c r="B334" s="198"/>
      <c r="C334" s="198"/>
      <c r="D334" s="250"/>
      <c r="E334" s="231"/>
      <c r="F334" s="246">
        <f>F296</f>
        <v>0</v>
      </c>
      <c r="G334" s="246"/>
      <c r="H334" s="246"/>
      <c r="I334" s="246"/>
      <c r="J334" s="247"/>
      <c r="K334" s="234"/>
      <c r="L334" s="235"/>
      <c r="M334" s="236"/>
      <c r="N334" s="245"/>
      <c r="O334" s="235">
        <f t="shared" ref="O334:BZ334" si="335">HLOOKUP(O$317-1, $N$567:$Z$568, 2, FALSE)/12</f>
        <v>0</v>
      </c>
      <c r="P334" s="235">
        <f t="shared" si="335"/>
        <v>0</v>
      </c>
      <c r="Q334" s="235">
        <f t="shared" si="335"/>
        <v>0</v>
      </c>
      <c r="R334" s="235">
        <f t="shared" si="335"/>
        <v>0</v>
      </c>
      <c r="S334" s="235">
        <f t="shared" si="335"/>
        <v>0</v>
      </c>
      <c r="T334" s="235">
        <f t="shared" si="335"/>
        <v>0</v>
      </c>
      <c r="U334" s="235">
        <f t="shared" si="335"/>
        <v>0</v>
      </c>
      <c r="V334" s="235">
        <f t="shared" si="335"/>
        <v>0</v>
      </c>
      <c r="W334" s="235">
        <f t="shared" si="335"/>
        <v>0</v>
      </c>
      <c r="X334" s="235">
        <f t="shared" si="335"/>
        <v>0</v>
      </c>
      <c r="Y334" s="235">
        <f t="shared" si="335"/>
        <v>0</v>
      </c>
      <c r="Z334" s="235">
        <f t="shared" si="335"/>
        <v>0</v>
      </c>
      <c r="AA334" s="235">
        <f t="shared" si="335"/>
        <v>0</v>
      </c>
      <c r="AB334" s="235">
        <f t="shared" si="335"/>
        <v>0</v>
      </c>
      <c r="AC334" s="235">
        <f t="shared" si="335"/>
        <v>0</v>
      </c>
      <c r="AD334" s="235">
        <f t="shared" si="335"/>
        <v>0</v>
      </c>
      <c r="AE334" s="235">
        <f t="shared" si="335"/>
        <v>0</v>
      </c>
      <c r="AF334" s="235">
        <f t="shared" si="335"/>
        <v>0</v>
      </c>
      <c r="AG334" s="235">
        <f t="shared" si="335"/>
        <v>0</v>
      </c>
      <c r="AH334" s="235">
        <f t="shared" si="335"/>
        <v>0</v>
      </c>
      <c r="AI334" s="235">
        <f t="shared" si="335"/>
        <v>0</v>
      </c>
      <c r="AJ334" s="235">
        <f t="shared" si="335"/>
        <v>0</v>
      </c>
      <c r="AK334" s="235">
        <f t="shared" si="335"/>
        <v>0</v>
      </c>
      <c r="AL334" s="235">
        <f t="shared" si="335"/>
        <v>0</v>
      </c>
      <c r="AM334" s="235">
        <f t="shared" si="335"/>
        <v>0</v>
      </c>
      <c r="AN334" s="235">
        <f t="shared" si="335"/>
        <v>0</v>
      </c>
      <c r="AO334" s="235">
        <f t="shared" si="335"/>
        <v>0</v>
      </c>
      <c r="AP334" s="235">
        <f t="shared" si="335"/>
        <v>0</v>
      </c>
      <c r="AQ334" s="235">
        <f t="shared" si="335"/>
        <v>0</v>
      </c>
      <c r="AR334" s="235">
        <f t="shared" si="335"/>
        <v>0</v>
      </c>
      <c r="AS334" s="235">
        <f t="shared" si="335"/>
        <v>0</v>
      </c>
      <c r="AT334" s="235">
        <f t="shared" si="335"/>
        <v>0</v>
      </c>
      <c r="AU334" s="235">
        <f t="shared" si="335"/>
        <v>0</v>
      </c>
      <c r="AV334" s="235">
        <f t="shared" si="335"/>
        <v>0</v>
      </c>
      <c r="AW334" s="235">
        <f t="shared" si="335"/>
        <v>0</v>
      </c>
      <c r="AX334" s="235">
        <f t="shared" si="335"/>
        <v>0</v>
      </c>
      <c r="AY334" s="235">
        <f t="shared" si="335"/>
        <v>0</v>
      </c>
      <c r="AZ334" s="235">
        <f t="shared" si="335"/>
        <v>0</v>
      </c>
      <c r="BA334" s="235">
        <f t="shared" si="335"/>
        <v>0</v>
      </c>
      <c r="BB334" s="235">
        <f t="shared" si="335"/>
        <v>0</v>
      </c>
      <c r="BC334" s="235">
        <f t="shared" si="335"/>
        <v>0</v>
      </c>
      <c r="BD334" s="235">
        <f t="shared" si="335"/>
        <v>0</v>
      </c>
      <c r="BE334" s="235">
        <f t="shared" si="335"/>
        <v>0</v>
      </c>
      <c r="BF334" s="235">
        <f t="shared" si="335"/>
        <v>0</v>
      </c>
      <c r="BG334" s="235">
        <f t="shared" si="335"/>
        <v>0</v>
      </c>
      <c r="BH334" s="235">
        <f t="shared" si="335"/>
        <v>0</v>
      </c>
      <c r="BI334" s="235">
        <f t="shared" si="335"/>
        <v>0</v>
      </c>
      <c r="BJ334" s="235">
        <f t="shared" si="335"/>
        <v>0</v>
      </c>
      <c r="BK334" s="235">
        <f t="shared" si="335"/>
        <v>0</v>
      </c>
      <c r="BL334" s="235">
        <f t="shared" si="335"/>
        <v>0</v>
      </c>
      <c r="BM334" s="235">
        <f t="shared" si="335"/>
        <v>0</v>
      </c>
      <c r="BN334" s="235">
        <f t="shared" si="335"/>
        <v>0</v>
      </c>
      <c r="BO334" s="235">
        <f t="shared" si="335"/>
        <v>0</v>
      </c>
      <c r="BP334" s="235">
        <f t="shared" si="335"/>
        <v>0</v>
      </c>
      <c r="BQ334" s="235">
        <f t="shared" si="335"/>
        <v>0</v>
      </c>
      <c r="BR334" s="235">
        <f t="shared" si="335"/>
        <v>0</v>
      </c>
      <c r="BS334" s="235">
        <f t="shared" si="335"/>
        <v>0</v>
      </c>
      <c r="BT334" s="235">
        <f t="shared" si="335"/>
        <v>0</v>
      </c>
      <c r="BU334" s="235">
        <f t="shared" si="335"/>
        <v>0</v>
      </c>
      <c r="BV334" s="235">
        <f t="shared" si="335"/>
        <v>0</v>
      </c>
      <c r="BW334" s="235">
        <f t="shared" si="335"/>
        <v>0</v>
      </c>
      <c r="BX334" s="235">
        <f t="shared" si="335"/>
        <v>0</v>
      </c>
      <c r="BY334" s="235">
        <f t="shared" si="335"/>
        <v>0</v>
      </c>
      <c r="BZ334" s="235">
        <f t="shared" si="335"/>
        <v>0</v>
      </c>
      <c r="CA334" s="235">
        <f t="shared" ref="CA334:DF334" si="336">HLOOKUP(CA$317-1, $N$567:$Z$568, 2, FALSE)/12</f>
        <v>0</v>
      </c>
      <c r="CB334" s="235">
        <f t="shared" si="336"/>
        <v>0</v>
      </c>
      <c r="CC334" s="235">
        <f t="shared" si="336"/>
        <v>0</v>
      </c>
      <c r="CD334" s="235">
        <f t="shared" si="336"/>
        <v>0</v>
      </c>
      <c r="CE334" s="235">
        <f t="shared" si="336"/>
        <v>0</v>
      </c>
      <c r="CF334" s="235">
        <f t="shared" si="336"/>
        <v>0</v>
      </c>
      <c r="CG334" s="235">
        <f t="shared" si="336"/>
        <v>0</v>
      </c>
      <c r="CH334" s="235">
        <f t="shared" si="336"/>
        <v>0</v>
      </c>
      <c r="CI334" s="235">
        <f t="shared" si="336"/>
        <v>0</v>
      </c>
      <c r="CJ334" s="235">
        <f t="shared" si="336"/>
        <v>0</v>
      </c>
      <c r="CK334" s="235">
        <f t="shared" si="336"/>
        <v>0</v>
      </c>
      <c r="CL334" s="235">
        <f t="shared" si="336"/>
        <v>0</v>
      </c>
      <c r="CM334" s="235">
        <f t="shared" si="336"/>
        <v>0</v>
      </c>
      <c r="CN334" s="235">
        <f t="shared" si="336"/>
        <v>0</v>
      </c>
      <c r="CO334" s="235">
        <f t="shared" si="336"/>
        <v>0</v>
      </c>
      <c r="CP334" s="235">
        <f t="shared" si="336"/>
        <v>0</v>
      </c>
      <c r="CQ334" s="235">
        <f t="shared" si="336"/>
        <v>0</v>
      </c>
      <c r="CR334" s="235">
        <f t="shared" si="336"/>
        <v>0</v>
      </c>
      <c r="CS334" s="235">
        <f t="shared" si="336"/>
        <v>0</v>
      </c>
      <c r="CT334" s="235">
        <f t="shared" si="336"/>
        <v>0</v>
      </c>
      <c r="CU334" s="235">
        <f t="shared" si="336"/>
        <v>0</v>
      </c>
      <c r="CV334" s="235">
        <f t="shared" si="336"/>
        <v>0</v>
      </c>
      <c r="CW334" s="235">
        <f t="shared" si="336"/>
        <v>0</v>
      </c>
      <c r="CX334" s="235">
        <f t="shared" si="336"/>
        <v>0</v>
      </c>
      <c r="CY334" s="235">
        <f t="shared" si="336"/>
        <v>0</v>
      </c>
      <c r="CZ334" s="235">
        <f t="shared" si="336"/>
        <v>0</v>
      </c>
      <c r="DA334" s="235">
        <f t="shared" si="336"/>
        <v>0</v>
      </c>
      <c r="DB334" s="235">
        <f t="shared" si="336"/>
        <v>0</v>
      </c>
      <c r="DC334" s="235">
        <f t="shared" si="336"/>
        <v>0</v>
      </c>
      <c r="DD334" s="235">
        <f t="shared" si="336"/>
        <v>0</v>
      </c>
      <c r="DE334" s="235">
        <f t="shared" si="336"/>
        <v>0</v>
      </c>
      <c r="DF334" s="235">
        <f t="shared" si="336"/>
        <v>0</v>
      </c>
      <c r="DG334" s="235"/>
      <c r="DH334" s="235"/>
      <c r="DI334" s="235"/>
      <c r="DJ334" s="235"/>
      <c r="DK334" s="235"/>
      <c r="DL334" s="235"/>
      <c r="DM334" s="235"/>
      <c r="DN334" s="235"/>
      <c r="DO334" s="235"/>
      <c r="DP334" s="235"/>
      <c r="DQ334" s="235"/>
      <c r="DR334" s="235"/>
      <c r="DS334" s="235"/>
      <c r="DT334" s="235"/>
      <c r="DU334" s="235"/>
      <c r="DV334" s="235"/>
      <c r="DW334" s="235"/>
      <c r="DX334" s="235"/>
      <c r="DY334" s="235"/>
      <c r="DZ334" s="235"/>
      <c r="EA334" s="235"/>
      <c r="EB334" s="235"/>
      <c r="EC334" s="235"/>
      <c r="ED334" s="235"/>
      <c r="EE334" s="235"/>
      <c r="EF334" s="235"/>
      <c r="EG334" s="235"/>
      <c r="EH334" s="235"/>
      <c r="EI334" s="235"/>
      <c r="EJ334" s="235"/>
      <c r="EK334" s="235"/>
      <c r="EL334" s="235"/>
      <c r="EM334" s="235"/>
      <c r="EN334" s="235"/>
      <c r="EO334" s="235"/>
      <c r="EP334" s="235"/>
      <c r="EQ334" s="235"/>
      <c r="ER334" s="235"/>
      <c r="ES334" s="235"/>
      <c r="ET334" s="235"/>
      <c r="EU334" s="235"/>
      <c r="EV334" s="235"/>
    </row>
    <row r="335" spans="1:152" s="211" customFormat="1" x14ac:dyDescent="0.25">
      <c r="A335" s="198"/>
      <c r="B335" s="198"/>
      <c r="C335" s="198"/>
      <c r="D335" s="250"/>
      <c r="E335" s="231"/>
      <c r="F335" s="246"/>
      <c r="G335" s="246"/>
      <c r="H335" s="246"/>
      <c r="I335" s="246"/>
      <c r="J335" s="247"/>
      <c r="K335" s="234"/>
      <c r="L335" s="235"/>
      <c r="M335" s="236"/>
      <c r="N335" s="245"/>
      <c r="O335" s="243"/>
      <c r="P335" s="243"/>
      <c r="Q335" s="243"/>
      <c r="R335" s="243"/>
      <c r="S335" s="243"/>
      <c r="T335" s="243"/>
      <c r="U335" s="243"/>
      <c r="V335" s="243"/>
      <c r="W335" s="243"/>
      <c r="X335" s="243"/>
      <c r="Y335" s="243"/>
      <c r="Z335" s="243"/>
      <c r="AA335" s="243"/>
      <c r="AB335" s="243"/>
      <c r="AC335" s="243"/>
      <c r="AD335" s="243"/>
      <c r="AE335" s="243"/>
      <c r="AF335" s="243"/>
      <c r="AG335" s="243"/>
      <c r="AH335" s="243"/>
      <c r="AI335" s="243"/>
      <c r="AJ335" s="243"/>
      <c r="AK335" s="243"/>
      <c r="AL335" s="243"/>
      <c r="AM335" s="243"/>
      <c r="AN335" s="243"/>
      <c r="AO335" s="243"/>
      <c r="AP335" s="243"/>
      <c r="AQ335" s="243"/>
      <c r="AR335" s="243"/>
      <c r="AS335" s="243"/>
      <c r="AT335" s="243"/>
      <c r="AU335" s="243"/>
      <c r="AV335" s="243"/>
      <c r="AW335" s="243"/>
      <c r="AX335" s="243"/>
      <c r="AY335" s="243"/>
      <c r="AZ335" s="243"/>
      <c r="BA335" s="243"/>
      <c r="BB335" s="243"/>
      <c r="BC335" s="243"/>
      <c r="BD335" s="243"/>
      <c r="BE335" s="243"/>
      <c r="BF335" s="243"/>
      <c r="BG335" s="243"/>
      <c r="BH335" s="243"/>
      <c r="BI335" s="243"/>
      <c r="BJ335" s="243"/>
      <c r="BK335" s="243"/>
      <c r="BL335" s="243"/>
      <c r="BM335" s="243"/>
      <c r="BN335" s="243"/>
      <c r="BO335" s="243"/>
      <c r="BP335" s="243"/>
      <c r="BQ335" s="243"/>
      <c r="BR335" s="243"/>
      <c r="BS335" s="243"/>
      <c r="BT335" s="243"/>
      <c r="BU335" s="243"/>
      <c r="BV335" s="243"/>
      <c r="BW335" s="243"/>
      <c r="BX335" s="243"/>
      <c r="BY335" s="243"/>
      <c r="BZ335" s="243"/>
      <c r="CA335" s="243"/>
      <c r="CB335" s="243"/>
      <c r="CC335" s="243"/>
      <c r="CD335" s="243"/>
      <c r="CE335" s="243"/>
      <c r="CF335" s="243"/>
      <c r="CG335" s="243"/>
      <c r="CH335" s="243"/>
      <c r="CI335" s="243"/>
      <c r="CJ335" s="243"/>
      <c r="CK335" s="243"/>
      <c r="CL335" s="243"/>
      <c r="CM335" s="243"/>
      <c r="CN335" s="243"/>
      <c r="CO335" s="243"/>
      <c r="CP335" s="243"/>
      <c r="CQ335" s="243"/>
      <c r="CR335" s="243"/>
      <c r="CS335" s="243"/>
      <c r="CT335" s="243"/>
      <c r="CU335" s="243"/>
      <c r="CV335" s="243"/>
      <c r="CW335" s="243"/>
      <c r="CX335" s="243"/>
      <c r="CY335" s="243"/>
      <c r="CZ335" s="243"/>
      <c r="DA335" s="243"/>
      <c r="DB335" s="243"/>
      <c r="DC335" s="243"/>
      <c r="DD335" s="243"/>
      <c r="DE335" s="243"/>
      <c r="DF335" s="243"/>
      <c r="DG335" s="243"/>
      <c r="DH335" s="243"/>
      <c r="DI335" s="243"/>
      <c r="DJ335" s="243"/>
      <c r="DK335" s="243"/>
      <c r="DL335" s="243"/>
      <c r="DM335" s="243"/>
      <c r="DN335" s="243"/>
      <c r="DO335" s="243"/>
      <c r="DP335" s="243"/>
      <c r="DQ335" s="243"/>
      <c r="DR335" s="243"/>
      <c r="DS335" s="243"/>
      <c r="DT335" s="243"/>
      <c r="DU335" s="243"/>
      <c r="DV335" s="243"/>
      <c r="DW335" s="243"/>
      <c r="DX335" s="243"/>
      <c r="DY335" s="243"/>
      <c r="DZ335" s="243"/>
      <c r="EA335" s="243"/>
      <c r="EB335" s="243"/>
      <c r="EC335" s="243"/>
      <c r="ED335" s="243"/>
      <c r="EE335" s="243"/>
      <c r="EF335" s="243"/>
      <c r="EG335" s="243"/>
      <c r="EH335" s="243"/>
      <c r="EI335" s="243"/>
      <c r="EJ335" s="243"/>
      <c r="EK335" s="243"/>
      <c r="EL335" s="243"/>
      <c r="EM335" s="243"/>
      <c r="EN335" s="243"/>
      <c r="EO335" s="243"/>
      <c r="EP335" s="243"/>
      <c r="EQ335" s="243"/>
      <c r="ER335" s="243"/>
      <c r="ES335" s="243"/>
      <c r="ET335" s="243"/>
      <c r="EU335" s="243"/>
      <c r="EV335" s="243"/>
    </row>
    <row r="336" spans="1:152" s="211" customFormat="1" x14ac:dyDescent="0.25">
      <c r="A336" s="198"/>
      <c r="B336" s="198"/>
      <c r="C336" s="198"/>
      <c r="D336" s="250"/>
      <c r="E336" s="224" t="s">
        <v>79</v>
      </c>
      <c r="F336" s="225"/>
      <c r="G336" s="225"/>
      <c r="H336" s="225"/>
      <c r="I336" s="225"/>
      <c r="J336" s="226"/>
      <c r="K336" s="227"/>
      <c r="L336" s="228"/>
      <c r="M336" s="229"/>
      <c r="N336" s="230">
        <f t="shared" ref="N336:CG336" si="337">SUM(N337:N346)</f>
        <v>0</v>
      </c>
      <c r="O336" s="228">
        <f t="shared" ref="O336:AA336" si="338">SUM(O337:O346)</f>
        <v>0</v>
      </c>
      <c r="P336" s="228">
        <f t="shared" si="338"/>
        <v>0</v>
      </c>
      <c r="Q336" s="228">
        <f t="shared" si="338"/>
        <v>0</v>
      </c>
      <c r="R336" s="228">
        <f t="shared" si="338"/>
        <v>0</v>
      </c>
      <c r="S336" s="228">
        <f t="shared" si="338"/>
        <v>0</v>
      </c>
      <c r="T336" s="228">
        <f t="shared" si="338"/>
        <v>0</v>
      </c>
      <c r="U336" s="228">
        <f t="shared" si="338"/>
        <v>0</v>
      </c>
      <c r="V336" s="228">
        <f t="shared" si="338"/>
        <v>0</v>
      </c>
      <c r="W336" s="228">
        <f t="shared" si="338"/>
        <v>0</v>
      </c>
      <c r="X336" s="228">
        <f t="shared" si="338"/>
        <v>0</v>
      </c>
      <c r="Y336" s="228">
        <f t="shared" si="338"/>
        <v>0</v>
      </c>
      <c r="Z336" s="228">
        <f t="shared" si="338"/>
        <v>0</v>
      </c>
      <c r="AA336" s="228">
        <f t="shared" si="338"/>
        <v>463.91002598148151</v>
      </c>
      <c r="AB336" s="228">
        <f t="shared" si="337"/>
        <v>463.91002598148151</v>
      </c>
      <c r="AC336" s="228">
        <f t="shared" si="337"/>
        <v>463.91002598148151</v>
      </c>
      <c r="AD336" s="228">
        <f t="shared" si="337"/>
        <v>463.91002598148151</v>
      </c>
      <c r="AE336" s="228">
        <f t="shared" si="337"/>
        <v>463.91002598148151</v>
      </c>
      <c r="AF336" s="228">
        <f t="shared" si="337"/>
        <v>463.91002598148151</v>
      </c>
      <c r="AG336" s="228">
        <f t="shared" si="337"/>
        <v>463.91002598148151</v>
      </c>
      <c r="AH336" s="228">
        <f t="shared" si="337"/>
        <v>463.91002598148151</v>
      </c>
      <c r="AI336" s="228">
        <f t="shared" si="337"/>
        <v>463.91002598148151</v>
      </c>
      <c r="AJ336" s="228">
        <f t="shared" si="337"/>
        <v>463.91002598148151</v>
      </c>
      <c r="AK336" s="228">
        <f t="shared" si="337"/>
        <v>463.91002598148151</v>
      </c>
      <c r="AL336" s="228">
        <f t="shared" si="337"/>
        <v>463.91002598148151</v>
      </c>
      <c r="AM336" s="228">
        <f t="shared" si="337"/>
        <v>998.66733894444451</v>
      </c>
      <c r="AN336" s="228">
        <f t="shared" si="337"/>
        <v>998.66733894444451</v>
      </c>
      <c r="AO336" s="228">
        <f t="shared" si="337"/>
        <v>998.66733894444451</v>
      </c>
      <c r="AP336" s="228">
        <f t="shared" si="337"/>
        <v>998.66733894444451</v>
      </c>
      <c r="AQ336" s="228">
        <f t="shared" si="337"/>
        <v>998.66733894444451</v>
      </c>
      <c r="AR336" s="228">
        <f t="shared" si="337"/>
        <v>998.66733894444451</v>
      </c>
      <c r="AS336" s="228">
        <f t="shared" si="337"/>
        <v>998.66733894444451</v>
      </c>
      <c r="AT336" s="228">
        <f t="shared" si="337"/>
        <v>998.66733894444451</v>
      </c>
      <c r="AU336" s="228">
        <f t="shared" si="337"/>
        <v>998.66733894444451</v>
      </c>
      <c r="AV336" s="228">
        <f t="shared" si="337"/>
        <v>998.66733894444451</v>
      </c>
      <c r="AW336" s="228">
        <f t="shared" si="337"/>
        <v>998.66733894444451</v>
      </c>
      <c r="AX336" s="228">
        <f t="shared" si="337"/>
        <v>998.66733894444451</v>
      </c>
      <c r="AY336" s="228">
        <f t="shared" si="337"/>
        <v>1534.4948056111114</v>
      </c>
      <c r="AZ336" s="228">
        <f t="shared" si="337"/>
        <v>1534.4948056111114</v>
      </c>
      <c r="BA336" s="228">
        <f t="shared" si="337"/>
        <v>1534.4948056111114</v>
      </c>
      <c r="BB336" s="228">
        <f t="shared" si="337"/>
        <v>1534.4948056111114</v>
      </c>
      <c r="BC336" s="228">
        <f t="shared" si="337"/>
        <v>1534.4948056111114</v>
      </c>
      <c r="BD336" s="228">
        <f t="shared" si="337"/>
        <v>1534.4948056111114</v>
      </c>
      <c r="BE336" s="228">
        <f t="shared" si="337"/>
        <v>1534.4948056111114</v>
      </c>
      <c r="BF336" s="228">
        <f t="shared" si="337"/>
        <v>1534.4948056111114</v>
      </c>
      <c r="BG336" s="228">
        <f t="shared" si="337"/>
        <v>1534.4948056111114</v>
      </c>
      <c r="BH336" s="228">
        <f t="shared" si="337"/>
        <v>1534.4948056111114</v>
      </c>
      <c r="BI336" s="228">
        <f t="shared" si="337"/>
        <v>1534.4948056111114</v>
      </c>
      <c r="BJ336" s="228">
        <f t="shared" si="337"/>
        <v>1534.4948056111114</v>
      </c>
      <c r="BK336" s="228">
        <f t="shared" si="337"/>
        <v>1839.7330556111112</v>
      </c>
      <c r="BL336" s="228">
        <f t="shared" si="337"/>
        <v>1839.7330556111112</v>
      </c>
      <c r="BM336" s="228">
        <f t="shared" si="337"/>
        <v>1839.7330556111112</v>
      </c>
      <c r="BN336" s="228">
        <f t="shared" si="337"/>
        <v>1839.7330556111112</v>
      </c>
      <c r="BO336" s="228">
        <f t="shared" si="337"/>
        <v>1839.7330556111112</v>
      </c>
      <c r="BP336" s="228">
        <f t="shared" si="337"/>
        <v>1839.7330556111112</v>
      </c>
      <c r="BQ336" s="228">
        <f t="shared" si="337"/>
        <v>1839.7330556111112</v>
      </c>
      <c r="BR336" s="228">
        <f t="shared" si="337"/>
        <v>1839.7330556111112</v>
      </c>
      <c r="BS336" s="228">
        <f t="shared" si="337"/>
        <v>1839.7330556111112</v>
      </c>
      <c r="BT336" s="228">
        <f t="shared" si="337"/>
        <v>1839.7330556111112</v>
      </c>
      <c r="BU336" s="228">
        <f t="shared" si="337"/>
        <v>1839.7330556111112</v>
      </c>
      <c r="BV336" s="228">
        <f t="shared" si="337"/>
        <v>1839.7330556111112</v>
      </c>
      <c r="BW336" s="228">
        <f t="shared" si="337"/>
        <v>2218.1513472777783</v>
      </c>
      <c r="BX336" s="228">
        <f t="shared" si="337"/>
        <v>2218.1513472777783</v>
      </c>
      <c r="BY336" s="228">
        <f t="shared" si="337"/>
        <v>2218.1513472777783</v>
      </c>
      <c r="BZ336" s="228">
        <f t="shared" si="337"/>
        <v>2218.1513472777783</v>
      </c>
      <c r="CA336" s="228">
        <f t="shared" si="337"/>
        <v>2218.1513472777783</v>
      </c>
      <c r="CB336" s="228">
        <f t="shared" si="337"/>
        <v>2218.1513472777783</v>
      </c>
      <c r="CC336" s="228">
        <f t="shared" si="337"/>
        <v>2218.1513472777783</v>
      </c>
      <c r="CD336" s="228">
        <f t="shared" si="337"/>
        <v>2218.1513472777783</v>
      </c>
      <c r="CE336" s="228">
        <f t="shared" si="337"/>
        <v>2218.1513472777783</v>
      </c>
      <c r="CF336" s="228">
        <f t="shared" si="337"/>
        <v>2218.1513472777783</v>
      </c>
      <c r="CG336" s="228">
        <f t="shared" si="337"/>
        <v>2218.1513472777783</v>
      </c>
      <c r="CH336" s="228">
        <f t="shared" ref="CH336:DF336" si="339">SUM(CH337:CH346)</f>
        <v>2218.1513472777783</v>
      </c>
      <c r="CI336" s="228">
        <f t="shared" si="339"/>
        <v>2624.6460167222226</v>
      </c>
      <c r="CJ336" s="228">
        <f t="shared" si="339"/>
        <v>2624.6460167222226</v>
      </c>
      <c r="CK336" s="228">
        <f t="shared" si="339"/>
        <v>2624.6460167222226</v>
      </c>
      <c r="CL336" s="228">
        <f t="shared" si="339"/>
        <v>2624.6460167222226</v>
      </c>
      <c r="CM336" s="228">
        <f t="shared" si="339"/>
        <v>2624.6460167222226</v>
      </c>
      <c r="CN336" s="228">
        <f t="shared" si="339"/>
        <v>2624.6460167222226</v>
      </c>
      <c r="CO336" s="228">
        <f t="shared" si="339"/>
        <v>2624.6460167222226</v>
      </c>
      <c r="CP336" s="228">
        <f t="shared" si="339"/>
        <v>2624.6460167222226</v>
      </c>
      <c r="CQ336" s="228">
        <f t="shared" si="339"/>
        <v>2624.6460167222226</v>
      </c>
      <c r="CR336" s="228">
        <f t="shared" si="339"/>
        <v>2624.6460167222226</v>
      </c>
      <c r="CS336" s="228">
        <f t="shared" si="339"/>
        <v>2624.6460167222226</v>
      </c>
      <c r="CT336" s="228">
        <f t="shared" si="339"/>
        <v>2624.6460167222226</v>
      </c>
      <c r="CU336" s="228">
        <f t="shared" si="339"/>
        <v>3031.1406861666669</v>
      </c>
      <c r="CV336" s="228">
        <f t="shared" si="339"/>
        <v>3031.1406861666669</v>
      </c>
      <c r="CW336" s="228">
        <f t="shared" si="339"/>
        <v>3031.1406861666669</v>
      </c>
      <c r="CX336" s="228">
        <f t="shared" si="339"/>
        <v>3031.1406861666669</v>
      </c>
      <c r="CY336" s="228">
        <f t="shared" si="339"/>
        <v>3031.1406861666669</v>
      </c>
      <c r="CZ336" s="228">
        <f t="shared" si="339"/>
        <v>3031.1406861666669</v>
      </c>
      <c r="DA336" s="228">
        <f t="shared" si="339"/>
        <v>3031.1406861666669</v>
      </c>
      <c r="DB336" s="228">
        <f t="shared" si="339"/>
        <v>3031.1406861666669</v>
      </c>
      <c r="DC336" s="228">
        <f t="shared" si="339"/>
        <v>3031.1406861666669</v>
      </c>
      <c r="DD336" s="228">
        <f t="shared" si="339"/>
        <v>3031.1406861666669</v>
      </c>
      <c r="DE336" s="228">
        <f t="shared" si="339"/>
        <v>3031.1406861666669</v>
      </c>
      <c r="DF336" s="228">
        <f t="shared" si="339"/>
        <v>3031.1406861666669</v>
      </c>
      <c r="DG336" s="228"/>
      <c r="DH336" s="228"/>
      <c r="DI336" s="228"/>
      <c r="DJ336" s="228"/>
      <c r="DK336" s="228"/>
      <c r="DL336" s="228"/>
      <c r="DM336" s="228"/>
      <c r="DN336" s="228"/>
      <c r="DO336" s="228"/>
      <c r="DP336" s="228"/>
      <c r="DQ336" s="228"/>
      <c r="DR336" s="228"/>
      <c r="DS336" s="228"/>
      <c r="DT336" s="228"/>
      <c r="DU336" s="228"/>
      <c r="DV336" s="228"/>
      <c r="DW336" s="228"/>
      <c r="DX336" s="228"/>
      <c r="DY336" s="228"/>
      <c r="DZ336" s="228"/>
      <c r="EA336" s="228"/>
      <c r="EB336" s="228"/>
      <c r="EC336" s="228"/>
      <c r="ED336" s="228"/>
      <c r="EE336" s="228"/>
      <c r="EF336" s="228"/>
      <c r="EG336" s="228"/>
      <c r="EH336" s="228"/>
      <c r="EI336" s="228"/>
      <c r="EJ336" s="228"/>
      <c r="EK336" s="228"/>
      <c r="EL336" s="228"/>
      <c r="EM336" s="228"/>
      <c r="EN336" s="228"/>
      <c r="EO336" s="228"/>
      <c r="EP336" s="228"/>
      <c r="EQ336" s="228"/>
      <c r="ER336" s="228"/>
      <c r="ES336" s="228"/>
      <c r="ET336" s="228"/>
      <c r="EU336" s="228"/>
      <c r="EV336" s="228"/>
    </row>
    <row r="337" spans="1:152" s="211" customFormat="1" x14ac:dyDescent="0.25">
      <c r="A337" s="198"/>
      <c r="B337" s="198"/>
      <c r="C337" s="198"/>
      <c r="D337" s="250"/>
      <c r="E337" s="231"/>
      <c r="F337" s="246" t="str">
        <f>F321</f>
        <v>토지</v>
      </c>
      <c r="G337" s="246"/>
      <c r="H337" s="246"/>
      <c r="I337" s="246"/>
      <c r="J337" s="247"/>
      <c r="K337" s="234"/>
      <c r="L337" s="235"/>
      <c r="M337" s="236"/>
      <c r="N337" s="245"/>
      <c r="O337" s="243"/>
      <c r="P337" s="243"/>
      <c r="Q337" s="243"/>
      <c r="R337" s="243"/>
      <c r="S337" s="243"/>
      <c r="T337" s="243"/>
      <c r="U337" s="243"/>
      <c r="V337" s="243"/>
      <c r="W337" s="243"/>
      <c r="X337" s="243"/>
      <c r="Y337" s="243"/>
      <c r="Z337" s="243"/>
      <c r="AA337" s="243"/>
      <c r="AB337" s="243"/>
      <c r="AC337" s="243"/>
      <c r="AD337" s="243"/>
      <c r="AE337" s="243"/>
      <c r="AF337" s="243"/>
      <c r="AG337" s="243"/>
      <c r="AH337" s="243"/>
      <c r="AI337" s="243"/>
      <c r="AJ337" s="243"/>
      <c r="AK337" s="243"/>
      <c r="AL337" s="243"/>
      <c r="AM337" s="243"/>
      <c r="AN337" s="243"/>
      <c r="AO337" s="243"/>
      <c r="AP337" s="243"/>
      <c r="AQ337" s="243"/>
      <c r="AR337" s="243"/>
      <c r="AS337" s="243"/>
      <c r="AT337" s="243"/>
      <c r="AU337" s="243"/>
      <c r="AV337" s="243"/>
      <c r="AW337" s="243"/>
      <c r="AX337" s="243"/>
      <c r="AY337" s="243"/>
      <c r="AZ337" s="243"/>
      <c r="BA337" s="243"/>
      <c r="BB337" s="243"/>
      <c r="BC337" s="243"/>
      <c r="BD337" s="243"/>
      <c r="BE337" s="243"/>
      <c r="BF337" s="243"/>
      <c r="BG337" s="243"/>
      <c r="BH337" s="243"/>
      <c r="BI337" s="243"/>
      <c r="BJ337" s="243"/>
      <c r="BK337" s="243"/>
      <c r="BL337" s="243"/>
      <c r="BM337" s="243"/>
      <c r="BN337" s="243"/>
      <c r="BO337" s="243"/>
      <c r="BP337" s="243"/>
      <c r="BQ337" s="243"/>
      <c r="BR337" s="243"/>
      <c r="BS337" s="243"/>
      <c r="BT337" s="243"/>
      <c r="BU337" s="243"/>
      <c r="BV337" s="243"/>
      <c r="BW337" s="243"/>
      <c r="BX337" s="243"/>
      <c r="BY337" s="243"/>
      <c r="BZ337" s="243"/>
      <c r="CA337" s="243"/>
      <c r="CB337" s="243"/>
      <c r="CC337" s="243"/>
      <c r="CD337" s="243"/>
      <c r="CE337" s="243"/>
      <c r="CF337" s="243"/>
      <c r="CG337" s="243"/>
      <c r="CH337" s="243"/>
      <c r="CI337" s="243"/>
      <c r="CJ337" s="243"/>
      <c r="CK337" s="243"/>
      <c r="CL337" s="243"/>
      <c r="CM337" s="243"/>
      <c r="CN337" s="243"/>
      <c r="CO337" s="243"/>
      <c r="CP337" s="243"/>
      <c r="CQ337" s="243"/>
      <c r="CR337" s="243"/>
      <c r="CS337" s="243"/>
      <c r="CT337" s="243"/>
      <c r="CU337" s="243"/>
      <c r="CV337" s="243"/>
      <c r="CW337" s="243"/>
      <c r="CX337" s="243"/>
      <c r="CY337" s="243"/>
      <c r="CZ337" s="243"/>
      <c r="DA337" s="243"/>
      <c r="DB337" s="243"/>
      <c r="DC337" s="243"/>
      <c r="DD337" s="243"/>
      <c r="DE337" s="243"/>
      <c r="DF337" s="243"/>
      <c r="DG337" s="243"/>
      <c r="DH337" s="243"/>
      <c r="DI337" s="243"/>
      <c r="DJ337" s="243"/>
      <c r="DK337" s="243"/>
      <c r="DL337" s="243"/>
      <c r="DM337" s="243"/>
      <c r="DN337" s="243"/>
      <c r="DO337" s="243"/>
      <c r="DP337" s="243"/>
      <c r="DQ337" s="243"/>
      <c r="DR337" s="243"/>
      <c r="DS337" s="243"/>
      <c r="DT337" s="243"/>
      <c r="DU337" s="243"/>
      <c r="DV337" s="243"/>
      <c r="DW337" s="243"/>
      <c r="DX337" s="243"/>
      <c r="DY337" s="243"/>
      <c r="DZ337" s="243"/>
      <c r="EA337" s="243"/>
      <c r="EB337" s="243"/>
      <c r="EC337" s="243"/>
      <c r="ED337" s="243"/>
      <c r="EE337" s="243"/>
      <c r="EF337" s="243"/>
      <c r="EG337" s="243"/>
      <c r="EH337" s="243"/>
      <c r="EI337" s="243"/>
      <c r="EJ337" s="243"/>
      <c r="EK337" s="243"/>
      <c r="EL337" s="243"/>
      <c r="EM337" s="243"/>
      <c r="EN337" s="243"/>
      <c r="EO337" s="243"/>
      <c r="EP337" s="243"/>
      <c r="EQ337" s="243"/>
      <c r="ER337" s="243"/>
      <c r="ES337" s="243"/>
      <c r="ET337" s="243"/>
      <c r="EU337" s="243"/>
      <c r="EV337" s="243"/>
    </row>
    <row r="338" spans="1:152" s="211" customFormat="1" x14ac:dyDescent="0.25">
      <c r="A338" s="198"/>
      <c r="B338" s="198"/>
      <c r="C338" s="198"/>
      <c r="D338" s="250"/>
      <c r="E338" s="239"/>
      <c r="F338" s="246" t="str">
        <f t="shared" ref="F338:F345" si="340">F322</f>
        <v>건물</v>
      </c>
      <c r="G338" s="283"/>
      <c r="H338" s="283"/>
      <c r="I338" s="283"/>
      <c r="J338" s="284"/>
      <c r="K338" s="234"/>
      <c r="L338" s="235"/>
      <c r="M338" s="236"/>
      <c r="N338" s="245"/>
      <c r="O338" s="235">
        <f t="shared" ref="O338:BZ338" si="341">HLOOKUP(O$317-1, $N$587:$Z$588, 2, FALSE)/12</f>
        <v>0</v>
      </c>
      <c r="P338" s="235">
        <f t="shared" si="341"/>
        <v>0</v>
      </c>
      <c r="Q338" s="235">
        <f t="shared" si="341"/>
        <v>0</v>
      </c>
      <c r="R338" s="235">
        <f t="shared" si="341"/>
        <v>0</v>
      </c>
      <c r="S338" s="235">
        <f t="shared" si="341"/>
        <v>0</v>
      </c>
      <c r="T338" s="235">
        <f t="shared" si="341"/>
        <v>0</v>
      </c>
      <c r="U338" s="235">
        <f t="shared" si="341"/>
        <v>0</v>
      </c>
      <c r="V338" s="235">
        <f t="shared" si="341"/>
        <v>0</v>
      </c>
      <c r="W338" s="235">
        <f t="shared" si="341"/>
        <v>0</v>
      </c>
      <c r="X338" s="235">
        <f t="shared" si="341"/>
        <v>0</v>
      </c>
      <c r="Y338" s="235">
        <f t="shared" si="341"/>
        <v>0</v>
      </c>
      <c r="Z338" s="235">
        <f t="shared" si="341"/>
        <v>0</v>
      </c>
      <c r="AA338" s="235">
        <f t="shared" si="341"/>
        <v>0</v>
      </c>
      <c r="AB338" s="235">
        <f t="shared" si="341"/>
        <v>0</v>
      </c>
      <c r="AC338" s="235">
        <f t="shared" si="341"/>
        <v>0</v>
      </c>
      <c r="AD338" s="235">
        <f t="shared" si="341"/>
        <v>0</v>
      </c>
      <c r="AE338" s="235">
        <f t="shared" si="341"/>
        <v>0</v>
      </c>
      <c r="AF338" s="235">
        <f t="shared" si="341"/>
        <v>0</v>
      </c>
      <c r="AG338" s="235">
        <f t="shared" si="341"/>
        <v>0</v>
      </c>
      <c r="AH338" s="235">
        <f t="shared" si="341"/>
        <v>0</v>
      </c>
      <c r="AI338" s="235">
        <f t="shared" si="341"/>
        <v>0</v>
      </c>
      <c r="AJ338" s="235">
        <f t="shared" si="341"/>
        <v>0</v>
      </c>
      <c r="AK338" s="235">
        <f t="shared" si="341"/>
        <v>0</v>
      </c>
      <c r="AL338" s="235">
        <f t="shared" si="341"/>
        <v>0</v>
      </c>
      <c r="AM338" s="235">
        <f t="shared" si="341"/>
        <v>0</v>
      </c>
      <c r="AN338" s="235">
        <f t="shared" si="341"/>
        <v>0</v>
      </c>
      <c r="AO338" s="235">
        <f t="shared" si="341"/>
        <v>0</v>
      </c>
      <c r="AP338" s="235">
        <f t="shared" si="341"/>
        <v>0</v>
      </c>
      <c r="AQ338" s="235">
        <f t="shared" si="341"/>
        <v>0</v>
      </c>
      <c r="AR338" s="235">
        <f t="shared" si="341"/>
        <v>0</v>
      </c>
      <c r="AS338" s="235">
        <f t="shared" si="341"/>
        <v>0</v>
      </c>
      <c r="AT338" s="235">
        <f t="shared" si="341"/>
        <v>0</v>
      </c>
      <c r="AU338" s="235">
        <f t="shared" si="341"/>
        <v>0</v>
      </c>
      <c r="AV338" s="235">
        <f t="shared" si="341"/>
        <v>0</v>
      </c>
      <c r="AW338" s="235">
        <f t="shared" si="341"/>
        <v>0</v>
      </c>
      <c r="AX338" s="235">
        <f t="shared" si="341"/>
        <v>0</v>
      </c>
      <c r="AY338" s="235">
        <f t="shared" si="341"/>
        <v>0</v>
      </c>
      <c r="AZ338" s="235">
        <f t="shared" si="341"/>
        <v>0</v>
      </c>
      <c r="BA338" s="235">
        <f t="shared" si="341"/>
        <v>0</v>
      </c>
      <c r="BB338" s="235">
        <f t="shared" si="341"/>
        <v>0</v>
      </c>
      <c r="BC338" s="235">
        <f t="shared" si="341"/>
        <v>0</v>
      </c>
      <c r="BD338" s="235">
        <f t="shared" si="341"/>
        <v>0</v>
      </c>
      <c r="BE338" s="235">
        <f t="shared" si="341"/>
        <v>0</v>
      </c>
      <c r="BF338" s="235">
        <f t="shared" si="341"/>
        <v>0</v>
      </c>
      <c r="BG338" s="235">
        <f t="shared" si="341"/>
        <v>0</v>
      </c>
      <c r="BH338" s="235">
        <f t="shared" si="341"/>
        <v>0</v>
      </c>
      <c r="BI338" s="235">
        <f t="shared" si="341"/>
        <v>0</v>
      </c>
      <c r="BJ338" s="235">
        <f t="shared" si="341"/>
        <v>0</v>
      </c>
      <c r="BK338" s="235">
        <f t="shared" si="341"/>
        <v>0</v>
      </c>
      <c r="BL338" s="235">
        <f t="shared" si="341"/>
        <v>0</v>
      </c>
      <c r="BM338" s="235">
        <f t="shared" si="341"/>
        <v>0</v>
      </c>
      <c r="BN338" s="235">
        <f t="shared" si="341"/>
        <v>0</v>
      </c>
      <c r="BO338" s="235">
        <f t="shared" si="341"/>
        <v>0</v>
      </c>
      <c r="BP338" s="235">
        <f t="shared" si="341"/>
        <v>0</v>
      </c>
      <c r="BQ338" s="235">
        <f t="shared" si="341"/>
        <v>0</v>
      </c>
      <c r="BR338" s="235">
        <f t="shared" si="341"/>
        <v>0</v>
      </c>
      <c r="BS338" s="235">
        <f t="shared" si="341"/>
        <v>0</v>
      </c>
      <c r="BT338" s="235">
        <f t="shared" si="341"/>
        <v>0</v>
      </c>
      <c r="BU338" s="235">
        <f t="shared" si="341"/>
        <v>0</v>
      </c>
      <c r="BV338" s="235">
        <f t="shared" si="341"/>
        <v>0</v>
      </c>
      <c r="BW338" s="235">
        <f t="shared" si="341"/>
        <v>0</v>
      </c>
      <c r="BX338" s="235">
        <f t="shared" si="341"/>
        <v>0</v>
      </c>
      <c r="BY338" s="235">
        <f t="shared" si="341"/>
        <v>0</v>
      </c>
      <c r="BZ338" s="235">
        <f t="shared" si="341"/>
        <v>0</v>
      </c>
      <c r="CA338" s="235">
        <f t="shared" ref="CA338:DF338" si="342">HLOOKUP(CA$317-1, $N$587:$Z$588, 2, FALSE)/12</f>
        <v>0</v>
      </c>
      <c r="CB338" s="235">
        <f t="shared" si="342"/>
        <v>0</v>
      </c>
      <c r="CC338" s="235">
        <f t="shared" si="342"/>
        <v>0</v>
      </c>
      <c r="CD338" s="235">
        <f t="shared" si="342"/>
        <v>0</v>
      </c>
      <c r="CE338" s="235">
        <f t="shared" si="342"/>
        <v>0</v>
      </c>
      <c r="CF338" s="235">
        <f t="shared" si="342"/>
        <v>0</v>
      </c>
      <c r="CG338" s="235">
        <f t="shared" si="342"/>
        <v>0</v>
      </c>
      <c r="CH338" s="235">
        <f t="shared" si="342"/>
        <v>0</v>
      </c>
      <c r="CI338" s="235">
        <f t="shared" si="342"/>
        <v>0</v>
      </c>
      <c r="CJ338" s="235">
        <f t="shared" si="342"/>
        <v>0</v>
      </c>
      <c r="CK338" s="235">
        <f t="shared" si="342"/>
        <v>0</v>
      </c>
      <c r="CL338" s="235">
        <f t="shared" si="342"/>
        <v>0</v>
      </c>
      <c r="CM338" s="235">
        <f t="shared" si="342"/>
        <v>0</v>
      </c>
      <c r="CN338" s="235">
        <f t="shared" si="342"/>
        <v>0</v>
      </c>
      <c r="CO338" s="235">
        <f t="shared" si="342"/>
        <v>0</v>
      </c>
      <c r="CP338" s="235">
        <f t="shared" si="342"/>
        <v>0</v>
      </c>
      <c r="CQ338" s="235">
        <f t="shared" si="342"/>
        <v>0</v>
      </c>
      <c r="CR338" s="235">
        <f t="shared" si="342"/>
        <v>0</v>
      </c>
      <c r="CS338" s="235">
        <f t="shared" si="342"/>
        <v>0</v>
      </c>
      <c r="CT338" s="235">
        <f t="shared" si="342"/>
        <v>0</v>
      </c>
      <c r="CU338" s="235">
        <f t="shared" si="342"/>
        <v>0</v>
      </c>
      <c r="CV338" s="235">
        <f t="shared" si="342"/>
        <v>0</v>
      </c>
      <c r="CW338" s="235">
        <f t="shared" si="342"/>
        <v>0</v>
      </c>
      <c r="CX338" s="235">
        <f t="shared" si="342"/>
        <v>0</v>
      </c>
      <c r="CY338" s="235">
        <f t="shared" si="342"/>
        <v>0</v>
      </c>
      <c r="CZ338" s="235">
        <f t="shared" si="342"/>
        <v>0</v>
      </c>
      <c r="DA338" s="235">
        <f t="shared" si="342"/>
        <v>0</v>
      </c>
      <c r="DB338" s="235">
        <f t="shared" si="342"/>
        <v>0</v>
      </c>
      <c r="DC338" s="235">
        <f t="shared" si="342"/>
        <v>0</v>
      </c>
      <c r="DD338" s="235">
        <f t="shared" si="342"/>
        <v>0</v>
      </c>
      <c r="DE338" s="235">
        <f t="shared" si="342"/>
        <v>0</v>
      </c>
      <c r="DF338" s="235">
        <f t="shared" si="342"/>
        <v>0</v>
      </c>
      <c r="DG338" s="235"/>
      <c r="DH338" s="235"/>
      <c r="DI338" s="235"/>
      <c r="DJ338" s="235"/>
      <c r="DK338" s="235"/>
      <c r="DL338" s="235"/>
      <c r="DM338" s="235"/>
      <c r="DN338" s="235"/>
      <c r="DO338" s="235"/>
      <c r="DP338" s="235"/>
      <c r="DQ338" s="235"/>
      <c r="DR338" s="235"/>
      <c r="DS338" s="235"/>
      <c r="DT338" s="235"/>
      <c r="DU338" s="235"/>
      <c r="DV338" s="235"/>
      <c r="DW338" s="235"/>
      <c r="DX338" s="235"/>
      <c r="DY338" s="235"/>
      <c r="DZ338" s="235"/>
      <c r="EA338" s="235"/>
      <c r="EB338" s="235"/>
      <c r="EC338" s="235"/>
      <c r="ED338" s="235"/>
      <c r="EE338" s="235"/>
      <c r="EF338" s="235"/>
      <c r="EG338" s="235"/>
      <c r="EH338" s="235"/>
      <c r="EI338" s="235"/>
      <c r="EJ338" s="235"/>
      <c r="EK338" s="235"/>
      <c r="EL338" s="235"/>
      <c r="EM338" s="235"/>
      <c r="EN338" s="235"/>
      <c r="EO338" s="235"/>
      <c r="EP338" s="235"/>
      <c r="EQ338" s="235"/>
      <c r="ER338" s="235"/>
      <c r="ES338" s="235"/>
      <c r="ET338" s="235"/>
      <c r="EU338" s="235"/>
      <c r="EV338" s="235"/>
    </row>
    <row r="339" spans="1:152" s="211" customFormat="1" x14ac:dyDescent="0.25">
      <c r="A339" s="198"/>
      <c r="B339" s="198"/>
      <c r="C339" s="198"/>
      <c r="D339" s="250"/>
      <c r="E339" s="239"/>
      <c r="F339" s="246" t="str">
        <f t="shared" si="340"/>
        <v>구축물</v>
      </c>
      <c r="G339" s="283"/>
      <c r="H339" s="283"/>
      <c r="I339" s="283"/>
      <c r="J339" s="284"/>
      <c r="K339" s="234"/>
      <c r="L339" s="235"/>
      <c r="M339" s="236"/>
      <c r="N339" s="245"/>
      <c r="O339" s="235">
        <f t="shared" ref="O339:BZ339" si="343">HLOOKUP(O$317-1, $N$604:$Z$605, 2, FALSE)/12</f>
        <v>0</v>
      </c>
      <c r="P339" s="235">
        <f t="shared" si="343"/>
        <v>0</v>
      </c>
      <c r="Q339" s="235">
        <f t="shared" si="343"/>
        <v>0</v>
      </c>
      <c r="R339" s="235">
        <f t="shared" si="343"/>
        <v>0</v>
      </c>
      <c r="S339" s="235">
        <f t="shared" si="343"/>
        <v>0</v>
      </c>
      <c r="T339" s="235">
        <f t="shared" si="343"/>
        <v>0</v>
      </c>
      <c r="U339" s="235">
        <f t="shared" si="343"/>
        <v>0</v>
      </c>
      <c r="V339" s="235">
        <f t="shared" si="343"/>
        <v>0</v>
      </c>
      <c r="W339" s="235">
        <f t="shared" si="343"/>
        <v>0</v>
      </c>
      <c r="X339" s="235">
        <f t="shared" si="343"/>
        <v>0</v>
      </c>
      <c r="Y339" s="235">
        <f t="shared" si="343"/>
        <v>0</v>
      </c>
      <c r="Z339" s="235">
        <f t="shared" si="343"/>
        <v>0</v>
      </c>
      <c r="AA339" s="235">
        <f t="shared" si="343"/>
        <v>0</v>
      </c>
      <c r="AB339" s="235">
        <f t="shared" si="343"/>
        <v>0</v>
      </c>
      <c r="AC339" s="235">
        <f t="shared" si="343"/>
        <v>0</v>
      </c>
      <c r="AD339" s="235">
        <f t="shared" si="343"/>
        <v>0</v>
      </c>
      <c r="AE339" s="235">
        <f t="shared" si="343"/>
        <v>0</v>
      </c>
      <c r="AF339" s="235">
        <f t="shared" si="343"/>
        <v>0</v>
      </c>
      <c r="AG339" s="235">
        <f t="shared" si="343"/>
        <v>0</v>
      </c>
      <c r="AH339" s="235">
        <f t="shared" si="343"/>
        <v>0</v>
      </c>
      <c r="AI339" s="235">
        <f t="shared" si="343"/>
        <v>0</v>
      </c>
      <c r="AJ339" s="235">
        <f t="shared" si="343"/>
        <v>0</v>
      </c>
      <c r="AK339" s="235">
        <f t="shared" si="343"/>
        <v>0</v>
      </c>
      <c r="AL339" s="235">
        <f t="shared" si="343"/>
        <v>0</v>
      </c>
      <c r="AM339" s="235">
        <f t="shared" si="343"/>
        <v>0</v>
      </c>
      <c r="AN339" s="235">
        <f t="shared" si="343"/>
        <v>0</v>
      </c>
      <c r="AO339" s="235">
        <f t="shared" si="343"/>
        <v>0</v>
      </c>
      <c r="AP339" s="235">
        <f t="shared" si="343"/>
        <v>0</v>
      </c>
      <c r="AQ339" s="235">
        <f t="shared" si="343"/>
        <v>0</v>
      </c>
      <c r="AR339" s="235">
        <f t="shared" si="343"/>
        <v>0</v>
      </c>
      <c r="AS339" s="235">
        <f t="shared" si="343"/>
        <v>0</v>
      </c>
      <c r="AT339" s="235">
        <f t="shared" si="343"/>
        <v>0</v>
      </c>
      <c r="AU339" s="235">
        <f t="shared" si="343"/>
        <v>0</v>
      </c>
      <c r="AV339" s="235">
        <f t="shared" si="343"/>
        <v>0</v>
      </c>
      <c r="AW339" s="235">
        <f t="shared" si="343"/>
        <v>0</v>
      </c>
      <c r="AX339" s="235">
        <f t="shared" si="343"/>
        <v>0</v>
      </c>
      <c r="AY339" s="235">
        <f t="shared" si="343"/>
        <v>0</v>
      </c>
      <c r="AZ339" s="235">
        <f t="shared" si="343"/>
        <v>0</v>
      </c>
      <c r="BA339" s="235">
        <f t="shared" si="343"/>
        <v>0</v>
      </c>
      <c r="BB339" s="235">
        <f t="shared" si="343"/>
        <v>0</v>
      </c>
      <c r="BC339" s="235">
        <f t="shared" si="343"/>
        <v>0</v>
      </c>
      <c r="BD339" s="235">
        <f t="shared" si="343"/>
        <v>0</v>
      </c>
      <c r="BE339" s="235">
        <f t="shared" si="343"/>
        <v>0</v>
      </c>
      <c r="BF339" s="235">
        <f t="shared" si="343"/>
        <v>0</v>
      </c>
      <c r="BG339" s="235">
        <f t="shared" si="343"/>
        <v>0</v>
      </c>
      <c r="BH339" s="235">
        <f t="shared" si="343"/>
        <v>0</v>
      </c>
      <c r="BI339" s="235">
        <f t="shared" si="343"/>
        <v>0</v>
      </c>
      <c r="BJ339" s="235">
        <f t="shared" si="343"/>
        <v>0</v>
      </c>
      <c r="BK339" s="235">
        <f t="shared" si="343"/>
        <v>0</v>
      </c>
      <c r="BL339" s="235">
        <f t="shared" si="343"/>
        <v>0</v>
      </c>
      <c r="BM339" s="235">
        <f t="shared" si="343"/>
        <v>0</v>
      </c>
      <c r="BN339" s="235">
        <f t="shared" si="343"/>
        <v>0</v>
      </c>
      <c r="BO339" s="235">
        <f t="shared" si="343"/>
        <v>0</v>
      </c>
      <c r="BP339" s="235">
        <f t="shared" si="343"/>
        <v>0</v>
      </c>
      <c r="BQ339" s="235">
        <f t="shared" si="343"/>
        <v>0</v>
      </c>
      <c r="BR339" s="235">
        <f t="shared" si="343"/>
        <v>0</v>
      </c>
      <c r="BS339" s="235">
        <f t="shared" si="343"/>
        <v>0</v>
      </c>
      <c r="BT339" s="235">
        <f t="shared" si="343"/>
        <v>0</v>
      </c>
      <c r="BU339" s="235">
        <f t="shared" si="343"/>
        <v>0</v>
      </c>
      <c r="BV339" s="235">
        <f t="shared" si="343"/>
        <v>0</v>
      </c>
      <c r="BW339" s="235">
        <f t="shared" si="343"/>
        <v>0</v>
      </c>
      <c r="BX339" s="235">
        <f t="shared" si="343"/>
        <v>0</v>
      </c>
      <c r="BY339" s="235">
        <f t="shared" si="343"/>
        <v>0</v>
      </c>
      <c r="BZ339" s="235">
        <f t="shared" si="343"/>
        <v>0</v>
      </c>
      <c r="CA339" s="235">
        <f t="shared" ref="CA339:DF339" si="344">HLOOKUP(CA$317-1, $N$604:$Z$605, 2, FALSE)/12</f>
        <v>0</v>
      </c>
      <c r="CB339" s="235">
        <f t="shared" si="344"/>
        <v>0</v>
      </c>
      <c r="CC339" s="235">
        <f t="shared" si="344"/>
        <v>0</v>
      </c>
      <c r="CD339" s="235">
        <f t="shared" si="344"/>
        <v>0</v>
      </c>
      <c r="CE339" s="235">
        <f t="shared" si="344"/>
        <v>0</v>
      </c>
      <c r="CF339" s="235">
        <f t="shared" si="344"/>
        <v>0</v>
      </c>
      <c r="CG339" s="235">
        <f t="shared" si="344"/>
        <v>0</v>
      </c>
      <c r="CH339" s="235">
        <f t="shared" si="344"/>
        <v>0</v>
      </c>
      <c r="CI339" s="235">
        <f t="shared" si="344"/>
        <v>0</v>
      </c>
      <c r="CJ339" s="235">
        <f t="shared" si="344"/>
        <v>0</v>
      </c>
      <c r="CK339" s="235">
        <f t="shared" si="344"/>
        <v>0</v>
      </c>
      <c r="CL339" s="235">
        <f t="shared" si="344"/>
        <v>0</v>
      </c>
      <c r="CM339" s="235">
        <f t="shared" si="344"/>
        <v>0</v>
      </c>
      <c r="CN339" s="235">
        <f t="shared" si="344"/>
        <v>0</v>
      </c>
      <c r="CO339" s="235">
        <f t="shared" si="344"/>
        <v>0</v>
      </c>
      <c r="CP339" s="235">
        <f t="shared" si="344"/>
        <v>0</v>
      </c>
      <c r="CQ339" s="235">
        <f t="shared" si="344"/>
        <v>0</v>
      </c>
      <c r="CR339" s="235">
        <f t="shared" si="344"/>
        <v>0</v>
      </c>
      <c r="CS339" s="235">
        <f t="shared" si="344"/>
        <v>0</v>
      </c>
      <c r="CT339" s="235">
        <f t="shared" si="344"/>
        <v>0</v>
      </c>
      <c r="CU339" s="235">
        <f t="shared" si="344"/>
        <v>0</v>
      </c>
      <c r="CV339" s="235">
        <f t="shared" si="344"/>
        <v>0</v>
      </c>
      <c r="CW339" s="235">
        <f t="shared" si="344"/>
        <v>0</v>
      </c>
      <c r="CX339" s="235">
        <f t="shared" si="344"/>
        <v>0</v>
      </c>
      <c r="CY339" s="235">
        <f t="shared" si="344"/>
        <v>0</v>
      </c>
      <c r="CZ339" s="235">
        <f t="shared" si="344"/>
        <v>0</v>
      </c>
      <c r="DA339" s="235">
        <f t="shared" si="344"/>
        <v>0</v>
      </c>
      <c r="DB339" s="235">
        <f t="shared" si="344"/>
        <v>0</v>
      </c>
      <c r="DC339" s="235">
        <f t="shared" si="344"/>
        <v>0</v>
      </c>
      <c r="DD339" s="235">
        <f t="shared" si="344"/>
        <v>0</v>
      </c>
      <c r="DE339" s="235">
        <f t="shared" si="344"/>
        <v>0</v>
      </c>
      <c r="DF339" s="235">
        <f t="shared" si="344"/>
        <v>0</v>
      </c>
      <c r="DG339" s="235"/>
      <c r="DH339" s="235"/>
      <c r="DI339" s="235"/>
      <c r="DJ339" s="235"/>
      <c r="DK339" s="235"/>
      <c r="DL339" s="235"/>
      <c r="DM339" s="235"/>
      <c r="DN339" s="235"/>
      <c r="DO339" s="235"/>
      <c r="DP339" s="235"/>
      <c r="DQ339" s="235"/>
      <c r="DR339" s="235"/>
      <c r="DS339" s="235"/>
      <c r="DT339" s="235"/>
      <c r="DU339" s="235"/>
      <c r="DV339" s="235"/>
      <c r="DW339" s="235"/>
      <c r="DX339" s="235"/>
      <c r="DY339" s="235"/>
      <c r="DZ339" s="235"/>
      <c r="EA339" s="235"/>
      <c r="EB339" s="235"/>
      <c r="EC339" s="235"/>
      <c r="ED339" s="235"/>
      <c r="EE339" s="235"/>
      <c r="EF339" s="235"/>
      <c r="EG339" s="235"/>
      <c r="EH339" s="235"/>
      <c r="EI339" s="235"/>
      <c r="EJ339" s="235"/>
      <c r="EK339" s="235"/>
      <c r="EL339" s="235"/>
      <c r="EM339" s="235"/>
      <c r="EN339" s="235"/>
      <c r="EO339" s="235"/>
      <c r="EP339" s="235"/>
      <c r="EQ339" s="235"/>
      <c r="ER339" s="235"/>
      <c r="ES339" s="235"/>
      <c r="ET339" s="235"/>
      <c r="EU339" s="235"/>
      <c r="EV339" s="235"/>
    </row>
    <row r="340" spans="1:152" s="211" customFormat="1" x14ac:dyDescent="0.25">
      <c r="A340" s="198"/>
      <c r="B340" s="198"/>
      <c r="C340" s="198"/>
      <c r="D340" s="250"/>
      <c r="E340" s="231"/>
      <c r="F340" s="246" t="str">
        <f t="shared" si="340"/>
        <v>기계장치</v>
      </c>
      <c r="G340" s="246"/>
      <c r="H340" s="246"/>
      <c r="I340" s="246"/>
      <c r="J340" s="247"/>
      <c r="K340" s="234"/>
      <c r="L340" s="235"/>
      <c r="M340" s="236"/>
      <c r="N340" s="245"/>
      <c r="O340" s="235">
        <f t="shared" ref="O340:BZ340" si="345">HLOOKUP(O$317-1, $N$621:$Z$622, 2, FALSE)/12</f>
        <v>0</v>
      </c>
      <c r="P340" s="235">
        <f t="shared" si="345"/>
        <v>0</v>
      </c>
      <c r="Q340" s="235">
        <f t="shared" si="345"/>
        <v>0</v>
      </c>
      <c r="R340" s="235">
        <f t="shared" si="345"/>
        <v>0</v>
      </c>
      <c r="S340" s="235">
        <f t="shared" si="345"/>
        <v>0</v>
      </c>
      <c r="T340" s="235">
        <f t="shared" si="345"/>
        <v>0</v>
      </c>
      <c r="U340" s="235">
        <f t="shared" si="345"/>
        <v>0</v>
      </c>
      <c r="V340" s="235">
        <f t="shared" si="345"/>
        <v>0</v>
      </c>
      <c r="W340" s="235">
        <f t="shared" si="345"/>
        <v>0</v>
      </c>
      <c r="X340" s="235">
        <f t="shared" si="345"/>
        <v>0</v>
      </c>
      <c r="Y340" s="235">
        <f t="shared" si="345"/>
        <v>0</v>
      </c>
      <c r="Z340" s="235">
        <f t="shared" si="345"/>
        <v>0</v>
      </c>
      <c r="AA340" s="235">
        <f t="shared" si="345"/>
        <v>463.91002598148151</v>
      </c>
      <c r="AB340" s="235">
        <f t="shared" si="345"/>
        <v>463.91002598148151</v>
      </c>
      <c r="AC340" s="235">
        <f t="shared" si="345"/>
        <v>463.91002598148151</v>
      </c>
      <c r="AD340" s="235">
        <f t="shared" si="345"/>
        <v>463.91002598148151</v>
      </c>
      <c r="AE340" s="235">
        <f t="shared" si="345"/>
        <v>463.91002598148151</v>
      </c>
      <c r="AF340" s="235">
        <f t="shared" si="345"/>
        <v>463.91002598148151</v>
      </c>
      <c r="AG340" s="235">
        <f t="shared" si="345"/>
        <v>463.91002598148151</v>
      </c>
      <c r="AH340" s="235">
        <f t="shared" si="345"/>
        <v>463.91002598148151</v>
      </c>
      <c r="AI340" s="235">
        <f t="shared" si="345"/>
        <v>463.91002598148151</v>
      </c>
      <c r="AJ340" s="235">
        <f t="shared" si="345"/>
        <v>463.91002598148151</v>
      </c>
      <c r="AK340" s="235">
        <f t="shared" si="345"/>
        <v>463.91002598148151</v>
      </c>
      <c r="AL340" s="235">
        <f t="shared" si="345"/>
        <v>463.91002598148151</v>
      </c>
      <c r="AM340" s="235">
        <f t="shared" si="345"/>
        <v>998.66733894444451</v>
      </c>
      <c r="AN340" s="235">
        <f t="shared" si="345"/>
        <v>998.66733894444451</v>
      </c>
      <c r="AO340" s="235">
        <f t="shared" si="345"/>
        <v>998.66733894444451</v>
      </c>
      <c r="AP340" s="235">
        <f t="shared" si="345"/>
        <v>998.66733894444451</v>
      </c>
      <c r="AQ340" s="235">
        <f t="shared" si="345"/>
        <v>998.66733894444451</v>
      </c>
      <c r="AR340" s="235">
        <f t="shared" si="345"/>
        <v>998.66733894444451</v>
      </c>
      <c r="AS340" s="235">
        <f t="shared" si="345"/>
        <v>998.66733894444451</v>
      </c>
      <c r="AT340" s="235">
        <f t="shared" si="345"/>
        <v>998.66733894444451</v>
      </c>
      <c r="AU340" s="235">
        <f t="shared" si="345"/>
        <v>998.66733894444451</v>
      </c>
      <c r="AV340" s="235">
        <f t="shared" si="345"/>
        <v>998.66733894444451</v>
      </c>
      <c r="AW340" s="235">
        <f t="shared" si="345"/>
        <v>998.66733894444451</v>
      </c>
      <c r="AX340" s="235">
        <f t="shared" si="345"/>
        <v>998.66733894444451</v>
      </c>
      <c r="AY340" s="235">
        <f t="shared" si="345"/>
        <v>1534.4948056111114</v>
      </c>
      <c r="AZ340" s="235">
        <f t="shared" si="345"/>
        <v>1534.4948056111114</v>
      </c>
      <c r="BA340" s="235">
        <f t="shared" si="345"/>
        <v>1534.4948056111114</v>
      </c>
      <c r="BB340" s="235">
        <f t="shared" si="345"/>
        <v>1534.4948056111114</v>
      </c>
      <c r="BC340" s="235">
        <f t="shared" si="345"/>
        <v>1534.4948056111114</v>
      </c>
      <c r="BD340" s="235">
        <f t="shared" si="345"/>
        <v>1534.4948056111114</v>
      </c>
      <c r="BE340" s="235">
        <f t="shared" si="345"/>
        <v>1534.4948056111114</v>
      </c>
      <c r="BF340" s="235">
        <f t="shared" si="345"/>
        <v>1534.4948056111114</v>
      </c>
      <c r="BG340" s="235">
        <f t="shared" si="345"/>
        <v>1534.4948056111114</v>
      </c>
      <c r="BH340" s="235">
        <f t="shared" si="345"/>
        <v>1534.4948056111114</v>
      </c>
      <c r="BI340" s="235">
        <f t="shared" si="345"/>
        <v>1534.4948056111114</v>
      </c>
      <c r="BJ340" s="235">
        <f t="shared" si="345"/>
        <v>1534.4948056111114</v>
      </c>
      <c r="BK340" s="235">
        <f t="shared" si="345"/>
        <v>1839.7330556111112</v>
      </c>
      <c r="BL340" s="235">
        <f t="shared" si="345"/>
        <v>1839.7330556111112</v>
      </c>
      <c r="BM340" s="235">
        <f t="shared" si="345"/>
        <v>1839.7330556111112</v>
      </c>
      <c r="BN340" s="235">
        <f t="shared" si="345"/>
        <v>1839.7330556111112</v>
      </c>
      <c r="BO340" s="235">
        <f t="shared" si="345"/>
        <v>1839.7330556111112</v>
      </c>
      <c r="BP340" s="235">
        <f t="shared" si="345"/>
        <v>1839.7330556111112</v>
      </c>
      <c r="BQ340" s="235">
        <f t="shared" si="345"/>
        <v>1839.7330556111112</v>
      </c>
      <c r="BR340" s="235">
        <f t="shared" si="345"/>
        <v>1839.7330556111112</v>
      </c>
      <c r="BS340" s="235">
        <f t="shared" si="345"/>
        <v>1839.7330556111112</v>
      </c>
      <c r="BT340" s="235">
        <f t="shared" si="345"/>
        <v>1839.7330556111112</v>
      </c>
      <c r="BU340" s="235">
        <f t="shared" si="345"/>
        <v>1839.7330556111112</v>
      </c>
      <c r="BV340" s="235">
        <f t="shared" si="345"/>
        <v>1839.7330556111112</v>
      </c>
      <c r="BW340" s="235">
        <f t="shared" si="345"/>
        <v>2218.1513472777783</v>
      </c>
      <c r="BX340" s="235">
        <f t="shared" si="345"/>
        <v>2218.1513472777783</v>
      </c>
      <c r="BY340" s="235">
        <f t="shared" si="345"/>
        <v>2218.1513472777783</v>
      </c>
      <c r="BZ340" s="235">
        <f t="shared" si="345"/>
        <v>2218.1513472777783</v>
      </c>
      <c r="CA340" s="235">
        <f t="shared" ref="CA340:DF340" si="346">HLOOKUP(CA$317-1, $N$621:$Z$622, 2, FALSE)/12</f>
        <v>2218.1513472777783</v>
      </c>
      <c r="CB340" s="235">
        <f t="shared" si="346"/>
        <v>2218.1513472777783</v>
      </c>
      <c r="CC340" s="235">
        <f t="shared" si="346"/>
        <v>2218.1513472777783</v>
      </c>
      <c r="CD340" s="235">
        <f t="shared" si="346"/>
        <v>2218.1513472777783</v>
      </c>
      <c r="CE340" s="235">
        <f t="shared" si="346"/>
        <v>2218.1513472777783</v>
      </c>
      <c r="CF340" s="235">
        <f t="shared" si="346"/>
        <v>2218.1513472777783</v>
      </c>
      <c r="CG340" s="235">
        <f t="shared" si="346"/>
        <v>2218.1513472777783</v>
      </c>
      <c r="CH340" s="235">
        <f t="shared" si="346"/>
        <v>2218.1513472777783</v>
      </c>
      <c r="CI340" s="235">
        <f t="shared" si="346"/>
        <v>2624.6460167222226</v>
      </c>
      <c r="CJ340" s="235">
        <f t="shared" si="346"/>
        <v>2624.6460167222226</v>
      </c>
      <c r="CK340" s="235">
        <f t="shared" si="346"/>
        <v>2624.6460167222226</v>
      </c>
      <c r="CL340" s="235">
        <f t="shared" si="346"/>
        <v>2624.6460167222226</v>
      </c>
      <c r="CM340" s="235">
        <f t="shared" si="346"/>
        <v>2624.6460167222226</v>
      </c>
      <c r="CN340" s="235">
        <f t="shared" si="346"/>
        <v>2624.6460167222226</v>
      </c>
      <c r="CO340" s="235">
        <f t="shared" si="346"/>
        <v>2624.6460167222226</v>
      </c>
      <c r="CP340" s="235">
        <f t="shared" si="346"/>
        <v>2624.6460167222226</v>
      </c>
      <c r="CQ340" s="235">
        <f t="shared" si="346"/>
        <v>2624.6460167222226</v>
      </c>
      <c r="CR340" s="235">
        <f t="shared" si="346"/>
        <v>2624.6460167222226</v>
      </c>
      <c r="CS340" s="235">
        <f t="shared" si="346"/>
        <v>2624.6460167222226</v>
      </c>
      <c r="CT340" s="235">
        <f t="shared" si="346"/>
        <v>2624.6460167222226</v>
      </c>
      <c r="CU340" s="235">
        <f t="shared" si="346"/>
        <v>3031.1406861666669</v>
      </c>
      <c r="CV340" s="235">
        <f t="shared" si="346"/>
        <v>3031.1406861666669</v>
      </c>
      <c r="CW340" s="235">
        <f t="shared" si="346"/>
        <v>3031.1406861666669</v>
      </c>
      <c r="CX340" s="235">
        <f t="shared" si="346"/>
        <v>3031.1406861666669</v>
      </c>
      <c r="CY340" s="235">
        <f t="shared" si="346"/>
        <v>3031.1406861666669</v>
      </c>
      <c r="CZ340" s="235">
        <f t="shared" si="346"/>
        <v>3031.1406861666669</v>
      </c>
      <c r="DA340" s="235">
        <f t="shared" si="346"/>
        <v>3031.1406861666669</v>
      </c>
      <c r="DB340" s="235">
        <f t="shared" si="346"/>
        <v>3031.1406861666669</v>
      </c>
      <c r="DC340" s="235">
        <f t="shared" si="346"/>
        <v>3031.1406861666669</v>
      </c>
      <c r="DD340" s="235">
        <f t="shared" si="346"/>
        <v>3031.1406861666669</v>
      </c>
      <c r="DE340" s="235">
        <f t="shared" si="346"/>
        <v>3031.1406861666669</v>
      </c>
      <c r="DF340" s="235">
        <f t="shared" si="346"/>
        <v>3031.1406861666669</v>
      </c>
      <c r="DG340" s="235"/>
      <c r="DH340" s="235"/>
      <c r="DI340" s="235"/>
      <c r="DJ340" s="235"/>
      <c r="DK340" s="235"/>
      <c r="DL340" s="235"/>
      <c r="DM340" s="235"/>
      <c r="DN340" s="235"/>
      <c r="DO340" s="235"/>
      <c r="DP340" s="235"/>
      <c r="DQ340" s="235"/>
      <c r="DR340" s="235"/>
      <c r="DS340" s="235"/>
      <c r="DT340" s="235"/>
      <c r="DU340" s="235"/>
      <c r="DV340" s="235"/>
      <c r="DW340" s="235"/>
      <c r="DX340" s="235"/>
      <c r="DY340" s="235"/>
      <c r="DZ340" s="235"/>
      <c r="EA340" s="235"/>
      <c r="EB340" s="235"/>
      <c r="EC340" s="235"/>
      <c r="ED340" s="235"/>
      <c r="EE340" s="235"/>
      <c r="EF340" s="235"/>
      <c r="EG340" s="235"/>
      <c r="EH340" s="235"/>
      <c r="EI340" s="235"/>
      <c r="EJ340" s="235"/>
      <c r="EK340" s="235"/>
      <c r="EL340" s="235"/>
      <c r="EM340" s="235"/>
      <c r="EN340" s="235"/>
      <c r="EO340" s="235"/>
      <c r="EP340" s="235"/>
      <c r="EQ340" s="235"/>
      <c r="ER340" s="235"/>
      <c r="ES340" s="235"/>
      <c r="ET340" s="235"/>
      <c r="EU340" s="235"/>
      <c r="EV340" s="235"/>
    </row>
    <row r="341" spans="1:152" s="211" customFormat="1" x14ac:dyDescent="0.25">
      <c r="A341" s="198"/>
      <c r="B341" s="198"/>
      <c r="C341" s="198"/>
      <c r="D341" s="250"/>
      <c r="E341" s="231"/>
      <c r="F341" s="246" t="str">
        <f t="shared" si="340"/>
        <v>금형</v>
      </c>
      <c r="G341" s="246"/>
      <c r="H341" s="246"/>
      <c r="I341" s="246"/>
      <c r="J341" s="247"/>
      <c r="K341" s="234"/>
      <c r="L341" s="235"/>
      <c r="M341" s="236"/>
      <c r="N341" s="245"/>
      <c r="O341" s="235">
        <f t="shared" ref="O341:BZ341" si="347">HLOOKUP(O$317-1, $N$638:$Z$639, 2, FALSE)/12</f>
        <v>0</v>
      </c>
      <c r="P341" s="235">
        <f t="shared" si="347"/>
        <v>0</v>
      </c>
      <c r="Q341" s="235">
        <f t="shared" si="347"/>
        <v>0</v>
      </c>
      <c r="R341" s="235">
        <f t="shared" si="347"/>
        <v>0</v>
      </c>
      <c r="S341" s="235">
        <f t="shared" si="347"/>
        <v>0</v>
      </c>
      <c r="T341" s="235">
        <f t="shared" si="347"/>
        <v>0</v>
      </c>
      <c r="U341" s="235">
        <f t="shared" si="347"/>
        <v>0</v>
      </c>
      <c r="V341" s="235">
        <f t="shared" si="347"/>
        <v>0</v>
      </c>
      <c r="W341" s="235">
        <f t="shared" si="347"/>
        <v>0</v>
      </c>
      <c r="X341" s="235">
        <f t="shared" si="347"/>
        <v>0</v>
      </c>
      <c r="Y341" s="235">
        <f t="shared" si="347"/>
        <v>0</v>
      </c>
      <c r="Z341" s="235">
        <f t="shared" si="347"/>
        <v>0</v>
      </c>
      <c r="AA341" s="235">
        <f t="shared" si="347"/>
        <v>0</v>
      </c>
      <c r="AB341" s="235">
        <f t="shared" si="347"/>
        <v>0</v>
      </c>
      <c r="AC341" s="235">
        <f t="shared" si="347"/>
        <v>0</v>
      </c>
      <c r="AD341" s="235">
        <f t="shared" si="347"/>
        <v>0</v>
      </c>
      <c r="AE341" s="235">
        <f t="shared" si="347"/>
        <v>0</v>
      </c>
      <c r="AF341" s="235">
        <f t="shared" si="347"/>
        <v>0</v>
      </c>
      <c r="AG341" s="235">
        <f t="shared" si="347"/>
        <v>0</v>
      </c>
      <c r="AH341" s="235">
        <f t="shared" si="347"/>
        <v>0</v>
      </c>
      <c r="AI341" s="235">
        <f t="shared" si="347"/>
        <v>0</v>
      </c>
      <c r="AJ341" s="235">
        <f t="shared" si="347"/>
        <v>0</v>
      </c>
      <c r="AK341" s="235">
        <f t="shared" si="347"/>
        <v>0</v>
      </c>
      <c r="AL341" s="235">
        <f t="shared" si="347"/>
        <v>0</v>
      </c>
      <c r="AM341" s="235">
        <f t="shared" si="347"/>
        <v>0</v>
      </c>
      <c r="AN341" s="235">
        <f t="shared" si="347"/>
        <v>0</v>
      </c>
      <c r="AO341" s="235">
        <f t="shared" si="347"/>
        <v>0</v>
      </c>
      <c r="AP341" s="235">
        <f t="shared" si="347"/>
        <v>0</v>
      </c>
      <c r="AQ341" s="235">
        <f t="shared" si="347"/>
        <v>0</v>
      </c>
      <c r="AR341" s="235">
        <f t="shared" si="347"/>
        <v>0</v>
      </c>
      <c r="AS341" s="235">
        <f t="shared" si="347"/>
        <v>0</v>
      </c>
      <c r="AT341" s="235">
        <f t="shared" si="347"/>
        <v>0</v>
      </c>
      <c r="AU341" s="235">
        <f t="shared" si="347"/>
        <v>0</v>
      </c>
      <c r="AV341" s="235">
        <f t="shared" si="347"/>
        <v>0</v>
      </c>
      <c r="AW341" s="235">
        <f t="shared" si="347"/>
        <v>0</v>
      </c>
      <c r="AX341" s="235">
        <f t="shared" si="347"/>
        <v>0</v>
      </c>
      <c r="AY341" s="235">
        <f t="shared" si="347"/>
        <v>0</v>
      </c>
      <c r="AZ341" s="235">
        <f t="shared" si="347"/>
        <v>0</v>
      </c>
      <c r="BA341" s="235">
        <f t="shared" si="347"/>
        <v>0</v>
      </c>
      <c r="BB341" s="235">
        <f t="shared" si="347"/>
        <v>0</v>
      </c>
      <c r="BC341" s="235">
        <f t="shared" si="347"/>
        <v>0</v>
      </c>
      <c r="BD341" s="235">
        <f t="shared" si="347"/>
        <v>0</v>
      </c>
      <c r="BE341" s="235">
        <f t="shared" si="347"/>
        <v>0</v>
      </c>
      <c r="BF341" s="235">
        <f t="shared" si="347"/>
        <v>0</v>
      </c>
      <c r="BG341" s="235">
        <f t="shared" si="347"/>
        <v>0</v>
      </c>
      <c r="BH341" s="235">
        <f t="shared" si="347"/>
        <v>0</v>
      </c>
      <c r="BI341" s="235">
        <f t="shared" si="347"/>
        <v>0</v>
      </c>
      <c r="BJ341" s="235">
        <f t="shared" si="347"/>
        <v>0</v>
      </c>
      <c r="BK341" s="235">
        <f t="shared" si="347"/>
        <v>0</v>
      </c>
      <c r="BL341" s="235">
        <f t="shared" si="347"/>
        <v>0</v>
      </c>
      <c r="BM341" s="235">
        <f t="shared" si="347"/>
        <v>0</v>
      </c>
      <c r="BN341" s="235">
        <f t="shared" si="347"/>
        <v>0</v>
      </c>
      <c r="BO341" s="235">
        <f t="shared" si="347"/>
        <v>0</v>
      </c>
      <c r="BP341" s="235">
        <f t="shared" si="347"/>
        <v>0</v>
      </c>
      <c r="BQ341" s="235">
        <f t="shared" si="347"/>
        <v>0</v>
      </c>
      <c r="BR341" s="235">
        <f t="shared" si="347"/>
        <v>0</v>
      </c>
      <c r="BS341" s="235">
        <f t="shared" si="347"/>
        <v>0</v>
      </c>
      <c r="BT341" s="235">
        <f t="shared" si="347"/>
        <v>0</v>
      </c>
      <c r="BU341" s="235">
        <f t="shared" si="347"/>
        <v>0</v>
      </c>
      <c r="BV341" s="235">
        <f t="shared" si="347"/>
        <v>0</v>
      </c>
      <c r="BW341" s="235">
        <f t="shared" si="347"/>
        <v>0</v>
      </c>
      <c r="BX341" s="235">
        <f t="shared" si="347"/>
        <v>0</v>
      </c>
      <c r="BY341" s="235">
        <f t="shared" si="347"/>
        <v>0</v>
      </c>
      <c r="BZ341" s="235">
        <f t="shared" si="347"/>
        <v>0</v>
      </c>
      <c r="CA341" s="235">
        <f t="shared" ref="CA341:DF341" si="348">HLOOKUP(CA$317-1, $N$638:$Z$639, 2, FALSE)/12</f>
        <v>0</v>
      </c>
      <c r="CB341" s="235">
        <f t="shared" si="348"/>
        <v>0</v>
      </c>
      <c r="CC341" s="235">
        <f t="shared" si="348"/>
        <v>0</v>
      </c>
      <c r="CD341" s="235">
        <f t="shared" si="348"/>
        <v>0</v>
      </c>
      <c r="CE341" s="235">
        <f t="shared" si="348"/>
        <v>0</v>
      </c>
      <c r="CF341" s="235">
        <f t="shared" si="348"/>
        <v>0</v>
      </c>
      <c r="CG341" s="235">
        <f t="shared" si="348"/>
        <v>0</v>
      </c>
      <c r="CH341" s="235">
        <f t="shared" si="348"/>
        <v>0</v>
      </c>
      <c r="CI341" s="235">
        <f t="shared" si="348"/>
        <v>0</v>
      </c>
      <c r="CJ341" s="235">
        <f t="shared" si="348"/>
        <v>0</v>
      </c>
      <c r="CK341" s="235">
        <f t="shared" si="348"/>
        <v>0</v>
      </c>
      <c r="CL341" s="235">
        <f t="shared" si="348"/>
        <v>0</v>
      </c>
      <c r="CM341" s="235">
        <f t="shared" si="348"/>
        <v>0</v>
      </c>
      <c r="CN341" s="235">
        <f t="shared" si="348"/>
        <v>0</v>
      </c>
      <c r="CO341" s="235">
        <f t="shared" si="348"/>
        <v>0</v>
      </c>
      <c r="CP341" s="235">
        <f t="shared" si="348"/>
        <v>0</v>
      </c>
      <c r="CQ341" s="235">
        <f t="shared" si="348"/>
        <v>0</v>
      </c>
      <c r="CR341" s="235">
        <f t="shared" si="348"/>
        <v>0</v>
      </c>
      <c r="CS341" s="235">
        <f t="shared" si="348"/>
        <v>0</v>
      </c>
      <c r="CT341" s="235">
        <f t="shared" si="348"/>
        <v>0</v>
      </c>
      <c r="CU341" s="235">
        <f t="shared" si="348"/>
        <v>0</v>
      </c>
      <c r="CV341" s="235">
        <f t="shared" si="348"/>
        <v>0</v>
      </c>
      <c r="CW341" s="235">
        <f t="shared" si="348"/>
        <v>0</v>
      </c>
      <c r="CX341" s="235">
        <f t="shared" si="348"/>
        <v>0</v>
      </c>
      <c r="CY341" s="235">
        <f t="shared" si="348"/>
        <v>0</v>
      </c>
      <c r="CZ341" s="235">
        <f t="shared" si="348"/>
        <v>0</v>
      </c>
      <c r="DA341" s="235">
        <f t="shared" si="348"/>
        <v>0</v>
      </c>
      <c r="DB341" s="235">
        <f t="shared" si="348"/>
        <v>0</v>
      </c>
      <c r="DC341" s="235">
        <f t="shared" si="348"/>
        <v>0</v>
      </c>
      <c r="DD341" s="235">
        <f t="shared" si="348"/>
        <v>0</v>
      </c>
      <c r="DE341" s="235">
        <f t="shared" si="348"/>
        <v>0</v>
      </c>
      <c r="DF341" s="235">
        <f t="shared" si="348"/>
        <v>0</v>
      </c>
      <c r="DG341" s="235"/>
      <c r="DH341" s="235"/>
      <c r="DI341" s="235"/>
      <c r="DJ341" s="235"/>
      <c r="DK341" s="235"/>
      <c r="DL341" s="235"/>
      <c r="DM341" s="235"/>
      <c r="DN341" s="235"/>
      <c r="DO341" s="235"/>
      <c r="DP341" s="235"/>
      <c r="DQ341" s="235"/>
      <c r="DR341" s="235"/>
      <c r="DS341" s="235"/>
      <c r="DT341" s="235"/>
      <c r="DU341" s="235"/>
      <c r="DV341" s="235"/>
      <c r="DW341" s="235"/>
      <c r="DX341" s="235"/>
      <c r="DY341" s="235"/>
      <c r="DZ341" s="235"/>
      <c r="EA341" s="235"/>
      <c r="EB341" s="235"/>
      <c r="EC341" s="235"/>
      <c r="ED341" s="235"/>
      <c r="EE341" s="235"/>
      <c r="EF341" s="235"/>
      <c r="EG341" s="235"/>
      <c r="EH341" s="235"/>
      <c r="EI341" s="235"/>
      <c r="EJ341" s="235"/>
      <c r="EK341" s="235"/>
      <c r="EL341" s="235"/>
      <c r="EM341" s="235"/>
      <c r="EN341" s="235"/>
      <c r="EO341" s="235"/>
      <c r="EP341" s="235"/>
      <c r="EQ341" s="235"/>
      <c r="ER341" s="235"/>
      <c r="ES341" s="235"/>
      <c r="ET341" s="235"/>
      <c r="EU341" s="235"/>
      <c r="EV341" s="235"/>
    </row>
    <row r="342" spans="1:152" s="211" customFormat="1" x14ac:dyDescent="0.25">
      <c r="A342" s="198"/>
      <c r="B342" s="198"/>
      <c r="C342" s="198"/>
      <c r="D342" s="250"/>
      <c r="E342" s="231"/>
      <c r="F342" s="246" t="str">
        <f t="shared" si="340"/>
        <v>차량운반구</v>
      </c>
      <c r="G342" s="246"/>
      <c r="H342" s="246"/>
      <c r="I342" s="246"/>
      <c r="J342" s="247"/>
      <c r="K342" s="234"/>
      <c r="L342" s="235"/>
      <c r="M342" s="236"/>
      <c r="N342" s="245"/>
      <c r="O342" s="235">
        <f t="shared" ref="O342:BZ342" si="349">HLOOKUP(O$317-1, $N$655:$Z$656, 2, FALSE)/12</f>
        <v>0</v>
      </c>
      <c r="P342" s="235">
        <f t="shared" si="349"/>
        <v>0</v>
      </c>
      <c r="Q342" s="235">
        <f t="shared" si="349"/>
        <v>0</v>
      </c>
      <c r="R342" s="235">
        <f t="shared" si="349"/>
        <v>0</v>
      </c>
      <c r="S342" s="235">
        <f t="shared" si="349"/>
        <v>0</v>
      </c>
      <c r="T342" s="235">
        <f t="shared" si="349"/>
        <v>0</v>
      </c>
      <c r="U342" s="235">
        <f t="shared" si="349"/>
        <v>0</v>
      </c>
      <c r="V342" s="235">
        <f t="shared" si="349"/>
        <v>0</v>
      </c>
      <c r="W342" s="235">
        <f t="shared" si="349"/>
        <v>0</v>
      </c>
      <c r="X342" s="235">
        <f t="shared" si="349"/>
        <v>0</v>
      </c>
      <c r="Y342" s="235">
        <f t="shared" si="349"/>
        <v>0</v>
      </c>
      <c r="Z342" s="235">
        <f t="shared" si="349"/>
        <v>0</v>
      </c>
      <c r="AA342" s="235">
        <f t="shared" si="349"/>
        <v>0</v>
      </c>
      <c r="AB342" s="235">
        <f t="shared" si="349"/>
        <v>0</v>
      </c>
      <c r="AC342" s="235">
        <f t="shared" si="349"/>
        <v>0</v>
      </c>
      <c r="AD342" s="235">
        <f t="shared" si="349"/>
        <v>0</v>
      </c>
      <c r="AE342" s="235">
        <f t="shared" si="349"/>
        <v>0</v>
      </c>
      <c r="AF342" s="235">
        <f t="shared" si="349"/>
        <v>0</v>
      </c>
      <c r="AG342" s="235">
        <f t="shared" si="349"/>
        <v>0</v>
      </c>
      <c r="AH342" s="235">
        <f t="shared" si="349"/>
        <v>0</v>
      </c>
      <c r="AI342" s="235">
        <f t="shared" si="349"/>
        <v>0</v>
      </c>
      <c r="AJ342" s="235">
        <f t="shared" si="349"/>
        <v>0</v>
      </c>
      <c r="AK342" s="235">
        <f t="shared" si="349"/>
        <v>0</v>
      </c>
      <c r="AL342" s="235">
        <f t="shared" si="349"/>
        <v>0</v>
      </c>
      <c r="AM342" s="235">
        <f t="shared" si="349"/>
        <v>0</v>
      </c>
      <c r="AN342" s="235">
        <f t="shared" si="349"/>
        <v>0</v>
      </c>
      <c r="AO342" s="235">
        <f t="shared" si="349"/>
        <v>0</v>
      </c>
      <c r="AP342" s="235">
        <f t="shared" si="349"/>
        <v>0</v>
      </c>
      <c r="AQ342" s="235">
        <f t="shared" si="349"/>
        <v>0</v>
      </c>
      <c r="AR342" s="235">
        <f t="shared" si="349"/>
        <v>0</v>
      </c>
      <c r="AS342" s="235">
        <f t="shared" si="349"/>
        <v>0</v>
      </c>
      <c r="AT342" s="235">
        <f t="shared" si="349"/>
        <v>0</v>
      </c>
      <c r="AU342" s="235">
        <f t="shared" si="349"/>
        <v>0</v>
      </c>
      <c r="AV342" s="235">
        <f t="shared" si="349"/>
        <v>0</v>
      </c>
      <c r="AW342" s="235">
        <f t="shared" si="349"/>
        <v>0</v>
      </c>
      <c r="AX342" s="235">
        <f t="shared" si="349"/>
        <v>0</v>
      </c>
      <c r="AY342" s="235">
        <f t="shared" si="349"/>
        <v>0</v>
      </c>
      <c r="AZ342" s="235">
        <f t="shared" si="349"/>
        <v>0</v>
      </c>
      <c r="BA342" s="235">
        <f t="shared" si="349"/>
        <v>0</v>
      </c>
      <c r="BB342" s="235">
        <f t="shared" si="349"/>
        <v>0</v>
      </c>
      <c r="BC342" s="235">
        <f t="shared" si="349"/>
        <v>0</v>
      </c>
      <c r="BD342" s="235">
        <f t="shared" si="349"/>
        <v>0</v>
      </c>
      <c r="BE342" s="235">
        <f t="shared" si="349"/>
        <v>0</v>
      </c>
      <c r="BF342" s="235">
        <f t="shared" si="349"/>
        <v>0</v>
      </c>
      <c r="BG342" s="235">
        <f t="shared" si="349"/>
        <v>0</v>
      </c>
      <c r="BH342" s="235">
        <f t="shared" si="349"/>
        <v>0</v>
      </c>
      <c r="BI342" s="235">
        <f t="shared" si="349"/>
        <v>0</v>
      </c>
      <c r="BJ342" s="235">
        <f t="shared" si="349"/>
        <v>0</v>
      </c>
      <c r="BK342" s="235">
        <f t="shared" si="349"/>
        <v>0</v>
      </c>
      <c r="BL342" s="235">
        <f t="shared" si="349"/>
        <v>0</v>
      </c>
      <c r="BM342" s="235">
        <f t="shared" si="349"/>
        <v>0</v>
      </c>
      <c r="BN342" s="235">
        <f t="shared" si="349"/>
        <v>0</v>
      </c>
      <c r="BO342" s="235">
        <f t="shared" si="349"/>
        <v>0</v>
      </c>
      <c r="BP342" s="235">
        <f t="shared" si="349"/>
        <v>0</v>
      </c>
      <c r="BQ342" s="235">
        <f t="shared" si="349"/>
        <v>0</v>
      </c>
      <c r="BR342" s="235">
        <f t="shared" si="349"/>
        <v>0</v>
      </c>
      <c r="BS342" s="235">
        <f t="shared" si="349"/>
        <v>0</v>
      </c>
      <c r="BT342" s="235">
        <f t="shared" si="349"/>
        <v>0</v>
      </c>
      <c r="BU342" s="235">
        <f t="shared" si="349"/>
        <v>0</v>
      </c>
      <c r="BV342" s="235">
        <f t="shared" si="349"/>
        <v>0</v>
      </c>
      <c r="BW342" s="235">
        <f t="shared" si="349"/>
        <v>0</v>
      </c>
      <c r="BX342" s="235">
        <f t="shared" si="349"/>
        <v>0</v>
      </c>
      <c r="BY342" s="235">
        <f t="shared" si="349"/>
        <v>0</v>
      </c>
      <c r="BZ342" s="235">
        <f t="shared" si="349"/>
        <v>0</v>
      </c>
      <c r="CA342" s="235">
        <f t="shared" ref="CA342:DF342" si="350">HLOOKUP(CA$317-1, $N$655:$Z$656, 2, FALSE)/12</f>
        <v>0</v>
      </c>
      <c r="CB342" s="235">
        <f t="shared" si="350"/>
        <v>0</v>
      </c>
      <c r="CC342" s="235">
        <f t="shared" si="350"/>
        <v>0</v>
      </c>
      <c r="CD342" s="235">
        <f t="shared" si="350"/>
        <v>0</v>
      </c>
      <c r="CE342" s="235">
        <f t="shared" si="350"/>
        <v>0</v>
      </c>
      <c r="CF342" s="235">
        <f t="shared" si="350"/>
        <v>0</v>
      </c>
      <c r="CG342" s="235">
        <f t="shared" si="350"/>
        <v>0</v>
      </c>
      <c r="CH342" s="235">
        <f t="shared" si="350"/>
        <v>0</v>
      </c>
      <c r="CI342" s="235">
        <f t="shared" si="350"/>
        <v>0</v>
      </c>
      <c r="CJ342" s="235">
        <f t="shared" si="350"/>
        <v>0</v>
      </c>
      <c r="CK342" s="235">
        <f t="shared" si="350"/>
        <v>0</v>
      </c>
      <c r="CL342" s="235">
        <f t="shared" si="350"/>
        <v>0</v>
      </c>
      <c r="CM342" s="235">
        <f t="shared" si="350"/>
        <v>0</v>
      </c>
      <c r="CN342" s="235">
        <f t="shared" si="350"/>
        <v>0</v>
      </c>
      <c r="CO342" s="235">
        <f t="shared" si="350"/>
        <v>0</v>
      </c>
      <c r="CP342" s="235">
        <f t="shared" si="350"/>
        <v>0</v>
      </c>
      <c r="CQ342" s="235">
        <f t="shared" si="350"/>
        <v>0</v>
      </c>
      <c r="CR342" s="235">
        <f t="shared" si="350"/>
        <v>0</v>
      </c>
      <c r="CS342" s="235">
        <f t="shared" si="350"/>
        <v>0</v>
      </c>
      <c r="CT342" s="235">
        <f t="shared" si="350"/>
        <v>0</v>
      </c>
      <c r="CU342" s="235">
        <f t="shared" si="350"/>
        <v>0</v>
      </c>
      <c r="CV342" s="235">
        <f t="shared" si="350"/>
        <v>0</v>
      </c>
      <c r="CW342" s="235">
        <f t="shared" si="350"/>
        <v>0</v>
      </c>
      <c r="CX342" s="235">
        <f t="shared" si="350"/>
        <v>0</v>
      </c>
      <c r="CY342" s="235">
        <f t="shared" si="350"/>
        <v>0</v>
      </c>
      <c r="CZ342" s="235">
        <f t="shared" si="350"/>
        <v>0</v>
      </c>
      <c r="DA342" s="235">
        <f t="shared" si="350"/>
        <v>0</v>
      </c>
      <c r="DB342" s="235">
        <f t="shared" si="350"/>
        <v>0</v>
      </c>
      <c r="DC342" s="235">
        <f t="shared" si="350"/>
        <v>0</v>
      </c>
      <c r="DD342" s="235">
        <f t="shared" si="350"/>
        <v>0</v>
      </c>
      <c r="DE342" s="235">
        <f t="shared" si="350"/>
        <v>0</v>
      </c>
      <c r="DF342" s="235">
        <f t="shared" si="350"/>
        <v>0</v>
      </c>
      <c r="DG342" s="235"/>
      <c r="DH342" s="235"/>
      <c r="DI342" s="235"/>
      <c r="DJ342" s="235"/>
      <c r="DK342" s="235"/>
      <c r="DL342" s="235"/>
      <c r="DM342" s="235"/>
      <c r="DN342" s="235"/>
      <c r="DO342" s="235"/>
      <c r="DP342" s="235"/>
      <c r="DQ342" s="235"/>
      <c r="DR342" s="235"/>
      <c r="DS342" s="235"/>
      <c r="DT342" s="235"/>
      <c r="DU342" s="235"/>
      <c r="DV342" s="235"/>
      <c r="DW342" s="235"/>
      <c r="DX342" s="235"/>
      <c r="DY342" s="235"/>
      <c r="DZ342" s="235"/>
      <c r="EA342" s="235"/>
      <c r="EB342" s="235"/>
      <c r="EC342" s="235"/>
      <c r="ED342" s="235"/>
      <c r="EE342" s="235"/>
      <c r="EF342" s="235"/>
      <c r="EG342" s="235"/>
      <c r="EH342" s="235"/>
      <c r="EI342" s="235"/>
      <c r="EJ342" s="235"/>
      <c r="EK342" s="235"/>
      <c r="EL342" s="235"/>
      <c r="EM342" s="235"/>
      <c r="EN342" s="235"/>
      <c r="EO342" s="235"/>
      <c r="EP342" s="235"/>
      <c r="EQ342" s="235"/>
      <c r="ER342" s="235"/>
      <c r="ES342" s="235"/>
      <c r="ET342" s="235"/>
      <c r="EU342" s="235"/>
      <c r="EV342" s="235"/>
    </row>
    <row r="343" spans="1:152" s="211" customFormat="1" x14ac:dyDescent="0.25">
      <c r="A343" s="198"/>
      <c r="B343" s="198"/>
      <c r="C343" s="198"/>
      <c r="D343" s="250"/>
      <c r="E343" s="231"/>
      <c r="F343" s="246" t="str">
        <f t="shared" si="340"/>
        <v>기타 유형자산</v>
      </c>
      <c r="G343" s="246"/>
      <c r="H343" s="246"/>
      <c r="I343" s="246"/>
      <c r="J343" s="247"/>
      <c r="K343" s="234"/>
      <c r="L343" s="235"/>
      <c r="M343" s="236"/>
      <c r="N343" s="245"/>
      <c r="O343" s="235">
        <f t="shared" ref="O343:BZ343" si="351">HLOOKUP(O$317-1, $N$672:$Z$673, 2, FALSE)/12</f>
        <v>0</v>
      </c>
      <c r="P343" s="235">
        <f t="shared" si="351"/>
        <v>0</v>
      </c>
      <c r="Q343" s="235">
        <f t="shared" si="351"/>
        <v>0</v>
      </c>
      <c r="R343" s="235">
        <f t="shared" si="351"/>
        <v>0</v>
      </c>
      <c r="S343" s="235">
        <f t="shared" si="351"/>
        <v>0</v>
      </c>
      <c r="T343" s="235">
        <f t="shared" si="351"/>
        <v>0</v>
      </c>
      <c r="U343" s="235">
        <f t="shared" si="351"/>
        <v>0</v>
      </c>
      <c r="V343" s="235">
        <f t="shared" si="351"/>
        <v>0</v>
      </c>
      <c r="W343" s="235">
        <f t="shared" si="351"/>
        <v>0</v>
      </c>
      <c r="X343" s="235">
        <f t="shared" si="351"/>
        <v>0</v>
      </c>
      <c r="Y343" s="235">
        <f t="shared" si="351"/>
        <v>0</v>
      </c>
      <c r="Z343" s="235">
        <f t="shared" si="351"/>
        <v>0</v>
      </c>
      <c r="AA343" s="235">
        <f t="shared" si="351"/>
        <v>0</v>
      </c>
      <c r="AB343" s="235">
        <f t="shared" si="351"/>
        <v>0</v>
      </c>
      <c r="AC343" s="235">
        <f t="shared" si="351"/>
        <v>0</v>
      </c>
      <c r="AD343" s="235">
        <f t="shared" si="351"/>
        <v>0</v>
      </c>
      <c r="AE343" s="235">
        <f t="shared" si="351"/>
        <v>0</v>
      </c>
      <c r="AF343" s="235">
        <f t="shared" si="351"/>
        <v>0</v>
      </c>
      <c r="AG343" s="235">
        <f t="shared" si="351"/>
        <v>0</v>
      </c>
      <c r="AH343" s="235">
        <f t="shared" si="351"/>
        <v>0</v>
      </c>
      <c r="AI343" s="235">
        <f t="shared" si="351"/>
        <v>0</v>
      </c>
      <c r="AJ343" s="235">
        <f t="shared" si="351"/>
        <v>0</v>
      </c>
      <c r="AK343" s="235">
        <f t="shared" si="351"/>
        <v>0</v>
      </c>
      <c r="AL343" s="235">
        <f t="shared" si="351"/>
        <v>0</v>
      </c>
      <c r="AM343" s="235">
        <f t="shared" si="351"/>
        <v>0</v>
      </c>
      <c r="AN343" s="235">
        <f t="shared" si="351"/>
        <v>0</v>
      </c>
      <c r="AO343" s="235">
        <f t="shared" si="351"/>
        <v>0</v>
      </c>
      <c r="AP343" s="235">
        <f t="shared" si="351"/>
        <v>0</v>
      </c>
      <c r="AQ343" s="235">
        <f t="shared" si="351"/>
        <v>0</v>
      </c>
      <c r="AR343" s="235">
        <f t="shared" si="351"/>
        <v>0</v>
      </c>
      <c r="AS343" s="235">
        <f t="shared" si="351"/>
        <v>0</v>
      </c>
      <c r="AT343" s="235">
        <f t="shared" si="351"/>
        <v>0</v>
      </c>
      <c r="AU343" s="235">
        <f t="shared" si="351"/>
        <v>0</v>
      </c>
      <c r="AV343" s="235">
        <f t="shared" si="351"/>
        <v>0</v>
      </c>
      <c r="AW343" s="235">
        <f t="shared" si="351"/>
        <v>0</v>
      </c>
      <c r="AX343" s="235">
        <f t="shared" si="351"/>
        <v>0</v>
      </c>
      <c r="AY343" s="235">
        <f t="shared" si="351"/>
        <v>0</v>
      </c>
      <c r="AZ343" s="235">
        <f t="shared" si="351"/>
        <v>0</v>
      </c>
      <c r="BA343" s="235">
        <f t="shared" si="351"/>
        <v>0</v>
      </c>
      <c r="BB343" s="235">
        <f t="shared" si="351"/>
        <v>0</v>
      </c>
      <c r="BC343" s="235">
        <f t="shared" si="351"/>
        <v>0</v>
      </c>
      <c r="BD343" s="235">
        <f t="shared" si="351"/>
        <v>0</v>
      </c>
      <c r="BE343" s="235">
        <f t="shared" si="351"/>
        <v>0</v>
      </c>
      <c r="BF343" s="235">
        <f t="shared" si="351"/>
        <v>0</v>
      </c>
      <c r="BG343" s="235">
        <f t="shared" si="351"/>
        <v>0</v>
      </c>
      <c r="BH343" s="235">
        <f t="shared" si="351"/>
        <v>0</v>
      </c>
      <c r="BI343" s="235">
        <f t="shared" si="351"/>
        <v>0</v>
      </c>
      <c r="BJ343" s="235">
        <f t="shared" si="351"/>
        <v>0</v>
      </c>
      <c r="BK343" s="235">
        <f t="shared" si="351"/>
        <v>0</v>
      </c>
      <c r="BL343" s="235">
        <f t="shared" si="351"/>
        <v>0</v>
      </c>
      <c r="BM343" s="235">
        <f t="shared" si="351"/>
        <v>0</v>
      </c>
      <c r="BN343" s="235">
        <f t="shared" si="351"/>
        <v>0</v>
      </c>
      <c r="BO343" s="235">
        <f t="shared" si="351"/>
        <v>0</v>
      </c>
      <c r="BP343" s="235">
        <f t="shared" si="351"/>
        <v>0</v>
      </c>
      <c r="BQ343" s="235">
        <f t="shared" si="351"/>
        <v>0</v>
      </c>
      <c r="BR343" s="235">
        <f t="shared" si="351"/>
        <v>0</v>
      </c>
      <c r="BS343" s="235">
        <f t="shared" si="351"/>
        <v>0</v>
      </c>
      <c r="BT343" s="235">
        <f t="shared" si="351"/>
        <v>0</v>
      </c>
      <c r="BU343" s="235">
        <f t="shared" si="351"/>
        <v>0</v>
      </c>
      <c r="BV343" s="235">
        <f t="shared" si="351"/>
        <v>0</v>
      </c>
      <c r="BW343" s="235">
        <f t="shared" si="351"/>
        <v>0</v>
      </c>
      <c r="BX343" s="235">
        <f t="shared" si="351"/>
        <v>0</v>
      </c>
      <c r="BY343" s="235">
        <f t="shared" si="351"/>
        <v>0</v>
      </c>
      <c r="BZ343" s="235">
        <f t="shared" si="351"/>
        <v>0</v>
      </c>
      <c r="CA343" s="235">
        <f t="shared" ref="CA343:DF343" si="352">HLOOKUP(CA$317-1, $N$672:$Z$673, 2, FALSE)/12</f>
        <v>0</v>
      </c>
      <c r="CB343" s="235">
        <f t="shared" si="352"/>
        <v>0</v>
      </c>
      <c r="CC343" s="235">
        <f t="shared" si="352"/>
        <v>0</v>
      </c>
      <c r="CD343" s="235">
        <f t="shared" si="352"/>
        <v>0</v>
      </c>
      <c r="CE343" s="235">
        <f t="shared" si="352"/>
        <v>0</v>
      </c>
      <c r="CF343" s="235">
        <f t="shared" si="352"/>
        <v>0</v>
      </c>
      <c r="CG343" s="235">
        <f t="shared" si="352"/>
        <v>0</v>
      </c>
      <c r="CH343" s="235">
        <f t="shared" si="352"/>
        <v>0</v>
      </c>
      <c r="CI343" s="235">
        <f t="shared" si="352"/>
        <v>0</v>
      </c>
      <c r="CJ343" s="235">
        <f t="shared" si="352"/>
        <v>0</v>
      </c>
      <c r="CK343" s="235">
        <f t="shared" si="352"/>
        <v>0</v>
      </c>
      <c r="CL343" s="235">
        <f t="shared" si="352"/>
        <v>0</v>
      </c>
      <c r="CM343" s="235">
        <f t="shared" si="352"/>
        <v>0</v>
      </c>
      <c r="CN343" s="235">
        <f t="shared" si="352"/>
        <v>0</v>
      </c>
      <c r="CO343" s="235">
        <f t="shared" si="352"/>
        <v>0</v>
      </c>
      <c r="CP343" s="235">
        <f t="shared" si="352"/>
        <v>0</v>
      </c>
      <c r="CQ343" s="235">
        <f t="shared" si="352"/>
        <v>0</v>
      </c>
      <c r="CR343" s="235">
        <f t="shared" si="352"/>
        <v>0</v>
      </c>
      <c r="CS343" s="235">
        <f t="shared" si="352"/>
        <v>0</v>
      </c>
      <c r="CT343" s="235">
        <f t="shared" si="352"/>
        <v>0</v>
      </c>
      <c r="CU343" s="235">
        <f t="shared" si="352"/>
        <v>0</v>
      </c>
      <c r="CV343" s="235">
        <f t="shared" si="352"/>
        <v>0</v>
      </c>
      <c r="CW343" s="235">
        <f t="shared" si="352"/>
        <v>0</v>
      </c>
      <c r="CX343" s="235">
        <f t="shared" si="352"/>
        <v>0</v>
      </c>
      <c r="CY343" s="235">
        <f t="shared" si="352"/>
        <v>0</v>
      </c>
      <c r="CZ343" s="235">
        <f t="shared" si="352"/>
        <v>0</v>
      </c>
      <c r="DA343" s="235">
        <f t="shared" si="352"/>
        <v>0</v>
      </c>
      <c r="DB343" s="235">
        <f t="shared" si="352"/>
        <v>0</v>
      </c>
      <c r="DC343" s="235">
        <f t="shared" si="352"/>
        <v>0</v>
      </c>
      <c r="DD343" s="235">
        <f t="shared" si="352"/>
        <v>0</v>
      </c>
      <c r="DE343" s="235">
        <f t="shared" si="352"/>
        <v>0</v>
      </c>
      <c r="DF343" s="235">
        <f t="shared" si="352"/>
        <v>0</v>
      </c>
      <c r="DG343" s="235"/>
      <c r="DH343" s="235"/>
      <c r="DI343" s="235"/>
      <c r="DJ343" s="235"/>
      <c r="DK343" s="235"/>
      <c r="DL343" s="235"/>
      <c r="DM343" s="235"/>
      <c r="DN343" s="235"/>
      <c r="DO343" s="235"/>
      <c r="DP343" s="235"/>
      <c r="DQ343" s="235"/>
      <c r="DR343" s="235"/>
      <c r="DS343" s="235"/>
      <c r="DT343" s="235"/>
      <c r="DU343" s="235"/>
      <c r="DV343" s="235"/>
      <c r="DW343" s="235"/>
      <c r="DX343" s="235"/>
      <c r="DY343" s="235"/>
      <c r="DZ343" s="235"/>
      <c r="EA343" s="235"/>
      <c r="EB343" s="235"/>
      <c r="EC343" s="235"/>
      <c r="ED343" s="235"/>
      <c r="EE343" s="235"/>
      <c r="EF343" s="235"/>
      <c r="EG343" s="235"/>
      <c r="EH343" s="235"/>
      <c r="EI343" s="235"/>
      <c r="EJ343" s="235"/>
      <c r="EK343" s="235"/>
      <c r="EL343" s="235"/>
      <c r="EM343" s="235"/>
      <c r="EN343" s="235"/>
      <c r="EO343" s="235"/>
      <c r="EP343" s="235"/>
      <c r="EQ343" s="235"/>
      <c r="ER343" s="235"/>
      <c r="ES343" s="235"/>
      <c r="ET343" s="235"/>
      <c r="EU343" s="235"/>
      <c r="EV343" s="235"/>
    </row>
    <row r="344" spans="1:152" s="211" customFormat="1" x14ac:dyDescent="0.25">
      <c r="A344" s="198"/>
      <c r="B344" s="198"/>
      <c r="C344" s="198"/>
      <c r="D344" s="250"/>
      <c r="E344" s="231"/>
      <c r="F344" s="246">
        <f t="shared" si="340"/>
        <v>0</v>
      </c>
      <c r="G344" s="246"/>
      <c r="H344" s="246"/>
      <c r="I344" s="246"/>
      <c r="J344" s="247"/>
      <c r="K344" s="234"/>
      <c r="L344" s="235"/>
      <c r="M344" s="236"/>
      <c r="N344" s="245"/>
      <c r="O344" s="235">
        <f t="shared" ref="O344:BZ344" si="353">HLOOKUP(O$317-1, $N$689:$Z$690, 2, FALSE)/12</f>
        <v>0</v>
      </c>
      <c r="P344" s="235">
        <f t="shared" si="353"/>
        <v>0</v>
      </c>
      <c r="Q344" s="235">
        <f t="shared" si="353"/>
        <v>0</v>
      </c>
      <c r="R344" s="235">
        <f t="shared" si="353"/>
        <v>0</v>
      </c>
      <c r="S344" s="235">
        <f t="shared" si="353"/>
        <v>0</v>
      </c>
      <c r="T344" s="235">
        <f t="shared" si="353"/>
        <v>0</v>
      </c>
      <c r="U344" s="235">
        <f t="shared" si="353"/>
        <v>0</v>
      </c>
      <c r="V344" s="235">
        <f t="shared" si="353"/>
        <v>0</v>
      </c>
      <c r="W344" s="235">
        <f t="shared" si="353"/>
        <v>0</v>
      </c>
      <c r="X344" s="235">
        <f t="shared" si="353"/>
        <v>0</v>
      </c>
      <c r="Y344" s="235">
        <f t="shared" si="353"/>
        <v>0</v>
      </c>
      <c r="Z344" s="235">
        <f t="shared" si="353"/>
        <v>0</v>
      </c>
      <c r="AA344" s="235">
        <f t="shared" si="353"/>
        <v>0</v>
      </c>
      <c r="AB344" s="235">
        <f t="shared" si="353"/>
        <v>0</v>
      </c>
      <c r="AC344" s="235">
        <f t="shared" si="353"/>
        <v>0</v>
      </c>
      <c r="AD344" s="235">
        <f t="shared" si="353"/>
        <v>0</v>
      </c>
      <c r="AE344" s="235">
        <f t="shared" si="353"/>
        <v>0</v>
      </c>
      <c r="AF344" s="235">
        <f t="shared" si="353"/>
        <v>0</v>
      </c>
      <c r="AG344" s="235">
        <f t="shared" si="353"/>
        <v>0</v>
      </c>
      <c r="AH344" s="235">
        <f t="shared" si="353"/>
        <v>0</v>
      </c>
      <c r="AI344" s="235">
        <f t="shared" si="353"/>
        <v>0</v>
      </c>
      <c r="AJ344" s="235">
        <f t="shared" si="353"/>
        <v>0</v>
      </c>
      <c r="AK344" s="235">
        <f t="shared" si="353"/>
        <v>0</v>
      </c>
      <c r="AL344" s="235">
        <f t="shared" si="353"/>
        <v>0</v>
      </c>
      <c r="AM344" s="235">
        <f t="shared" si="353"/>
        <v>0</v>
      </c>
      <c r="AN344" s="235">
        <f t="shared" si="353"/>
        <v>0</v>
      </c>
      <c r="AO344" s="235">
        <f t="shared" si="353"/>
        <v>0</v>
      </c>
      <c r="AP344" s="235">
        <f t="shared" si="353"/>
        <v>0</v>
      </c>
      <c r="AQ344" s="235">
        <f t="shared" si="353"/>
        <v>0</v>
      </c>
      <c r="AR344" s="235">
        <f t="shared" si="353"/>
        <v>0</v>
      </c>
      <c r="AS344" s="235">
        <f t="shared" si="353"/>
        <v>0</v>
      </c>
      <c r="AT344" s="235">
        <f t="shared" si="353"/>
        <v>0</v>
      </c>
      <c r="AU344" s="235">
        <f t="shared" si="353"/>
        <v>0</v>
      </c>
      <c r="AV344" s="235">
        <f t="shared" si="353"/>
        <v>0</v>
      </c>
      <c r="AW344" s="235">
        <f t="shared" si="353"/>
        <v>0</v>
      </c>
      <c r="AX344" s="235">
        <f t="shared" si="353"/>
        <v>0</v>
      </c>
      <c r="AY344" s="235">
        <f t="shared" si="353"/>
        <v>0</v>
      </c>
      <c r="AZ344" s="235">
        <f t="shared" si="353"/>
        <v>0</v>
      </c>
      <c r="BA344" s="235">
        <f t="shared" si="353"/>
        <v>0</v>
      </c>
      <c r="BB344" s="235">
        <f t="shared" si="353"/>
        <v>0</v>
      </c>
      <c r="BC344" s="235">
        <f t="shared" si="353"/>
        <v>0</v>
      </c>
      <c r="BD344" s="235">
        <f t="shared" si="353"/>
        <v>0</v>
      </c>
      <c r="BE344" s="235">
        <f t="shared" si="353"/>
        <v>0</v>
      </c>
      <c r="BF344" s="235">
        <f t="shared" si="353"/>
        <v>0</v>
      </c>
      <c r="BG344" s="235">
        <f t="shared" si="353"/>
        <v>0</v>
      </c>
      <c r="BH344" s="235">
        <f t="shared" si="353"/>
        <v>0</v>
      </c>
      <c r="BI344" s="235">
        <f t="shared" si="353"/>
        <v>0</v>
      </c>
      <c r="BJ344" s="235">
        <f t="shared" si="353"/>
        <v>0</v>
      </c>
      <c r="BK344" s="235">
        <f t="shared" si="353"/>
        <v>0</v>
      </c>
      <c r="BL344" s="235">
        <f t="shared" si="353"/>
        <v>0</v>
      </c>
      <c r="BM344" s="235">
        <f t="shared" si="353"/>
        <v>0</v>
      </c>
      <c r="BN344" s="235">
        <f t="shared" si="353"/>
        <v>0</v>
      </c>
      <c r="BO344" s="235">
        <f t="shared" si="353"/>
        <v>0</v>
      </c>
      <c r="BP344" s="235">
        <f t="shared" si="353"/>
        <v>0</v>
      </c>
      <c r="BQ344" s="235">
        <f t="shared" si="353"/>
        <v>0</v>
      </c>
      <c r="BR344" s="235">
        <f t="shared" si="353"/>
        <v>0</v>
      </c>
      <c r="BS344" s="235">
        <f t="shared" si="353"/>
        <v>0</v>
      </c>
      <c r="BT344" s="235">
        <f t="shared" si="353"/>
        <v>0</v>
      </c>
      <c r="BU344" s="235">
        <f t="shared" si="353"/>
        <v>0</v>
      </c>
      <c r="BV344" s="235">
        <f t="shared" si="353"/>
        <v>0</v>
      </c>
      <c r="BW344" s="235">
        <f t="shared" si="353"/>
        <v>0</v>
      </c>
      <c r="BX344" s="235">
        <f t="shared" si="353"/>
        <v>0</v>
      </c>
      <c r="BY344" s="235">
        <f t="shared" si="353"/>
        <v>0</v>
      </c>
      <c r="BZ344" s="235">
        <f t="shared" si="353"/>
        <v>0</v>
      </c>
      <c r="CA344" s="235">
        <f t="shared" ref="CA344:DF344" si="354">HLOOKUP(CA$317-1, $N$689:$Z$690, 2, FALSE)/12</f>
        <v>0</v>
      </c>
      <c r="CB344" s="235">
        <f t="shared" si="354"/>
        <v>0</v>
      </c>
      <c r="CC344" s="235">
        <f t="shared" si="354"/>
        <v>0</v>
      </c>
      <c r="CD344" s="235">
        <f t="shared" si="354"/>
        <v>0</v>
      </c>
      <c r="CE344" s="235">
        <f t="shared" si="354"/>
        <v>0</v>
      </c>
      <c r="CF344" s="235">
        <f t="shared" si="354"/>
        <v>0</v>
      </c>
      <c r="CG344" s="235">
        <f t="shared" si="354"/>
        <v>0</v>
      </c>
      <c r="CH344" s="235">
        <f t="shared" si="354"/>
        <v>0</v>
      </c>
      <c r="CI344" s="235">
        <f t="shared" si="354"/>
        <v>0</v>
      </c>
      <c r="CJ344" s="235">
        <f t="shared" si="354"/>
        <v>0</v>
      </c>
      <c r="CK344" s="235">
        <f t="shared" si="354"/>
        <v>0</v>
      </c>
      <c r="CL344" s="235">
        <f t="shared" si="354"/>
        <v>0</v>
      </c>
      <c r="CM344" s="235">
        <f t="shared" si="354"/>
        <v>0</v>
      </c>
      <c r="CN344" s="235">
        <f t="shared" si="354"/>
        <v>0</v>
      </c>
      <c r="CO344" s="235">
        <f t="shared" si="354"/>
        <v>0</v>
      </c>
      <c r="CP344" s="235">
        <f t="shared" si="354"/>
        <v>0</v>
      </c>
      <c r="CQ344" s="235">
        <f t="shared" si="354"/>
        <v>0</v>
      </c>
      <c r="CR344" s="235">
        <f t="shared" si="354"/>
        <v>0</v>
      </c>
      <c r="CS344" s="235">
        <f t="shared" si="354"/>
        <v>0</v>
      </c>
      <c r="CT344" s="235">
        <f t="shared" si="354"/>
        <v>0</v>
      </c>
      <c r="CU344" s="235">
        <f t="shared" si="354"/>
        <v>0</v>
      </c>
      <c r="CV344" s="235">
        <f t="shared" si="354"/>
        <v>0</v>
      </c>
      <c r="CW344" s="235">
        <f t="shared" si="354"/>
        <v>0</v>
      </c>
      <c r="CX344" s="235">
        <f t="shared" si="354"/>
        <v>0</v>
      </c>
      <c r="CY344" s="235">
        <f t="shared" si="354"/>
        <v>0</v>
      </c>
      <c r="CZ344" s="235">
        <f t="shared" si="354"/>
        <v>0</v>
      </c>
      <c r="DA344" s="235">
        <f t="shared" si="354"/>
        <v>0</v>
      </c>
      <c r="DB344" s="235">
        <f t="shared" si="354"/>
        <v>0</v>
      </c>
      <c r="DC344" s="235">
        <f t="shared" si="354"/>
        <v>0</v>
      </c>
      <c r="DD344" s="235">
        <f t="shared" si="354"/>
        <v>0</v>
      </c>
      <c r="DE344" s="235">
        <f t="shared" si="354"/>
        <v>0</v>
      </c>
      <c r="DF344" s="235">
        <f t="shared" si="354"/>
        <v>0</v>
      </c>
      <c r="DG344" s="235"/>
      <c r="DH344" s="235"/>
      <c r="DI344" s="235"/>
      <c r="DJ344" s="235"/>
      <c r="DK344" s="235"/>
      <c r="DL344" s="235"/>
      <c r="DM344" s="235"/>
      <c r="DN344" s="235"/>
      <c r="DO344" s="235"/>
      <c r="DP344" s="235"/>
      <c r="DQ344" s="235"/>
      <c r="DR344" s="235"/>
      <c r="DS344" s="235"/>
      <c r="DT344" s="235"/>
      <c r="DU344" s="235"/>
      <c r="DV344" s="235"/>
      <c r="DW344" s="235"/>
      <c r="DX344" s="235"/>
      <c r="DY344" s="235"/>
      <c r="DZ344" s="235"/>
      <c r="EA344" s="235"/>
      <c r="EB344" s="235"/>
      <c r="EC344" s="235"/>
      <c r="ED344" s="235"/>
      <c r="EE344" s="235"/>
      <c r="EF344" s="235"/>
      <c r="EG344" s="235"/>
      <c r="EH344" s="235"/>
      <c r="EI344" s="235"/>
      <c r="EJ344" s="235"/>
      <c r="EK344" s="235"/>
      <c r="EL344" s="235"/>
      <c r="EM344" s="235"/>
      <c r="EN344" s="235"/>
      <c r="EO344" s="235"/>
      <c r="EP344" s="235"/>
      <c r="EQ344" s="235"/>
      <c r="ER344" s="235"/>
      <c r="ES344" s="235"/>
      <c r="ET344" s="235"/>
      <c r="EU344" s="235"/>
      <c r="EV344" s="235"/>
    </row>
    <row r="345" spans="1:152" s="211" customFormat="1" x14ac:dyDescent="0.25">
      <c r="A345" s="198"/>
      <c r="B345" s="198"/>
      <c r="C345" s="198"/>
      <c r="D345" s="250"/>
      <c r="E345" s="231"/>
      <c r="F345" s="246" t="str">
        <f t="shared" si="340"/>
        <v>건설중인자산</v>
      </c>
      <c r="G345" s="246"/>
      <c r="H345" s="246"/>
      <c r="I345" s="246"/>
      <c r="J345" s="247"/>
      <c r="K345" s="234"/>
      <c r="L345" s="235"/>
      <c r="M345" s="236"/>
      <c r="N345" s="245"/>
      <c r="O345" s="243"/>
      <c r="P345" s="243"/>
      <c r="Q345" s="243"/>
      <c r="R345" s="243"/>
      <c r="S345" s="243"/>
      <c r="T345" s="243"/>
      <c r="U345" s="243"/>
      <c r="V345" s="243"/>
      <c r="W345" s="243"/>
      <c r="X345" s="243"/>
      <c r="Y345" s="243"/>
      <c r="Z345" s="243"/>
      <c r="AA345" s="243"/>
      <c r="AB345" s="243"/>
      <c r="AC345" s="243"/>
      <c r="AD345" s="243"/>
      <c r="AE345" s="243"/>
      <c r="AF345" s="243"/>
      <c r="AG345" s="243"/>
      <c r="AH345" s="243"/>
      <c r="AI345" s="243"/>
      <c r="AJ345" s="243"/>
      <c r="AK345" s="243"/>
      <c r="AL345" s="243"/>
      <c r="AM345" s="243"/>
      <c r="AN345" s="243"/>
      <c r="AO345" s="243"/>
      <c r="AP345" s="243"/>
      <c r="AQ345" s="243"/>
      <c r="AR345" s="243"/>
      <c r="AS345" s="243"/>
      <c r="AT345" s="243"/>
      <c r="AU345" s="243"/>
      <c r="AV345" s="243"/>
      <c r="AW345" s="243"/>
      <c r="AX345" s="243"/>
      <c r="AY345" s="243"/>
      <c r="AZ345" s="243"/>
      <c r="BA345" s="243"/>
      <c r="BB345" s="243"/>
      <c r="BC345" s="243"/>
      <c r="BD345" s="243"/>
      <c r="BE345" s="243"/>
      <c r="BF345" s="243"/>
      <c r="BG345" s="243"/>
      <c r="BH345" s="243"/>
      <c r="BI345" s="243"/>
      <c r="BJ345" s="243"/>
      <c r="BK345" s="243"/>
      <c r="BL345" s="243"/>
      <c r="BM345" s="243"/>
      <c r="BN345" s="243"/>
      <c r="BO345" s="243"/>
      <c r="BP345" s="243"/>
      <c r="BQ345" s="243"/>
      <c r="BR345" s="243"/>
      <c r="BS345" s="243"/>
      <c r="BT345" s="243"/>
      <c r="BU345" s="243"/>
      <c r="BV345" s="243"/>
      <c r="BW345" s="243"/>
      <c r="BX345" s="243"/>
      <c r="BY345" s="243"/>
      <c r="BZ345" s="243"/>
      <c r="CA345" s="243"/>
      <c r="CB345" s="243"/>
      <c r="CC345" s="243"/>
      <c r="CD345" s="243"/>
      <c r="CE345" s="243"/>
      <c r="CF345" s="243"/>
      <c r="CG345" s="243"/>
      <c r="CH345" s="243"/>
      <c r="CI345" s="243"/>
      <c r="CJ345" s="243"/>
      <c r="CK345" s="243"/>
      <c r="CL345" s="243"/>
      <c r="CM345" s="243"/>
      <c r="CN345" s="243"/>
      <c r="CO345" s="243"/>
      <c r="CP345" s="243"/>
      <c r="CQ345" s="243"/>
      <c r="CR345" s="243"/>
      <c r="CS345" s="243"/>
      <c r="CT345" s="243"/>
      <c r="CU345" s="243"/>
      <c r="CV345" s="243"/>
      <c r="CW345" s="243"/>
      <c r="CX345" s="243"/>
      <c r="CY345" s="243"/>
      <c r="CZ345" s="243"/>
      <c r="DA345" s="243"/>
      <c r="DB345" s="243"/>
      <c r="DC345" s="243"/>
      <c r="DD345" s="243"/>
      <c r="DE345" s="243"/>
      <c r="DF345" s="243"/>
      <c r="DG345" s="243"/>
      <c r="DH345" s="243"/>
      <c r="DI345" s="243"/>
      <c r="DJ345" s="243"/>
      <c r="DK345" s="243"/>
      <c r="DL345" s="243"/>
      <c r="DM345" s="243"/>
      <c r="DN345" s="243"/>
      <c r="DO345" s="243"/>
      <c r="DP345" s="243"/>
      <c r="DQ345" s="243"/>
      <c r="DR345" s="243"/>
      <c r="DS345" s="243"/>
      <c r="DT345" s="243"/>
      <c r="DU345" s="243"/>
      <c r="DV345" s="243"/>
      <c r="DW345" s="243"/>
      <c r="DX345" s="243"/>
      <c r="DY345" s="243"/>
      <c r="DZ345" s="243"/>
      <c r="EA345" s="243"/>
      <c r="EB345" s="243"/>
      <c r="EC345" s="243"/>
      <c r="ED345" s="243"/>
      <c r="EE345" s="243"/>
      <c r="EF345" s="243"/>
      <c r="EG345" s="243"/>
      <c r="EH345" s="243"/>
      <c r="EI345" s="243"/>
      <c r="EJ345" s="243"/>
      <c r="EK345" s="243"/>
      <c r="EL345" s="243"/>
      <c r="EM345" s="243"/>
      <c r="EN345" s="243"/>
      <c r="EO345" s="243"/>
      <c r="EP345" s="243"/>
      <c r="EQ345" s="243"/>
      <c r="ER345" s="243"/>
      <c r="ES345" s="243"/>
      <c r="ET345" s="243"/>
      <c r="EU345" s="243"/>
      <c r="EV345" s="243"/>
    </row>
    <row r="346" spans="1:152" s="211" customFormat="1" x14ac:dyDescent="0.25">
      <c r="A346" s="198"/>
      <c r="B346" s="198"/>
      <c r="C346" s="198"/>
      <c r="D346" s="250"/>
      <c r="E346" s="231"/>
      <c r="F346" s="246"/>
      <c r="G346" s="246"/>
      <c r="H346" s="246"/>
      <c r="I346" s="246"/>
      <c r="J346" s="247"/>
      <c r="K346" s="234"/>
      <c r="L346" s="235"/>
      <c r="M346" s="236"/>
      <c r="N346" s="245"/>
      <c r="O346" s="243"/>
      <c r="P346" s="243"/>
      <c r="Q346" s="243"/>
      <c r="R346" s="243"/>
      <c r="S346" s="243"/>
      <c r="T346" s="243"/>
      <c r="U346" s="243"/>
      <c r="V346" s="243"/>
      <c r="W346" s="243"/>
      <c r="X346" s="243"/>
      <c r="Y346" s="243"/>
      <c r="Z346" s="243"/>
      <c r="AA346" s="243"/>
      <c r="AB346" s="243"/>
      <c r="AC346" s="243"/>
      <c r="AD346" s="243"/>
      <c r="AE346" s="243"/>
      <c r="AF346" s="243"/>
      <c r="AG346" s="243"/>
      <c r="AH346" s="243"/>
      <c r="AI346" s="243"/>
      <c r="AJ346" s="243"/>
      <c r="AK346" s="243"/>
      <c r="AL346" s="243"/>
      <c r="AM346" s="243"/>
      <c r="AN346" s="243"/>
      <c r="AO346" s="243"/>
      <c r="AP346" s="243"/>
      <c r="AQ346" s="243"/>
      <c r="AR346" s="243"/>
      <c r="AS346" s="243"/>
      <c r="AT346" s="243"/>
      <c r="AU346" s="243"/>
      <c r="AV346" s="243"/>
      <c r="AW346" s="243"/>
      <c r="AX346" s="243"/>
      <c r="AY346" s="243"/>
      <c r="AZ346" s="243"/>
      <c r="BA346" s="243"/>
      <c r="BB346" s="243"/>
      <c r="BC346" s="243"/>
      <c r="BD346" s="243"/>
      <c r="BE346" s="243"/>
      <c r="BF346" s="243"/>
      <c r="BG346" s="243"/>
      <c r="BH346" s="243"/>
      <c r="BI346" s="243"/>
      <c r="BJ346" s="243"/>
      <c r="BK346" s="243"/>
      <c r="BL346" s="243"/>
      <c r="BM346" s="243"/>
      <c r="BN346" s="243"/>
      <c r="BO346" s="243"/>
      <c r="BP346" s="243"/>
      <c r="BQ346" s="243"/>
      <c r="BR346" s="243"/>
      <c r="BS346" s="243"/>
      <c r="BT346" s="243"/>
      <c r="BU346" s="243"/>
      <c r="BV346" s="243"/>
      <c r="BW346" s="243"/>
      <c r="BX346" s="243"/>
      <c r="BY346" s="243"/>
      <c r="BZ346" s="243"/>
      <c r="CA346" s="243"/>
      <c r="CB346" s="243"/>
      <c r="CC346" s="243"/>
      <c r="CD346" s="243"/>
      <c r="CE346" s="243"/>
      <c r="CF346" s="243"/>
      <c r="CG346" s="243"/>
      <c r="CH346" s="243"/>
      <c r="CI346" s="243"/>
      <c r="CJ346" s="243"/>
      <c r="CK346" s="243"/>
      <c r="CL346" s="243"/>
      <c r="CM346" s="243"/>
      <c r="CN346" s="243"/>
      <c r="CO346" s="243"/>
      <c r="CP346" s="243"/>
      <c r="CQ346" s="243"/>
      <c r="CR346" s="243"/>
      <c r="CS346" s="243"/>
      <c r="CT346" s="243"/>
      <c r="CU346" s="243"/>
      <c r="CV346" s="243"/>
      <c r="CW346" s="243"/>
      <c r="CX346" s="243"/>
      <c r="CY346" s="243"/>
      <c r="CZ346" s="243"/>
      <c r="DA346" s="243"/>
      <c r="DB346" s="243"/>
      <c r="DC346" s="243"/>
      <c r="DD346" s="243"/>
      <c r="DE346" s="243"/>
      <c r="DF346" s="243"/>
      <c r="DG346" s="243"/>
      <c r="DH346" s="243"/>
      <c r="DI346" s="243"/>
      <c r="DJ346" s="243"/>
      <c r="DK346" s="243"/>
      <c r="DL346" s="243"/>
      <c r="DM346" s="243"/>
      <c r="DN346" s="243"/>
      <c r="DO346" s="243"/>
      <c r="DP346" s="243"/>
      <c r="DQ346" s="243"/>
      <c r="DR346" s="243"/>
      <c r="DS346" s="243"/>
      <c r="DT346" s="243"/>
      <c r="DU346" s="243"/>
      <c r="DV346" s="243"/>
      <c r="DW346" s="243"/>
      <c r="DX346" s="243"/>
      <c r="DY346" s="243"/>
      <c r="DZ346" s="243"/>
      <c r="EA346" s="243"/>
      <c r="EB346" s="243"/>
      <c r="EC346" s="243"/>
      <c r="ED346" s="243"/>
      <c r="EE346" s="243"/>
      <c r="EF346" s="243"/>
      <c r="EG346" s="243"/>
      <c r="EH346" s="243"/>
      <c r="EI346" s="243"/>
      <c r="EJ346" s="243"/>
      <c r="EK346" s="243"/>
      <c r="EL346" s="243"/>
      <c r="EM346" s="243"/>
      <c r="EN346" s="243"/>
      <c r="EO346" s="243"/>
      <c r="EP346" s="243"/>
      <c r="EQ346" s="243"/>
      <c r="ER346" s="243"/>
      <c r="ES346" s="243"/>
      <c r="ET346" s="243"/>
      <c r="EU346" s="243"/>
      <c r="EV346" s="243"/>
    </row>
    <row r="347" spans="1:152" s="211" customFormat="1" x14ac:dyDescent="0.25">
      <c r="A347" s="198"/>
      <c r="B347" s="198"/>
      <c r="C347" s="198"/>
      <c r="D347" s="250"/>
      <c r="E347" s="224" t="s">
        <v>80</v>
      </c>
      <c r="F347" s="225"/>
      <c r="G347" s="225"/>
      <c r="H347" s="225"/>
      <c r="I347" s="225"/>
      <c r="J347" s="226"/>
      <c r="K347" s="227"/>
      <c r="L347" s="228"/>
      <c r="M347" s="229"/>
      <c r="N347" s="230">
        <f t="shared" ref="N347:CG347" si="355">SUM(N348:N351)</f>
        <v>0</v>
      </c>
      <c r="O347" s="228">
        <f t="shared" ref="O347:AA347" si="356">SUM(O348:O351)</f>
        <v>0</v>
      </c>
      <c r="P347" s="228">
        <f t="shared" si="356"/>
        <v>0</v>
      </c>
      <c r="Q347" s="228">
        <f t="shared" si="356"/>
        <v>0</v>
      </c>
      <c r="R347" s="228">
        <f t="shared" si="356"/>
        <v>0</v>
      </c>
      <c r="S347" s="228">
        <f t="shared" si="356"/>
        <v>0</v>
      </c>
      <c r="T347" s="228">
        <f t="shared" si="356"/>
        <v>0</v>
      </c>
      <c r="U347" s="228">
        <f t="shared" si="356"/>
        <v>0</v>
      </c>
      <c r="V347" s="228">
        <f t="shared" si="356"/>
        <v>0</v>
      </c>
      <c r="W347" s="228">
        <f t="shared" si="356"/>
        <v>0</v>
      </c>
      <c r="X347" s="228">
        <f t="shared" si="356"/>
        <v>0</v>
      </c>
      <c r="Y347" s="228">
        <f t="shared" si="356"/>
        <v>0</v>
      </c>
      <c r="Z347" s="228">
        <f t="shared" si="356"/>
        <v>0</v>
      </c>
      <c r="AA347" s="228">
        <f t="shared" si="356"/>
        <v>0</v>
      </c>
      <c r="AB347" s="228">
        <f t="shared" si="355"/>
        <v>0</v>
      </c>
      <c r="AC347" s="228">
        <f t="shared" si="355"/>
        <v>0</v>
      </c>
      <c r="AD347" s="228">
        <f t="shared" si="355"/>
        <v>0</v>
      </c>
      <c r="AE347" s="228">
        <f t="shared" si="355"/>
        <v>0</v>
      </c>
      <c r="AF347" s="228">
        <f t="shared" si="355"/>
        <v>0</v>
      </c>
      <c r="AG347" s="228">
        <f t="shared" si="355"/>
        <v>0</v>
      </c>
      <c r="AH347" s="228">
        <f t="shared" si="355"/>
        <v>0</v>
      </c>
      <c r="AI347" s="228">
        <f t="shared" si="355"/>
        <v>0</v>
      </c>
      <c r="AJ347" s="228">
        <f t="shared" si="355"/>
        <v>0</v>
      </c>
      <c r="AK347" s="228">
        <f t="shared" si="355"/>
        <v>0</v>
      </c>
      <c r="AL347" s="228">
        <f t="shared" si="355"/>
        <v>0</v>
      </c>
      <c r="AM347" s="228">
        <f t="shared" si="355"/>
        <v>0</v>
      </c>
      <c r="AN347" s="228">
        <f t="shared" si="355"/>
        <v>0</v>
      </c>
      <c r="AO347" s="228">
        <f t="shared" si="355"/>
        <v>0</v>
      </c>
      <c r="AP347" s="228">
        <f t="shared" si="355"/>
        <v>0</v>
      </c>
      <c r="AQ347" s="228">
        <f t="shared" si="355"/>
        <v>0</v>
      </c>
      <c r="AR347" s="228">
        <f t="shared" si="355"/>
        <v>0</v>
      </c>
      <c r="AS347" s="228">
        <f t="shared" si="355"/>
        <v>0</v>
      </c>
      <c r="AT347" s="228">
        <f t="shared" si="355"/>
        <v>0</v>
      </c>
      <c r="AU347" s="228">
        <f t="shared" si="355"/>
        <v>0</v>
      </c>
      <c r="AV347" s="228">
        <f t="shared" si="355"/>
        <v>0</v>
      </c>
      <c r="AW347" s="228">
        <f t="shared" si="355"/>
        <v>0</v>
      </c>
      <c r="AX347" s="228">
        <f t="shared" si="355"/>
        <v>0</v>
      </c>
      <c r="AY347" s="228">
        <f t="shared" si="355"/>
        <v>0</v>
      </c>
      <c r="AZ347" s="228">
        <f t="shared" si="355"/>
        <v>0</v>
      </c>
      <c r="BA347" s="228">
        <f t="shared" si="355"/>
        <v>0</v>
      </c>
      <c r="BB347" s="228">
        <f t="shared" si="355"/>
        <v>0</v>
      </c>
      <c r="BC347" s="228">
        <f t="shared" si="355"/>
        <v>0</v>
      </c>
      <c r="BD347" s="228">
        <f t="shared" si="355"/>
        <v>0</v>
      </c>
      <c r="BE347" s="228">
        <f t="shared" si="355"/>
        <v>0</v>
      </c>
      <c r="BF347" s="228">
        <f t="shared" si="355"/>
        <v>0</v>
      </c>
      <c r="BG347" s="228">
        <f t="shared" si="355"/>
        <v>0</v>
      </c>
      <c r="BH347" s="228">
        <f t="shared" si="355"/>
        <v>0</v>
      </c>
      <c r="BI347" s="228">
        <f t="shared" si="355"/>
        <v>0</v>
      </c>
      <c r="BJ347" s="228">
        <f t="shared" si="355"/>
        <v>0</v>
      </c>
      <c r="BK347" s="228">
        <f t="shared" si="355"/>
        <v>0</v>
      </c>
      <c r="BL347" s="228">
        <f t="shared" si="355"/>
        <v>0</v>
      </c>
      <c r="BM347" s="228">
        <f t="shared" si="355"/>
        <v>0</v>
      </c>
      <c r="BN347" s="228">
        <f t="shared" si="355"/>
        <v>0</v>
      </c>
      <c r="BO347" s="228">
        <f t="shared" si="355"/>
        <v>0</v>
      </c>
      <c r="BP347" s="228">
        <f t="shared" si="355"/>
        <v>0</v>
      </c>
      <c r="BQ347" s="228">
        <f t="shared" si="355"/>
        <v>0</v>
      </c>
      <c r="BR347" s="228">
        <f t="shared" si="355"/>
        <v>0</v>
      </c>
      <c r="BS347" s="228">
        <f t="shared" si="355"/>
        <v>0</v>
      </c>
      <c r="BT347" s="228">
        <f t="shared" si="355"/>
        <v>0</v>
      </c>
      <c r="BU347" s="228">
        <f t="shared" si="355"/>
        <v>0</v>
      </c>
      <c r="BV347" s="228">
        <f t="shared" si="355"/>
        <v>0</v>
      </c>
      <c r="BW347" s="228">
        <f t="shared" si="355"/>
        <v>0</v>
      </c>
      <c r="BX347" s="228">
        <f t="shared" si="355"/>
        <v>0</v>
      </c>
      <c r="BY347" s="228">
        <f t="shared" si="355"/>
        <v>0</v>
      </c>
      <c r="BZ347" s="228">
        <f t="shared" si="355"/>
        <v>0</v>
      </c>
      <c r="CA347" s="228">
        <f t="shared" si="355"/>
        <v>0</v>
      </c>
      <c r="CB347" s="228">
        <f t="shared" si="355"/>
        <v>0</v>
      </c>
      <c r="CC347" s="228">
        <f t="shared" si="355"/>
        <v>0</v>
      </c>
      <c r="CD347" s="228">
        <f t="shared" si="355"/>
        <v>0</v>
      </c>
      <c r="CE347" s="228">
        <f t="shared" si="355"/>
        <v>0</v>
      </c>
      <c r="CF347" s="228">
        <f t="shared" si="355"/>
        <v>0</v>
      </c>
      <c r="CG347" s="228">
        <f t="shared" si="355"/>
        <v>0</v>
      </c>
      <c r="CH347" s="228">
        <f t="shared" ref="CH347:DF347" si="357">SUM(CH348:CH351)</f>
        <v>0</v>
      </c>
      <c r="CI347" s="228">
        <f t="shared" si="357"/>
        <v>0</v>
      </c>
      <c r="CJ347" s="228">
        <f t="shared" si="357"/>
        <v>0</v>
      </c>
      <c r="CK347" s="228">
        <f t="shared" si="357"/>
        <v>0</v>
      </c>
      <c r="CL347" s="228">
        <f t="shared" si="357"/>
        <v>0</v>
      </c>
      <c r="CM347" s="228">
        <f t="shared" si="357"/>
        <v>0</v>
      </c>
      <c r="CN347" s="228">
        <f t="shared" si="357"/>
        <v>0</v>
      </c>
      <c r="CO347" s="228">
        <f t="shared" si="357"/>
        <v>0</v>
      </c>
      <c r="CP347" s="228">
        <f t="shared" si="357"/>
        <v>0</v>
      </c>
      <c r="CQ347" s="228">
        <f t="shared" si="357"/>
        <v>0</v>
      </c>
      <c r="CR347" s="228">
        <f t="shared" si="357"/>
        <v>0</v>
      </c>
      <c r="CS347" s="228">
        <f t="shared" si="357"/>
        <v>0</v>
      </c>
      <c r="CT347" s="228">
        <f t="shared" si="357"/>
        <v>0</v>
      </c>
      <c r="CU347" s="228">
        <f t="shared" si="357"/>
        <v>0</v>
      </c>
      <c r="CV347" s="228">
        <f t="shared" si="357"/>
        <v>0</v>
      </c>
      <c r="CW347" s="228">
        <f t="shared" si="357"/>
        <v>0</v>
      </c>
      <c r="CX347" s="228">
        <f t="shared" si="357"/>
        <v>0</v>
      </c>
      <c r="CY347" s="228">
        <f t="shared" si="357"/>
        <v>0</v>
      </c>
      <c r="CZ347" s="228">
        <f t="shared" si="357"/>
        <v>0</v>
      </c>
      <c r="DA347" s="228">
        <f t="shared" si="357"/>
        <v>0</v>
      </c>
      <c r="DB347" s="228">
        <f t="shared" si="357"/>
        <v>0</v>
      </c>
      <c r="DC347" s="228">
        <f t="shared" si="357"/>
        <v>0</v>
      </c>
      <c r="DD347" s="228">
        <f t="shared" si="357"/>
        <v>0</v>
      </c>
      <c r="DE347" s="228">
        <f t="shared" si="357"/>
        <v>0</v>
      </c>
      <c r="DF347" s="228">
        <f t="shared" si="357"/>
        <v>0</v>
      </c>
      <c r="DG347" s="228"/>
      <c r="DH347" s="228"/>
      <c r="DI347" s="228"/>
      <c r="DJ347" s="228"/>
      <c r="DK347" s="228"/>
      <c r="DL347" s="228"/>
      <c r="DM347" s="228"/>
      <c r="DN347" s="228"/>
      <c r="DO347" s="228"/>
      <c r="DP347" s="228"/>
      <c r="DQ347" s="228"/>
      <c r="DR347" s="228"/>
      <c r="DS347" s="228"/>
      <c r="DT347" s="228"/>
      <c r="DU347" s="228"/>
      <c r="DV347" s="228"/>
      <c r="DW347" s="228"/>
      <c r="DX347" s="228"/>
      <c r="DY347" s="228"/>
      <c r="DZ347" s="228"/>
      <c r="EA347" s="228"/>
      <c r="EB347" s="228"/>
      <c r="EC347" s="228"/>
      <c r="ED347" s="228"/>
      <c r="EE347" s="228"/>
      <c r="EF347" s="228"/>
      <c r="EG347" s="228"/>
      <c r="EH347" s="228"/>
      <c r="EI347" s="228"/>
      <c r="EJ347" s="228"/>
      <c r="EK347" s="228"/>
      <c r="EL347" s="228"/>
      <c r="EM347" s="228"/>
      <c r="EN347" s="228"/>
      <c r="EO347" s="228"/>
      <c r="EP347" s="228"/>
      <c r="EQ347" s="228"/>
      <c r="ER347" s="228"/>
      <c r="ES347" s="228"/>
      <c r="ET347" s="228"/>
      <c r="EU347" s="228"/>
      <c r="EV347" s="228"/>
    </row>
    <row r="348" spans="1:152" s="211" customFormat="1" x14ac:dyDescent="0.25">
      <c r="A348" s="198"/>
      <c r="B348" s="198"/>
      <c r="C348" s="198"/>
      <c r="D348" s="250"/>
      <c r="E348" s="231"/>
      <c r="F348" s="246" t="str">
        <f>F332</f>
        <v>산업재산권</v>
      </c>
      <c r="G348" s="246"/>
      <c r="H348" s="246"/>
      <c r="I348" s="246"/>
      <c r="J348" s="247"/>
      <c r="K348" s="234"/>
      <c r="L348" s="235"/>
      <c r="M348" s="236"/>
      <c r="N348" s="245"/>
      <c r="O348" s="235">
        <f t="shared" ref="O348:AD350" si="358">HLOOKUP(O$317-1, $N$689:$Z$690, 2, FALSE)/12</f>
        <v>0</v>
      </c>
      <c r="P348" s="235">
        <f t="shared" si="358"/>
        <v>0</v>
      </c>
      <c r="Q348" s="235">
        <f t="shared" si="358"/>
        <v>0</v>
      </c>
      <c r="R348" s="235">
        <f t="shared" si="358"/>
        <v>0</v>
      </c>
      <c r="S348" s="235">
        <f t="shared" si="358"/>
        <v>0</v>
      </c>
      <c r="T348" s="235">
        <f t="shared" si="358"/>
        <v>0</v>
      </c>
      <c r="U348" s="235">
        <f t="shared" si="358"/>
        <v>0</v>
      </c>
      <c r="V348" s="235">
        <f t="shared" si="358"/>
        <v>0</v>
      </c>
      <c r="W348" s="235">
        <f t="shared" si="358"/>
        <v>0</v>
      </c>
      <c r="X348" s="235">
        <f t="shared" si="358"/>
        <v>0</v>
      </c>
      <c r="Y348" s="235">
        <f t="shared" si="358"/>
        <v>0</v>
      </c>
      <c r="Z348" s="235">
        <f t="shared" si="358"/>
        <v>0</v>
      </c>
      <c r="AA348" s="235">
        <f t="shared" si="358"/>
        <v>0</v>
      </c>
      <c r="AB348" s="235">
        <f t="shared" si="358"/>
        <v>0</v>
      </c>
      <c r="AC348" s="235">
        <f t="shared" si="358"/>
        <v>0</v>
      </c>
      <c r="AD348" s="235">
        <f t="shared" si="358"/>
        <v>0</v>
      </c>
      <c r="AE348" s="235">
        <f t="shared" ref="AE348:AT350" si="359">HLOOKUP(AE$317-1, $N$689:$Z$690, 2, FALSE)/12</f>
        <v>0</v>
      </c>
      <c r="AF348" s="235">
        <f t="shared" si="359"/>
        <v>0</v>
      </c>
      <c r="AG348" s="235">
        <f t="shared" si="359"/>
        <v>0</v>
      </c>
      <c r="AH348" s="235">
        <f t="shared" si="359"/>
        <v>0</v>
      </c>
      <c r="AI348" s="235">
        <f t="shared" si="359"/>
        <v>0</v>
      </c>
      <c r="AJ348" s="235">
        <f t="shared" si="359"/>
        <v>0</v>
      </c>
      <c r="AK348" s="235">
        <f t="shared" si="359"/>
        <v>0</v>
      </c>
      <c r="AL348" s="235">
        <f t="shared" si="359"/>
        <v>0</v>
      </c>
      <c r="AM348" s="235">
        <f t="shared" si="359"/>
        <v>0</v>
      </c>
      <c r="AN348" s="235">
        <f t="shared" si="359"/>
        <v>0</v>
      </c>
      <c r="AO348" s="235">
        <f t="shared" si="359"/>
        <v>0</v>
      </c>
      <c r="AP348" s="235">
        <f t="shared" si="359"/>
        <v>0</v>
      </c>
      <c r="AQ348" s="235">
        <f t="shared" si="359"/>
        <v>0</v>
      </c>
      <c r="AR348" s="235">
        <f t="shared" si="359"/>
        <v>0</v>
      </c>
      <c r="AS348" s="235">
        <f t="shared" si="359"/>
        <v>0</v>
      </c>
      <c r="AT348" s="235">
        <f t="shared" si="359"/>
        <v>0</v>
      </c>
      <c r="AU348" s="235">
        <f t="shared" ref="AU348:BJ350" si="360">HLOOKUP(AU$317-1, $N$689:$Z$690, 2, FALSE)/12</f>
        <v>0</v>
      </c>
      <c r="AV348" s="235">
        <f t="shared" si="360"/>
        <v>0</v>
      </c>
      <c r="AW348" s="235">
        <f t="shared" si="360"/>
        <v>0</v>
      </c>
      <c r="AX348" s="235">
        <f t="shared" si="360"/>
        <v>0</v>
      </c>
      <c r="AY348" s="235">
        <f t="shared" si="360"/>
        <v>0</v>
      </c>
      <c r="AZ348" s="235">
        <f t="shared" si="360"/>
        <v>0</v>
      </c>
      <c r="BA348" s="235">
        <f t="shared" si="360"/>
        <v>0</v>
      </c>
      <c r="BB348" s="235">
        <f t="shared" si="360"/>
        <v>0</v>
      </c>
      <c r="BC348" s="235">
        <f t="shared" si="360"/>
        <v>0</v>
      </c>
      <c r="BD348" s="235">
        <f t="shared" si="360"/>
        <v>0</v>
      </c>
      <c r="BE348" s="235">
        <f t="shared" si="360"/>
        <v>0</v>
      </c>
      <c r="BF348" s="235">
        <f t="shared" si="360"/>
        <v>0</v>
      </c>
      <c r="BG348" s="235">
        <f t="shared" si="360"/>
        <v>0</v>
      </c>
      <c r="BH348" s="235">
        <f t="shared" si="360"/>
        <v>0</v>
      </c>
      <c r="BI348" s="235">
        <f t="shared" si="360"/>
        <v>0</v>
      </c>
      <c r="BJ348" s="235">
        <f t="shared" si="360"/>
        <v>0</v>
      </c>
      <c r="BK348" s="235">
        <f t="shared" ref="BK348:BZ350" si="361">HLOOKUP(BK$317-1, $N$689:$Z$690, 2, FALSE)/12</f>
        <v>0</v>
      </c>
      <c r="BL348" s="235">
        <f t="shared" si="361"/>
        <v>0</v>
      </c>
      <c r="BM348" s="235">
        <f t="shared" si="361"/>
        <v>0</v>
      </c>
      <c r="BN348" s="235">
        <f t="shared" si="361"/>
        <v>0</v>
      </c>
      <c r="BO348" s="235">
        <f t="shared" si="361"/>
        <v>0</v>
      </c>
      <c r="BP348" s="235">
        <f t="shared" si="361"/>
        <v>0</v>
      </c>
      <c r="BQ348" s="235">
        <f t="shared" si="361"/>
        <v>0</v>
      </c>
      <c r="BR348" s="235">
        <f t="shared" si="361"/>
        <v>0</v>
      </c>
      <c r="BS348" s="235">
        <f t="shared" si="361"/>
        <v>0</v>
      </c>
      <c r="BT348" s="235">
        <f t="shared" si="361"/>
        <v>0</v>
      </c>
      <c r="BU348" s="235">
        <f t="shared" si="361"/>
        <v>0</v>
      </c>
      <c r="BV348" s="235">
        <f t="shared" si="361"/>
        <v>0</v>
      </c>
      <c r="BW348" s="235">
        <f t="shared" si="361"/>
        <v>0</v>
      </c>
      <c r="BX348" s="235">
        <f t="shared" si="361"/>
        <v>0</v>
      </c>
      <c r="BY348" s="235">
        <f t="shared" si="361"/>
        <v>0</v>
      </c>
      <c r="BZ348" s="235">
        <f t="shared" si="361"/>
        <v>0</v>
      </c>
      <c r="CA348" s="235">
        <f t="shared" ref="CA348:CP350" si="362">HLOOKUP(CA$317-1, $N$689:$Z$690, 2, FALSE)/12</f>
        <v>0</v>
      </c>
      <c r="CB348" s="235">
        <f t="shared" si="362"/>
        <v>0</v>
      </c>
      <c r="CC348" s="235">
        <f t="shared" si="362"/>
        <v>0</v>
      </c>
      <c r="CD348" s="235">
        <f t="shared" si="362"/>
        <v>0</v>
      </c>
      <c r="CE348" s="235">
        <f t="shared" si="362"/>
        <v>0</v>
      </c>
      <c r="CF348" s="235">
        <f t="shared" si="362"/>
        <v>0</v>
      </c>
      <c r="CG348" s="235">
        <f t="shared" si="362"/>
        <v>0</v>
      </c>
      <c r="CH348" s="235">
        <f t="shared" si="362"/>
        <v>0</v>
      </c>
      <c r="CI348" s="235">
        <f t="shared" si="362"/>
        <v>0</v>
      </c>
      <c r="CJ348" s="235">
        <f t="shared" si="362"/>
        <v>0</v>
      </c>
      <c r="CK348" s="235">
        <f t="shared" si="362"/>
        <v>0</v>
      </c>
      <c r="CL348" s="235">
        <f t="shared" si="362"/>
        <v>0</v>
      </c>
      <c r="CM348" s="235">
        <f t="shared" si="362"/>
        <v>0</v>
      </c>
      <c r="CN348" s="235">
        <f t="shared" si="362"/>
        <v>0</v>
      </c>
      <c r="CO348" s="235">
        <f t="shared" si="362"/>
        <v>0</v>
      </c>
      <c r="CP348" s="235">
        <f t="shared" si="362"/>
        <v>0</v>
      </c>
      <c r="CQ348" s="235">
        <f t="shared" ref="CQ348:DF350" si="363">HLOOKUP(CQ$317-1, $N$689:$Z$690, 2, FALSE)/12</f>
        <v>0</v>
      </c>
      <c r="CR348" s="235">
        <f t="shared" si="363"/>
        <v>0</v>
      </c>
      <c r="CS348" s="235">
        <f t="shared" si="363"/>
        <v>0</v>
      </c>
      <c r="CT348" s="235">
        <f t="shared" si="363"/>
        <v>0</v>
      </c>
      <c r="CU348" s="235">
        <f t="shared" si="363"/>
        <v>0</v>
      </c>
      <c r="CV348" s="235">
        <f t="shared" si="363"/>
        <v>0</v>
      </c>
      <c r="CW348" s="235">
        <f t="shared" si="363"/>
        <v>0</v>
      </c>
      <c r="CX348" s="235">
        <f t="shared" si="363"/>
        <v>0</v>
      </c>
      <c r="CY348" s="235">
        <f t="shared" si="363"/>
        <v>0</v>
      </c>
      <c r="CZ348" s="235">
        <f t="shared" si="363"/>
        <v>0</v>
      </c>
      <c r="DA348" s="235">
        <f t="shared" si="363"/>
        <v>0</v>
      </c>
      <c r="DB348" s="235">
        <f t="shared" si="363"/>
        <v>0</v>
      </c>
      <c r="DC348" s="235">
        <f t="shared" si="363"/>
        <v>0</v>
      </c>
      <c r="DD348" s="235">
        <f t="shared" si="363"/>
        <v>0</v>
      </c>
      <c r="DE348" s="235">
        <f t="shared" si="363"/>
        <v>0</v>
      </c>
      <c r="DF348" s="235">
        <f t="shared" si="363"/>
        <v>0</v>
      </c>
      <c r="DG348" s="235"/>
      <c r="DH348" s="235"/>
      <c r="DI348" s="235"/>
      <c r="DJ348" s="235"/>
      <c r="DK348" s="235"/>
      <c r="DL348" s="235"/>
      <c r="DM348" s="235"/>
      <c r="DN348" s="235"/>
      <c r="DO348" s="235"/>
      <c r="DP348" s="235"/>
      <c r="DQ348" s="235"/>
      <c r="DR348" s="235"/>
      <c r="DS348" s="235"/>
      <c r="DT348" s="235"/>
      <c r="DU348" s="235"/>
      <c r="DV348" s="235"/>
      <c r="DW348" s="235"/>
      <c r="DX348" s="235"/>
      <c r="DY348" s="235"/>
      <c r="DZ348" s="235"/>
      <c r="EA348" s="235"/>
      <c r="EB348" s="235"/>
      <c r="EC348" s="235"/>
      <c r="ED348" s="235"/>
      <c r="EE348" s="235"/>
      <c r="EF348" s="235"/>
      <c r="EG348" s="235"/>
      <c r="EH348" s="235"/>
      <c r="EI348" s="235"/>
      <c r="EJ348" s="235"/>
      <c r="EK348" s="235"/>
      <c r="EL348" s="235"/>
      <c r="EM348" s="235"/>
      <c r="EN348" s="235"/>
      <c r="EO348" s="235"/>
      <c r="EP348" s="235"/>
      <c r="EQ348" s="235"/>
      <c r="ER348" s="235"/>
      <c r="ES348" s="235"/>
      <c r="ET348" s="235"/>
      <c r="EU348" s="235"/>
      <c r="EV348" s="235"/>
    </row>
    <row r="349" spans="1:152" s="211" customFormat="1" x14ac:dyDescent="0.25">
      <c r="A349" s="198"/>
      <c r="B349" s="198"/>
      <c r="C349" s="198"/>
      <c r="D349" s="250"/>
      <c r="E349" s="239"/>
      <c r="F349" s="246" t="str">
        <f>F333</f>
        <v>기타 무형자산</v>
      </c>
      <c r="G349" s="283"/>
      <c r="H349" s="283"/>
      <c r="I349" s="283"/>
      <c r="J349" s="284"/>
      <c r="K349" s="234"/>
      <c r="L349" s="235"/>
      <c r="M349" s="236"/>
      <c r="N349" s="245"/>
      <c r="O349" s="235">
        <f t="shared" si="358"/>
        <v>0</v>
      </c>
      <c r="P349" s="235">
        <f t="shared" si="358"/>
        <v>0</v>
      </c>
      <c r="Q349" s="235">
        <f t="shared" si="358"/>
        <v>0</v>
      </c>
      <c r="R349" s="235">
        <f t="shared" si="358"/>
        <v>0</v>
      </c>
      <c r="S349" s="235">
        <f t="shared" si="358"/>
        <v>0</v>
      </c>
      <c r="T349" s="235">
        <f t="shared" si="358"/>
        <v>0</v>
      </c>
      <c r="U349" s="235">
        <f t="shared" si="358"/>
        <v>0</v>
      </c>
      <c r="V349" s="235">
        <f t="shared" si="358"/>
        <v>0</v>
      </c>
      <c r="W349" s="235">
        <f t="shared" si="358"/>
        <v>0</v>
      </c>
      <c r="X349" s="235">
        <f t="shared" si="358"/>
        <v>0</v>
      </c>
      <c r="Y349" s="235">
        <f t="shared" si="358"/>
        <v>0</v>
      </c>
      <c r="Z349" s="235">
        <f t="shared" si="358"/>
        <v>0</v>
      </c>
      <c r="AA349" s="235">
        <f t="shared" si="358"/>
        <v>0</v>
      </c>
      <c r="AB349" s="235">
        <f t="shared" si="358"/>
        <v>0</v>
      </c>
      <c r="AC349" s="235">
        <f t="shared" si="358"/>
        <v>0</v>
      </c>
      <c r="AD349" s="235">
        <f t="shared" si="358"/>
        <v>0</v>
      </c>
      <c r="AE349" s="235">
        <f t="shared" si="359"/>
        <v>0</v>
      </c>
      <c r="AF349" s="235">
        <f t="shared" si="359"/>
        <v>0</v>
      </c>
      <c r="AG349" s="235">
        <f t="shared" si="359"/>
        <v>0</v>
      </c>
      <c r="AH349" s="235">
        <f t="shared" si="359"/>
        <v>0</v>
      </c>
      <c r="AI349" s="235">
        <f t="shared" si="359"/>
        <v>0</v>
      </c>
      <c r="AJ349" s="235">
        <f t="shared" si="359"/>
        <v>0</v>
      </c>
      <c r="AK349" s="235">
        <f t="shared" si="359"/>
        <v>0</v>
      </c>
      <c r="AL349" s="235">
        <f t="shared" si="359"/>
        <v>0</v>
      </c>
      <c r="AM349" s="235">
        <f t="shared" si="359"/>
        <v>0</v>
      </c>
      <c r="AN349" s="235">
        <f t="shared" si="359"/>
        <v>0</v>
      </c>
      <c r="AO349" s="235">
        <f t="shared" si="359"/>
        <v>0</v>
      </c>
      <c r="AP349" s="235">
        <f t="shared" si="359"/>
        <v>0</v>
      </c>
      <c r="AQ349" s="235">
        <f t="shared" si="359"/>
        <v>0</v>
      </c>
      <c r="AR349" s="235">
        <f t="shared" si="359"/>
        <v>0</v>
      </c>
      <c r="AS349" s="235">
        <f t="shared" si="359"/>
        <v>0</v>
      </c>
      <c r="AT349" s="235">
        <f t="shared" si="359"/>
        <v>0</v>
      </c>
      <c r="AU349" s="235">
        <f t="shared" si="360"/>
        <v>0</v>
      </c>
      <c r="AV349" s="235">
        <f t="shared" si="360"/>
        <v>0</v>
      </c>
      <c r="AW349" s="235">
        <f t="shared" si="360"/>
        <v>0</v>
      </c>
      <c r="AX349" s="235">
        <f t="shared" si="360"/>
        <v>0</v>
      </c>
      <c r="AY349" s="235">
        <f t="shared" si="360"/>
        <v>0</v>
      </c>
      <c r="AZ349" s="235">
        <f t="shared" si="360"/>
        <v>0</v>
      </c>
      <c r="BA349" s="235">
        <f t="shared" si="360"/>
        <v>0</v>
      </c>
      <c r="BB349" s="235">
        <f t="shared" si="360"/>
        <v>0</v>
      </c>
      <c r="BC349" s="235">
        <f t="shared" si="360"/>
        <v>0</v>
      </c>
      <c r="BD349" s="235">
        <f t="shared" si="360"/>
        <v>0</v>
      </c>
      <c r="BE349" s="235">
        <f t="shared" si="360"/>
        <v>0</v>
      </c>
      <c r="BF349" s="235">
        <f t="shared" si="360"/>
        <v>0</v>
      </c>
      <c r="BG349" s="235">
        <f t="shared" si="360"/>
        <v>0</v>
      </c>
      <c r="BH349" s="235">
        <f t="shared" si="360"/>
        <v>0</v>
      </c>
      <c r="BI349" s="235">
        <f t="shared" si="360"/>
        <v>0</v>
      </c>
      <c r="BJ349" s="235">
        <f t="shared" si="360"/>
        <v>0</v>
      </c>
      <c r="BK349" s="235">
        <f t="shared" si="361"/>
        <v>0</v>
      </c>
      <c r="BL349" s="235">
        <f t="shared" si="361"/>
        <v>0</v>
      </c>
      <c r="BM349" s="235">
        <f t="shared" si="361"/>
        <v>0</v>
      </c>
      <c r="BN349" s="235">
        <f t="shared" si="361"/>
        <v>0</v>
      </c>
      <c r="BO349" s="235">
        <f t="shared" si="361"/>
        <v>0</v>
      </c>
      <c r="BP349" s="235">
        <f t="shared" si="361"/>
        <v>0</v>
      </c>
      <c r="BQ349" s="235">
        <f t="shared" si="361"/>
        <v>0</v>
      </c>
      <c r="BR349" s="235">
        <f t="shared" si="361"/>
        <v>0</v>
      </c>
      <c r="BS349" s="235">
        <f t="shared" si="361"/>
        <v>0</v>
      </c>
      <c r="BT349" s="235">
        <f t="shared" si="361"/>
        <v>0</v>
      </c>
      <c r="BU349" s="235">
        <f t="shared" si="361"/>
        <v>0</v>
      </c>
      <c r="BV349" s="235">
        <f t="shared" si="361"/>
        <v>0</v>
      </c>
      <c r="BW349" s="235">
        <f t="shared" si="361"/>
        <v>0</v>
      </c>
      <c r="BX349" s="235">
        <f t="shared" si="361"/>
        <v>0</v>
      </c>
      <c r="BY349" s="235">
        <f t="shared" si="361"/>
        <v>0</v>
      </c>
      <c r="BZ349" s="235">
        <f t="shared" si="361"/>
        <v>0</v>
      </c>
      <c r="CA349" s="235">
        <f t="shared" si="362"/>
        <v>0</v>
      </c>
      <c r="CB349" s="235">
        <f t="shared" si="362"/>
        <v>0</v>
      </c>
      <c r="CC349" s="235">
        <f t="shared" si="362"/>
        <v>0</v>
      </c>
      <c r="CD349" s="235">
        <f t="shared" si="362"/>
        <v>0</v>
      </c>
      <c r="CE349" s="235">
        <f t="shared" si="362"/>
        <v>0</v>
      </c>
      <c r="CF349" s="235">
        <f t="shared" si="362"/>
        <v>0</v>
      </c>
      <c r="CG349" s="235">
        <f t="shared" si="362"/>
        <v>0</v>
      </c>
      <c r="CH349" s="235">
        <f t="shared" si="362"/>
        <v>0</v>
      </c>
      <c r="CI349" s="235">
        <f t="shared" si="362"/>
        <v>0</v>
      </c>
      <c r="CJ349" s="235">
        <f t="shared" si="362"/>
        <v>0</v>
      </c>
      <c r="CK349" s="235">
        <f t="shared" si="362"/>
        <v>0</v>
      </c>
      <c r="CL349" s="235">
        <f t="shared" si="362"/>
        <v>0</v>
      </c>
      <c r="CM349" s="235">
        <f t="shared" si="362"/>
        <v>0</v>
      </c>
      <c r="CN349" s="235">
        <f t="shared" si="362"/>
        <v>0</v>
      </c>
      <c r="CO349" s="235">
        <f t="shared" si="362"/>
        <v>0</v>
      </c>
      <c r="CP349" s="235">
        <f t="shared" si="362"/>
        <v>0</v>
      </c>
      <c r="CQ349" s="235">
        <f t="shared" si="363"/>
        <v>0</v>
      </c>
      <c r="CR349" s="235">
        <f t="shared" si="363"/>
        <v>0</v>
      </c>
      <c r="CS349" s="235">
        <f t="shared" si="363"/>
        <v>0</v>
      </c>
      <c r="CT349" s="235">
        <f t="shared" si="363"/>
        <v>0</v>
      </c>
      <c r="CU349" s="235">
        <f t="shared" si="363"/>
        <v>0</v>
      </c>
      <c r="CV349" s="235">
        <f t="shared" si="363"/>
        <v>0</v>
      </c>
      <c r="CW349" s="235">
        <f t="shared" si="363"/>
        <v>0</v>
      </c>
      <c r="CX349" s="235">
        <f t="shared" si="363"/>
        <v>0</v>
      </c>
      <c r="CY349" s="235">
        <f t="shared" si="363"/>
        <v>0</v>
      </c>
      <c r="CZ349" s="235">
        <f t="shared" si="363"/>
        <v>0</v>
      </c>
      <c r="DA349" s="235">
        <f t="shared" si="363"/>
        <v>0</v>
      </c>
      <c r="DB349" s="235">
        <f t="shared" si="363"/>
        <v>0</v>
      </c>
      <c r="DC349" s="235">
        <f t="shared" si="363"/>
        <v>0</v>
      </c>
      <c r="DD349" s="235">
        <f t="shared" si="363"/>
        <v>0</v>
      </c>
      <c r="DE349" s="235">
        <f t="shared" si="363"/>
        <v>0</v>
      </c>
      <c r="DF349" s="235">
        <f t="shared" si="363"/>
        <v>0</v>
      </c>
      <c r="DG349" s="235"/>
      <c r="DH349" s="235"/>
      <c r="DI349" s="235"/>
      <c r="DJ349" s="235"/>
      <c r="DK349" s="235"/>
      <c r="DL349" s="235"/>
      <c r="DM349" s="235"/>
      <c r="DN349" s="235"/>
      <c r="DO349" s="235"/>
      <c r="DP349" s="235"/>
      <c r="DQ349" s="235"/>
      <c r="DR349" s="235"/>
      <c r="DS349" s="235"/>
      <c r="DT349" s="235"/>
      <c r="DU349" s="235"/>
      <c r="DV349" s="235"/>
      <c r="DW349" s="235"/>
      <c r="DX349" s="235"/>
      <c r="DY349" s="235"/>
      <c r="DZ349" s="235"/>
      <c r="EA349" s="235"/>
      <c r="EB349" s="235"/>
      <c r="EC349" s="235"/>
      <c r="ED349" s="235"/>
      <c r="EE349" s="235"/>
      <c r="EF349" s="235"/>
      <c r="EG349" s="235"/>
      <c r="EH349" s="235"/>
      <c r="EI349" s="235"/>
      <c r="EJ349" s="235"/>
      <c r="EK349" s="235"/>
      <c r="EL349" s="235"/>
      <c r="EM349" s="235"/>
      <c r="EN349" s="235"/>
      <c r="EO349" s="235"/>
      <c r="EP349" s="235"/>
      <c r="EQ349" s="235"/>
      <c r="ER349" s="235"/>
      <c r="ES349" s="235"/>
      <c r="ET349" s="235"/>
      <c r="EU349" s="235"/>
      <c r="EV349" s="235"/>
    </row>
    <row r="350" spans="1:152" s="211" customFormat="1" x14ac:dyDescent="0.25">
      <c r="A350" s="198"/>
      <c r="B350" s="198"/>
      <c r="C350" s="198"/>
      <c r="D350" s="250"/>
      <c r="E350" s="231"/>
      <c r="F350" s="246">
        <f>F334</f>
        <v>0</v>
      </c>
      <c r="G350" s="246"/>
      <c r="H350" s="246"/>
      <c r="I350" s="246"/>
      <c r="J350" s="247"/>
      <c r="K350" s="234"/>
      <c r="L350" s="235"/>
      <c r="M350" s="236"/>
      <c r="N350" s="245"/>
      <c r="O350" s="235">
        <f t="shared" si="358"/>
        <v>0</v>
      </c>
      <c r="P350" s="235">
        <f t="shared" si="358"/>
        <v>0</v>
      </c>
      <c r="Q350" s="235">
        <f t="shared" si="358"/>
        <v>0</v>
      </c>
      <c r="R350" s="235">
        <f t="shared" si="358"/>
        <v>0</v>
      </c>
      <c r="S350" s="235">
        <f t="shared" si="358"/>
        <v>0</v>
      </c>
      <c r="T350" s="235">
        <f t="shared" si="358"/>
        <v>0</v>
      </c>
      <c r="U350" s="235">
        <f t="shared" si="358"/>
        <v>0</v>
      </c>
      <c r="V350" s="235">
        <f t="shared" si="358"/>
        <v>0</v>
      </c>
      <c r="W350" s="235">
        <f t="shared" si="358"/>
        <v>0</v>
      </c>
      <c r="X350" s="235">
        <f t="shared" si="358"/>
        <v>0</v>
      </c>
      <c r="Y350" s="235">
        <f t="shared" si="358"/>
        <v>0</v>
      </c>
      <c r="Z350" s="235">
        <f t="shared" si="358"/>
        <v>0</v>
      </c>
      <c r="AA350" s="235">
        <f t="shared" si="358"/>
        <v>0</v>
      </c>
      <c r="AB350" s="235">
        <f t="shared" si="358"/>
        <v>0</v>
      </c>
      <c r="AC350" s="235">
        <f t="shared" si="358"/>
        <v>0</v>
      </c>
      <c r="AD350" s="235">
        <f t="shared" si="358"/>
        <v>0</v>
      </c>
      <c r="AE350" s="235">
        <f t="shared" si="359"/>
        <v>0</v>
      </c>
      <c r="AF350" s="235">
        <f t="shared" si="359"/>
        <v>0</v>
      </c>
      <c r="AG350" s="235">
        <f t="shared" si="359"/>
        <v>0</v>
      </c>
      <c r="AH350" s="235">
        <f t="shared" si="359"/>
        <v>0</v>
      </c>
      <c r="AI350" s="235">
        <f t="shared" si="359"/>
        <v>0</v>
      </c>
      <c r="AJ350" s="235">
        <f t="shared" si="359"/>
        <v>0</v>
      </c>
      <c r="AK350" s="235">
        <f t="shared" si="359"/>
        <v>0</v>
      </c>
      <c r="AL350" s="235">
        <f t="shared" si="359"/>
        <v>0</v>
      </c>
      <c r="AM350" s="235">
        <f t="shared" si="359"/>
        <v>0</v>
      </c>
      <c r="AN350" s="235">
        <f t="shared" si="359"/>
        <v>0</v>
      </c>
      <c r="AO350" s="235">
        <f t="shared" si="359"/>
        <v>0</v>
      </c>
      <c r="AP350" s="235">
        <f t="shared" si="359"/>
        <v>0</v>
      </c>
      <c r="AQ350" s="235">
        <f t="shared" si="359"/>
        <v>0</v>
      </c>
      <c r="AR350" s="235">
        <f t="shared" si="359"/>
        <v>0</v>
      </c>
      <c r="AS350" s="235">
        <f t="shared" si="359"/>
        <v>0</v>
      </c>
      <c r="AT350" s="235">
        <f t="shared" si="359"/>
        <v>0</v>
      </c>
      <c r="AU350" s="235">
        <f t="shared" si="360"/>
        <v>0</v>
      </c>
      <c r="AV350" s="235">
        <f t="shared" si="360"/>
        <v>0</v>
      </c>
      <c r="AW350" s="235">
        <f t="shared" si="360"/>
        <v>0</v>
      </c>
      <c r="AX350" s="235">
        <f t="shared" si="360"/>
        <v>0</v>
      </c>
      <c r="AY350" s="235">
        <f t="shared" si="360"/>
        <v>0</v>
      </c>
      <c r="AZ350" s="235">
        <f t="shared" si="360"/>
        <v>0</v>
      </c>
      <c r="BA350" s="235">
        <f t="shared" si="360"/>
        <v>0</v>
      </c>
      <c r="BB350" s="235">
        <f t="shared" si="360"/>
        <v>0</v>
      </c>
      <c r="BC350" s="235">
        <f t="shared" si="360"/>
        <v>0</v>
      </c>
      <c r="BD350" s="235">
        <f t="shared" si="360"/>
        <v>0</v>
      </c>
      <c r="BE350" s="235">
        <f t="shared" si="360"/>
        <v>0</v>
      </c>
      <c r="BF350" s="235">
        <f t="shared" si="360"/>
        <v>0</v>
      </c>
      <c r="BG350" s="235">
        <f t="shared" si="360"/>
        <v>0</v>
      </c>
      <c r="BH350" s="235">
        <f t="shared" si="360"/>
        <v>0</v>
      </c>
      <c r="BI350" s="235">
        <f t="shared" si="360"/>
        <v>0</v>
      </c>
      <c r="BJ350" s="235">
        <f t="shared" si="360"/>
        <v>0</v>
      </c>
      <c r="BK350" s="235">
        <f t="shared" si="361"/>
        <v>0</v>
      </c>
      <c r="BL350" s="235">
        <f t="shared" si="361"/>
        <v>0</v>
      </c>
      <c r="BM350" s="235">
        <f t="shared" si="361"/>
        <v>0</v>
      </c>
      <c r="BN350" s="235">
        <f t="shared" si="361"/>
        <v>0</v>
      </c>
      <c r="BO350" s="235">
        <f t="shared" si="361"/>
        <v>0</v>
      </c>
      <c r="BP350" s="235">
        <f t="shared" si="361"/>
        <v>0</v>
      </c>
      <c r="BQ350" s="235">
        <f t="shared" si="361"/>
        <v>0</v>
      </c>
      <c r="BR350" s="235">
        <f t="shared" si="361"/>
        <v>0</v>
      </c>
      <c r="BS350" s="235">
        <f t="shared" si="361"/>
        <v>0</v>
      </c>
      <c r="BT350" s="235">
        <f t="shared" si="361"/>
        <v>0</v>
      </c>
      <c r="BU350" s="235">
        <f t="shared" si="361"/>
        <v>0</v>
      </c>
      <c r="BV350" s="235">
        <f t="shared" si="361"/>
        <v>0</v>
      </c>
      <c r="BW350" s="235">
        <f t="shared" si="361"/>
        <v>0</v>
      </c>
      <c r="BX350" s="235">
        <f t="shared" si="361"/>
        <v>0</v>
      </c>
      <c r="BY350" s="235">
        <f t="shared" si="361"/>
        <v>0</v>
      </c>
      <c r="BZ350" s="235">
        <f t="shared" si="361"/>
        <v>0</v>
      </c>
      <c r="CA350" s="235">
        <f t="shared" si="362"/>
        <v>0</v>
      </c>
      <c r="CB350" s="235">
        <f t="shared" si="362"/>
        <v>0</v>
      </c>
      <c r="CC350" s="235">
        <f t="shared" si="362"/>
        <v>0</v>
      </c>
      <c r="CD350" s="235">
        <f t="shared" si="362"/>
        <v>0</v>
      </c>
      <c r="CE350" s="235">
        <f t="shared" si="362"/>
        <v>0</v>
      </c>
      <c r="CF350" s="235">
        <f t="shared" si="362"/>
        <v>0</v>
      </c>
      <c r="CG350" s="235">
        <f t="shared" si="362"/>
        <v>0</v>
      </c>
      <c r="CH350" s="235">
        <f t="shared" si="362"/>
        <v>0</v>
      </c>
      <c r="CI350" s="235">
        <f t="shared" si="362"/>
        <v>0</v>
      </c>
      <c r="CJ350" s="235">
        <f t="shared" si="362"/>
        <v>0</v>
      </c>
      <c r="CK350" s="235">
        <f t="shared" si="362"/>
        <v>0</v>
      </c>
      <c r="CL350" s="235">
        <f t="shared" si="362"/>
        <v>0</v>
      </c>
      <c r="CM350" s="235">
        <f t="shared" si="362"/>
        <v>0</v>
      </c>
      <c r="CN350" s="235">
        <f t="shared" si="362"/>
        <v>0</v>
      </c>
      <c r="CO350" s="235">
        <f t="shared" si="362"/>
        <v>0</v>
      </c>
      <c r="CP350" s="235">
        <f t="shared" si="362"/>
        <v>0</v>
      </c>
      <c r="CQ350" s="235">
        <f t="shared" si="363"/>
        <v>0</v>
      </c>
      <c r="CR350" s="235">
        <f t="shared" si="363"/>
        <v>0</v>
      </c>
      <c r="CS350" s="235">
        <f t="shared" si="363"/>
        <v>0</v>
      </c>
      <c r="CT350" s="235">
        <f t="shared" si="363"/>
        <v>0</v>
      </c>
      <c r="CU350" s="235">
        <f t="shared" si="363"/>
        <v>0</v>
      </c>
      <c r="CV350" s="235">
        <f t="shared" si="363"/>
        <v>0</v>
      </c>
      <c r="CW350" s="235">
        <f t="shared" si="363"/>
        <v>0</v>
      </c>
      <c r="CX350" s="235">
        <f t="shared" si="363"/>
        <v>0</v>
      </c>
      <c r="CY350" s="235">
        <f t="shared" si="363"/>
        <v>0</v>
      </c>
      <c r="CZ350" s="235">
        <f t="shared" si="363"/>
        <v>0</v>
      </c>
      <c r="DA350" s="235">
        <f t="shared" si="363"/>
        <v>0</v>
      </c>
      <c r="DB350" s="235">
        <f t="shared" si="363"/>
        <v>0</v>
      </c>
      <c r="DC350" s="235">
        <f t="shared" si="363"/>
        <v>0</v>
      </c>
      <c r="DD350" s="235">
        <f t="shared" si="363"/>
        <v>0</v>
      </c>
      <c r="DE350" s="235">
        <f t="shared" si="363"/>
        <v>0</v>
      </c>
      <c r="DF350" s="235">
        <f t="shared" si="363"/>
        <v>0</v>
      </c>
      <c r="DG350" s="235"/>
      <c r="DH350" s="235"/>
      <c r="DI350" s="235"/>
      <c r="DJ350" s="235"/>
      <c r="DK350" s="235"/>
      <c r="DL350" s="235"/>
      <c r="DM350" s="235"/>
      <c r="DN350" s="235"/>
      <c r="DO350" s="235"/>
      <c r="DP350" s="235"/>
      <c r="DQ350" s="235"/>
      <c r="DR350" s="235"/>
      <c r="DS350" s="235"/>
      <c r="DT350" s="235"/>
      <c r="DU350" s="235"/>
      <c r="DV350" s="235"/>
      <c r="DW350" s="235"/>
      <c r="DX350" s="235"/>
      <c r="DY350" s="235"/>
      <c r="DZ350" s="235"/>
      <c r="EA350" s="235"/>
      <c r="EB350" s="235"/>
      <c r="EC350" s="235"/>
      <c r="ED350" s="235"/>
      <c r="EE350" s="235"/>
      <c r="EF350" s="235"/>
      <c r="EG350" s="235"/>
      <c r="EH350" s="235"/>
      <c r="EI350" s="235"/>
      <c r="EJ350" s="235"/>
      <c r="EK350" s="235"/>
      <c r="EL350" s="235"/>
      <c r="EM350" s="235"/>
      <c r="EN350" s="235"/>
      <c r="EO350" s="235"/>
      <c r="EP350" s="235"/>
      <c r="EQ350" s="235"/>
      <c r="ER350" s="235"/>
      <c r="ES350" s="235"/>
      <c r="ET350" s="235"/>
      <c r="EU350" s="235"/>
      <c r="EV350" s="235"/>
    </row>
    <row r="351" spans="1:152" s="211" customFormat="1" x14ac:dyDescent="0.25">
      <c r="A351" s="198"/>
      <c r="B351" s="198"/>
      <c r="C351" s="198"/>
      <c r="D351" s="250"/>
      <c r="E351" s="231"/>
      <c r="F351" s="246"/>
      <c r="G351" s="246"/>
      <c r="H351" s="246"/>
      <c r="I351" s="246"/>
      <c r="J351" s="247"/>
      <c r="K351" s="234"/>
      <c r="L351" s="235"/>
      <c r="M351" s="236"/>
      <c r="N351" s="245"/>
      <c r="O351" s="243"/>
      <c r="P351" s="243"/>
      <c r="Q351" s="243"/>
      <c r="R351" s="243"/>
      <c r="S351" s="243"/>
      <c r="T351" s="243"/>
      <c r="U351" s="243"/>
      <c r="V351" s="243"/>
      <c r="W351" s="243"/>
      <c r="X351" s="243"/>
      <c r="Y351" s="243"/>
      <c r="Z351" s="243"/>
      <c r="AA351" s="243"/>
      <c r="AB351" s="243"/>
      <c r="AC351" s="243"/>
      <c r="AD351" s="243"/>
      <c r="AE351" s="243"/>
      <c r="AF351" s="243"/>
      <c r="AG351" s="243"/>
      <c r="AH351" s="243"/>
      <c r="AI351" s="243"/>
      <c r="AJ351" s="243"/>
      <c r="AK351" s="243"/>
      <c r="AL351" s="243"/>
      <c r="AM351" s="243"/>
      <c r="AN351" s="243"/>
      <c r="AO351" s="243"/>
      <c r="AP351" s="243"/>
      <c r="AQ351" s="243"/>
      <c r="AR351" s="243"/>
      <c r="AS351" s="243"/>
      <c r="AT351" s="243"/>
      <c r="AU351" s="243"/>
      <c r="AV351" s="243"/>
      <c r="AW351" s="243"/>
      <c r="AX351" s="243"/>
      <c r="AY351" s="243"/>
      <c r="AZ351" s="243"/>
      <c r="BA351" s="243"/>
      <c r="BB351" s="243"/>
      <c r="BC351" s="243"/>
      <c r="BD351" s="243"/>
      <c r="BE351" s="243"/>
      <c r="BF351" s="243"/>
      <c r="BG351" s="243"/>
      <c r="BH351" s="243"/>
      <c r="BI351" s="243"/>
      <c r="BJ351" s="243"/>
      <c r="BK351" s="243"/>
      <c r="BL351" s="243"/>
      <c r="BM351" s="243"/>
      <c r="BN351" s="243"/>
      <c r="BO351" s="243"/>
      <c r="BP351" s="243"/>
      <c r="BQ351" s="243"/>
      <c r="BR351" s="243"/>
      <c r="BS351" s="243"/>
      <c r="BT351" s="243"/>
      <c r="BU351" s="243"/>
      <c r="BV351" s="243"/>
      <c r="BW351" s="243"/>
      <c r="BX351" s="243"/>
      <c r="BY351" s="243"/>
      <c r="BZ351" s="243"/>
      <c r="CA351" s="243"/>
      <c r="CB351" s="243"/>
      <c r="CC351" s="243"/>
      <c r="CD351" s="243"/>
      <c r="CE351" s="243"/>
      <c r="CF351" s="243"/>
      <c r="CG351" s="243"/>
      <c r="CH351" s="243"/>
      <c r="CI351" s="243"/>
      <c r="CJ351" s="243"/>
      <c r="CK351" s="243"/>
      <c r="CL351" s="243"/>
      <c r="CM351" s="243"/>
      <c r="CN351" s="243"/>
      <c r="CO351" s="243"/>
      <c r="CP351" s="243"/>
      <c r="CQ351" s="243"/>
      <c r="CR351" s="243"/>
      <c r="CS351" s="243"/>
      <c r="CT351" s="243"/>
      <c r="CU351" s="243"/>
      <c r="CV351" s="243"/>
      <c r="CW351" s="243"/>
      <c r="CX351" s="243"/>
      <c r="CY351" s="243"/>
      <c r="CZ351" s="243"/>
      <c r="DA351" s="243"/>
      <c r="DB351" s="243"/>
      <c r="DC351" s="243"/>
      <c r="DD351" s="243"/>
      <c r="DE351" s="243"/>
      <c r="DF351" s="243"/>
      <c r="DG351" s="243"/>
      <c r="DH351" s="243"/>
      <c r="DI351" s="243"/>
      <c r="DJ351" s="243"/>
      <c r="DK351" s="243"/>
      <c r="DL351" s="243"/>
      <c r="DM351" s="243"/>
      <c r="DN351" s="243"/>
      <c r="DO351" s="243"/>
      <c r="DP351" s="243"/>
      <c r="DQ351" s="243"/>
      <c r="DR351" s="243"/>
      <c r="DS351" s="243"/>
      <c r="DT351" s="243"/>
      <c r="DU351" s="243"/>
      <c r="DV351" s="243"/>
      <c r="DW351" s="243"/>
      <c r="DX351" s="243"/>
      <c r="DY351" s="243"/>
      <c r="DZ351" s="243"/>
      <c r="EA351" s="243"/>
      <c r="EB351" s="243"/>
      <c r="EC351" s="243"/>
      <c r="ED351" s="243"/>
      <c r="EE351" s="243"/>
      <c r="EF351" s="243"/>
      <c r="EG351" s="243"/>
      <c r="EH351" s="243"/>
      <c r="EI351" s="243"/>
      <c r="EJ351" s="243"/>
      <c r="EK351" s="243"/>
      <c r="EL351" s="243"/>
      <c r="EM351" s="243"/>
      <c r="EN351" s="243"/>
      <c r="EO351" s="243"/>
      <c r="EP351" s="243"/>
      <c r="EQ351" s="243"/>
      <c r="ER351" s="243"/>
      <c r="ES351" s="243"/>
      <c r="ET351" s="243"/>
      <c r="EU351" s="243"/>
      <c r="EV351" s="243"/>
    </row>
    <row r="352" spans="1:152" s="211" customFormat="1" x14ac:dyDescent="0.25">
      <c r="A352" s="198"/>
      <c r="B352" s="198"/>
      <c r="C352" s="198"/>
      <c r="D352" s="145"/>
      <c r="E352" s="198"/>
      <c r="F352" s="198"/>
      <c r="G352" s="198"/>
      <c r="H352" s="198"/>
      <c r="I352" s="198"/>
      <c r="J352" s="198"/>
      <c r="K352" s="198"/>
      <c r="L352" s="198"/>
      <c r="M352" s="198"/>
      <c r="N352" s="198"/>
      <c r="O352" s="198"/>
      <c r="P352" s="198"/>
      <c r="Q352" s="251"/>
      <c r="R352" s="198"/>
      <c r="S352" s="198"/>
      <c r="T352" s="198"/>
      <c r="U352" s="198"/>
      <c r="V352" s="198"/>
      <c r="W352" s="198"/>
      <c r="X352" s="198"/>
      <c r="Y352" s="198"/>
      <c r="Z352" s="198"/>
      <c r="AA352" s="198"/>
      <c r="AB352" s="198"/>
      <c r="AC352" s="198"/>
      <c r="AD352" s="198"/>
      <c r="AE352" s="198"/>
      <c r="AF352" s="198"/>
      <c r="AG352" s="198"/>
      <c r="AH352" s="198"/>
      <c r="AI352" s="198"/>
      <c r="AJ352" s="198"/>
      <c r="AK352" s="198"/>
      <c r="AL352" s="198"/>
      <c r="AM352" s="198"/>
      <c r="AN352" s="198"/>
      <c r="AO352" s="198"/>
      <c r="AP352" s="198"/>
      <c r="AQ352" s="198"/>
      <c r="AR352" s="198"/>
      <c r="AS352" s="198"/>
      <c r="AT352" s="198"/>
      <c r="AU352" s="198"/>
      <c r="AV352" s="198"/>
      <c r="AW352" s="198"/>
      <c r="AX352" s="198"/>
      <c r="AY352" s="198"/>
      <c r="AZ352" s="198"/>
      <c r="BA352" s="198"/>
      <c r="BB352" s="198"/>
      <c r="BC352" s="198"/>
      <c r="BD352" s="198"/>
      <c r="BE352" s="198"/>
      <c r="BF352" s="198"/>
      <c r="BG352" s="198"/>
      <c r="BH352" s="198"/>
      <c r="BI352" s="198"/>
      <c r="BJ352" s="198"/>
      <c r="BK352" s="198"/>
      <c r="BL352" s="198"/>
      <c r="BM352" s="198"/>
      <c r="BN352" s="198"/>
      <c r="BO352" s="198"/>
      <c r="BP352" s="198"/>
      <c r="BQ352" s="198"/>
      <c r="BR352" s="198"/>
      <c r="BS352" s="198"/>
      <c r="BT352" s="198"/>
      <c r="BU352" s="198"/>
      <c r="BV352" s="198"/>
      <c r="BW352" s="198"/>
      <c r="BX352" s="198"/>
      <c r="BY352" s="198"/>
      <c r="BZ352" s="198"/>
      <c r="CA352" s="198"/>
      <c r="CB352" s="198"/>
      <c r="CC352" s="198"/>
      <c r="CD352" s="198"/>
      <c r="CE352" s="198"/>
      <c r="CF352" s="198"/>
      <c r="CG352" s="198"/>
      <c r="CH352" s="198"/>
      <c r="CI352" s="198"/>
      <c r="CJ352" s="198"/>
      <c r="CK352" s="198"/>
      <c r="CL352" s="198"/>
      <c r="CM352" s="198"/>
      <c r="CN352" s="198"/>
      <c r="CO352" s="198"/>
      <c r="CP352" s="198"/>
      <c r="CQ352" s="198"/>
      <c r="CR352" s="198"/>
      <c r="CS352" s="198"/>
      <c r="CT352" s="198"/>
      <c r="CU352" s="198"/>
      <c r="CV352" s="198"/>
      <c r="CW352" s="198"/>
      <c r="CX352" s="198"/>
      <c r="CY352" s="198"/>
      <c r="CZ352" s="198"/>
      <c r="DA352" s="198"/>
      <c r="DB352" s="198"/>
      <c r="DC352" s="198"/>
      <c r="DD352" s="198"/>
      <c r="DE352" s="198"/>
      <c r="DF352" s="198"/>
      <c r="DG352" s="198"/>
      <c r="DH352" s="198"/>
      <c r="DI352" s="198"/>
      <c r="DJ352" s="198"/>
      <c r="DK352" s="198"/>
      <c r="DL352" s="198"/>
      <c r="DM352" s="198"/>
      <c r="DN352" s="198"/>
      <c r="DO352" s="198"/>
      <c r="DP352" s="198"/>
      <c r="DQ352" s="198"/>
      <c r="DR352" s="198"/>
      <c r="DS352" s="198"/>
      <c r="DT352" s="198"/>
      <c r="DU352" s="198"/>
      <c r="DV352" s="198"/>
      <c r="DW352" s="198"/>
      <c r="DX352" s="198"/>
      <c r="DY352" s="198"/>
      <c r="DZ352" s="198"/>
      <c r="EA352" s="198"/>
      <c r="EB352" s="198"/>
      <c r="EC352" s="198"/>
      <c r="ED352" s="198"/>
      <c r="EE352" s="198"/>
      <c r="EF352" s="198"/>
      <c r="EG352" s="198"/>
      <c r="EH352" s="198"/>
      <c r="EI352" s="198"/>
      <c r="EJ352" s="198"/>
      <c r="EK352" s="198"/>
      <c r="EL352" s="198"/>
      <c r="EM352" s="198"/>
      <c r="EN352" s="198"/>
    </row>
    <row r="353" spans="1:152" s="13" customFormat="1" x14ac:dyDescent="0.25">
      <c r="A353" s="8"/>
      <c r="B353" s="6"/>
      <c r="C353" s="199" t="s">
        <v>81</v>
      </c>
      <c r="D353" s="200"/>
      <c r="E353" s="200"/>
      <c r="F353" s="201"/>
      <c r="G353" s="201"/>
      <c r="H353" s="201"/>
      <c r="I353" s="201"/>
      <c r="J353" s="201"/>
      <c r="K353" s="201"/>
      <c r="L353" s="201"/>
      <c r="M353" s="201"/>
      <c r="N353" s="201"/>
      <c r="O353" s="201"/>
      <c r="P353" s="201"/>
      <c r="Q353" s="201"/>
      <c r="R353" s="201"/>
      <c r="S353" s="201"/>
      <c r="T353" s="201"/>
      <c r="U353" s="201"/>
      <c r="V353" s="201"/>
      <c r="W353" s="201"/>
      <c r="X353" s="201"/>
      <c r="Y353" s="201"/>
      <c r="Z353" s="201"/>
      <c r="AA353" s="201"/>
      <c r="AB353" s="201"/>
      <c r="AC353" s="201"/>
      <c r="AD353" s="201"/>
      <c r="AE353" s="201"/>
      <c r="AF353" s="201"/>
      <c r="AG353" s="201"/>
      <c r="AH353" s="201"/>
      <c r="AI353" s="201"/>
      <c r="AJ353" s="201"/>
      <c r="AK353" s="201"/>
      <c r="AL353" s="201"/>
      <c r="AM353" s="201"/>
      <c r="AN353" s="201"/>
      <c r="AO353" s="201"/>
      <c r="AP353" s="201"/>
      <c r="AQ353" s="201"/>
      <c r="AR353" s="201"/>
      <c r="AS353" s="201"/>
      <c r="AT353" s="201"/>
      <c r="AU353" s="201"/>
      <c r="AV353" s="201"/>
      <c r="AW353" s="201"/>
      <c r="AX353" s="201"/>
      <c r="AY353" s="201"/>
      <c r="AZ353" s="201"/>
      <c r="BA353" s="201"/>
      <c r="BB353" s="201"/>
      <c r="BC353" s="201"/>
      <c r="BD353" s="201"/>
      <c r="BE353" s="201"/>
      <c r="BF353" s="201"/>
      <c r="BG353" s="201"/>
      <c r="BH353" s="201"/>
      <c r="BI353" s="201"/>
      <c r="BJ353" s="201"/>
      <c r="BK353" s="201"/>
      <c r="BL353" s="201"/>
      <c r="BM353" s="201"/>
      <c r="BN353" s="201"/>
      <c r="BO353" s="201"/>
      <c r="BP353" s="201"/>
      <c r="BQ353" s="201"/>
      <c r="BR353" s="201"/>
      <c r="BS353" s="201"/>
      <c r="BT353" s="201"/>
      <c r="BU353" s="201"/>
      <c r="BV353" s="201"/>
      <c r="BW353" s="201"/>
      <c r="BX353" s="201"/>
      <c r="BY353" s="201"/>
      <c r="BZ353" s="201"/>
      <c r="CA353" s="201"/>
      <c r="CB353" s="201"/>
      <c r="CC353" s="201"/>
      <c r="CD353" s="201"/>
      <c r="CE353" s="201"/>
      <c r="CF353" s="201"/>
      <c r="CG353" s="201"/>
      <c r="CH353" s="201"/>
      <c r="CI353" s="201"/>
      <c r="CJ353" s="201"/>
      <c r="CK353" s="201"/>
      <c r="CL353" s="201"/>
      <c r="CM353" s="201"/>
      <c r="CN353" s="201"/>
      <c r="CO353" s="201"/>
      <c r="CP353" s="201"/>
      <c r="CQ353" s="201"/>
      <c r="CR353" s="201"/>
      <c r="CS353" s="201"/>
      <c r="CT353" s="201"/>
      <c r="CU353" s="201"/>
      <c r="CV353" s="201"/>
      <c r="CW353" s="201"/>
      <c r="CX353" s="201"/>
      <c r="CY353" s="201"/>
      <c r="CZ353" s="201"/>
      <c r="DA353" s="201"/>
      <c r="DB353" s="201"/>
      <c r="DC353" s="201"/>
      <c r="DD353" s="201"/>
      <c r="DE353" s="201"/>
      <c r="DF353" s="201"/>
      <c r="DG353" s="201"/>
      <c r="DH353" s="201"/>
      <c r="DI353" s="201"/>
      <c r="DJ353" s="201"/>
      <c r="DK353" s="201"/>
      <c r="DL353" s="201"/>
      <c r="DM353" s="201"/>
      <c r="DN353" s="201"/>
      <c r="DO353" s="201"/>
      <c r="DP353" s="201"/>
      <c r="DQ353" s="201"/>
      <c r="DR353" s="201"/>
      <c r="DS353" s="201"/>
      <c r="DT353" s="201"/>
      <c r="DU353" s="201"/>
      <c r="DV353" s="201"/>
      <c r="DW353" s="201"/>
      <c r="DX353" s="201"/>
      <c r="DY353" s="201"/>
      <c r="DZ353" s="201"/>
      <c r="EA353" s="201"/>
      <c r="EB353" s="201"/>
      <c r="EC353" s="201"/>
      <c r="ED353" s="201"/>
      <c r="EE353" s="201"/>
      <c r="EF353" s="201"/>
      <c r="EG353" s="201"/>
      <c r="EH353" s="201"/>
      <c r="EI353" s="201"/>
      <c r="EJ353" s="201"/>
      <c r="EK353" s="201"/>
      <c r="EL353" s="201"/>
      <c r="EM353" s="201"/>
      <c r="EN353" s="201"/>
      <c r="EO353" s="202"/>
      <c r="EP353" s="202"/>
      <c r="EQ353" s="202"/>
      <c r="ER353" s="202"/>
      <c r="ES353" s="202"/>
      <c r="ET353" s="202"/>
      <c r="EU353" s="202"/>
      <c r="EV353" s="202"/>
    </row>
    <row r="354" spans="1:152" s="211" customFormat="1" x14ac:dyDescent="0.25">
      <c r="A354" s="198"/>
      <c r="B354" s="198"/>
      <c r="C354" s="198"/>
      <c r="D354" s="145"/>
      <c r="F354" s="198"/>
      <c r="G354" s="198"/>
      <c r="H354" s="198"/>
      <c r="I354" s="198"/>
      <c r="J354" s="198"/>
      <c r="K354" s="198"/>
      <c r="L354" s="198"/>
      <c r="M354" s="198"/>
      <c r="N354" s="198"/>
      <c r="O354" s="198"/>
      <c r="P354" s="198"/>
      <c r="Q354" s="251"/>
      <c r="R354" s="198"/>
      <c r="S354" s="198"/>
      <c r="T354" s="198"/>
      <c r="U354" s="198"/>
      <c r="V354" s="198"/>
      <c r="W354" s="198"/>
      <c r="X354" s="198"/>
      <c r="Y354" s="198"/>
      <c r="Z354" s="198"/>
      <c r="AA354" s="198"/>
      <c r="AB354" s="198"/>
      <c r="AC354" s="198"/>
      <c r="AD354" s="198"/>
      <c r="AE354" s="198"/>
      <c r="AF354" s="198"/>
      <c r="AG354" s="198"/>
      <c r="AH354" s="198"/>
      <c r="AI354" s="198"/>
      <c r="AJ354" s="198"/>
      <c r="AK354" s="198"/>
      <c r="AL354" s="198"/>
      <c r="AM354" s="198"/>
      <c r="AN354" s="198"/>
      <c r="AO354" s="198"/>
      <c r="AP354" s="198"/>
      <c r="AQ354" s="198"/>
      <c r="AR354" s="198"/>
      <c r="AS354" s="198"/>
      <c r="AT354" s="198"/>
      <c r="AU354" s="198"/>
      <c r="AV354" s="198"/>
      <c r="AW354" s="198"/>
      <c r="AX354" s="198"/>
      <c r="AY354" s="198"/>
      <c r="AZ354" s="198"/>
      <c r="BA354" s="198"/>
      <c r="BB354" s="198"/>
      <c r="BC354" s="198"/>
      <c r="BD354" s="198"/>
      <c r="BE354" s="198"/>
      <c r="BF354" s="198"/>
      <c r="BG354" s="198"/>
      <c r="BH354" s="198"/>
      <c r="BI354" s="198"/>
      <c r="BJ354" s="198"/>
      <c r="BK354" s="198"/>
      <c r="BL354" s="198"/>
      <c r="BM354" s="198"/>
      <c r="BN354" s="198"/>
      <c r="BO354" s="198"/>
      <c r="BP354" s="198"/>
      <c r="BQ354" s="198"/>
      <c r="BR354" s="198"/>
      <c r="BS354" s="198"/>
      <c r="BT354" s="198"/>
      <c r="BU354" s="198"/>
      <c r="BV354" s="198"/>
      <c r="BW354" s="198"/>
      <c r="BX354" s="198"/>
      <c r="BY354" s="198"/>
      <c r="BZ354" s="198"/>
      <c r="CA354" s="198"/>
      <c r="CB354" s="198"/>
      <c r="CC354" s="198"/>
      <c r="CD354" s="198"/>
      <c r="CE354" s="198"/>
      <c r="CF354" s="198"/>
      <c r="CG354" s="198"/>
      <c r="CH354" s="198"/>
      <c r="CI354" s="198"/>
      <c r="CJ354" s="198"/>
      <c r="CK354" s="198"/>
      <c r="CL354" s="198"/>
      <c r="CM354" s="198"/>
      <c r="CN354" s="198"/>
      <c r="CO354" s="198"/>
      <c r="CP354" s="198"/>
      <c r="CQ354" s="198"/>
      <c r="CR354" s="198"/>
      <c r="CS354" s="198"/>
      <c r="CT354" s="198"/>
      <c r="CU354" s="198"/>
      <c r="CV354" s="198"/>
      <c r="CW354" s="198"/>
      <c r="CX354" s="198"/>
      <c r="CY354" s="198"/>
      <c r="CZ354" s="198"/>
      <c r="DA354" s="198"/>
      <c r="DB354" s="198"/>
      <c r="DC354" s="198"/>
      <c r="DD354" s="198"/>
      <c r="DE354" s="198"/>
      <c r="DF354" s="198"/>
      <c r="DG354" s="198"/>
      <c r="DH354" s="198"/>
      <c r="DI354" s="198"/>
      <c r="DJ354" s="198"/>
      <c r="DK354" s="198"/>
      <c r="DL354" s="198"/>
      <c r="DM354" s="198"/>
      <c r="DN354" s="198"/>
      <c r="DO354" s="198"/>
      <c r="DP354" s="198"/>
      <c r="DQ354" s="198"/>
      <c r="DR354" s="198"/>
      <c r="DS354" s="198"/>
      <c r="DT354" s="198"/>
      <c r="DU354" s="198"/>
      <c r="DV354" s="198"/>
      <c r="DW354" s="198"/>
      <c r="DX354" s="198"/>
      <c r="DY354" s="198"/>
      <c r="DZ354" s="198"/>
      <c r="EA354" s="198"/>
      <c r="EB354" s="198"/>
      <c r="EC354" s="198"/>
      <c r="ED354" s="198"/>
      <c r="EE354" s="198"/>
      <c r="EF354" s="198"/>
      <c r="EG354" s="198"/>
      <c r="EH354" s="198"/>
      <c r="EI354" s="198"/>
      <c r="EJ354" s="198"/>
      <c r="EK354" s="198"/>
      <c r="EL354" s="198"/>
      <c r="EM354" s="198"/>
      <c r="EN354" s="198"/>
    </row>
    <row r="355" spans="1:152" s="211" customFormat="1" x14ac:dyDescent="0.25">
      <c r="A355" s="198"/>
      <c r="B355" s="198"/>
      <c r="C355" s="198"/>
      <c r="D355" s="145"/>
      <c r="E355" s="252" t="s">
        <v>82</v>
      </c>
      <c r="F355" s="253"/>
      <c r="G355" s="253"/>
      <c r="H355" s="253"/>
      <c r="I355" s="253"/>
      <c r="J355" s="253"/>
      <c r="K355" s="198"/>
      <c r="L355" s="198"/>
      <c r="M355" s="198"/>
      <c r="N355" s="198"/>
      <c r="O355" s="198"/>
      <c r="P355" s="198"/>
      <c r="Q355" s="251"/>
      <c r="R355" s="198"/>
      <c r="S355" s="198"/>
      <c r="T355" s="198"/>
      <c r="U355" s="198"/>
      <c r="V355" s="198"/>
      <c r="W355" s="198"/>
      <c r="X355" s="198"/>
      <c r="Y355" s="198"/>
      <c r="Z355" s="198"/>
      <c r="AA355" s="198"/>
      <c r="AB355" s="198"/>
      <c r="AC355" s="198"/>
      <c r="AD355" s="198"/>
      <c r="AE355" s="198"/>
      <c r="AF355" s="198"/>
      <c r="AG355" s="198"/>
      <c r="AH355" s="198"/>
      <c r="AI355" s="198"/>
      <c r="AJ355" s="198"/>
      <c r="AK355" s="198"/>
      <c r="AL355" s="198"/>
      <c r="AM355" s="198"/>
      <c r="AN355" s="198"/>
      <c r="AO355" s="198"/>
      <c r="AP355" s="198"/>
      <c r="AQ355" s="198"/>
      <c r="AR355" s="198"/>
      <c r="AS355" s="198"/>
      <c r="AT355" s="198"/>
      <c r="AU355" s="198"/>
      <c r="AV355" s="198"/>
      <c r="AW355" s="198"/>
      <c r="AX355" s="198"/>
      <c r="AY355" s="198"/>
      <c r="AZ355" s="198"/>
      <c r="BA355" s="198"/>
      <c r="BB355" s="198"/>
      <c r="BC355" s="198"/>
      <c r="BD355" s="198"/>
      <c r="BE355" s="198"/>
      <c r="BF355" s="198"/>
      <c r="BG355" s="198"/>
      <c r="BH355" s="198"/>
      <c r="BI355" s="198"/>
      <c r="BJ355" s="198"/>
      <c r="BK355" s="198"/>
      <c r="BL355" s="198"/>
      <c r="BM355" s="198"/>
      <c r="BN355" s="198"/>
      <c r="BO355" s="198"/>
      <c r="BP355" s="198"/>
      <c r="BQ355" s="198"/>
      <c r="BR355" s="198"/>
      <c r="BS355" s="198"/>
      <c r="BT355" s="198"/>
      <c r="BU355" s="198"/>
      <c r="BV355" s="198"/>
      <c r="BW355" s="198"/>
      <c r="BX355" s="198"/>
      <c r="BY355" s="198"/>
      <c r="BZ355" s="198"/>
      <c r="CA355" s="198"/>
      <c r="CB355" s="198"/>
      <c r="CC355" s="198"/>
      <c r="CD355" s="198"/>
      <c r="CE355" s="198"/>
      <c r="CF355" s="198"/>
      <c r="CG355" s="198"/>
      <c r="CH355" s="198"/>
      <c r="CI355" s="198"/>
      <c r="CJ355" s="198"/>
      <c r="CK355" s="198"/>
      <c r="CL355" s="198"/>
      <c r="CM355" s="198"/>
      <c r="CN355" s="198"/>
      <c r="CO355" s="198"/>
      <c r="CP355" s="198"/>
      <c r="CQ355" s="198"/>
      <c r="CR355" s="198"/>
      <c r="CS355" s="198"/>
      <c r="CT355" s="198"/>
      <c r="CU355" s="198"/>
      <c r="CV355" s="198"/>
      <c r="CW355" s="198"/>
      <c r="CX355" s="198"/>
      <c r="CY355" s="198"/>
      <c r="CZ355" s="198"/>
      <c r="DA355" s="198"/>
      <c r="DB355" s="198"/>
      <c r="DC355" s="198"/>
      <c r="DD355" s="198"/>
      <c r="DE355" s="198"/>
      <c r="DF355" s="198"/>
      <c r="DG355" s="198"/>
      <c r="DH355" s="198"/>
      <c r="DI355" s="198"/>
      <c r="DJ355" s="198"/>
      <c r="DK355" s="198"/>
      <c r="DL355" s="198"/>
      <c r="DM355" s="198"/>
      <c r="DN355" s="198"/>
      <c r="DO355" s="198"/>
      <c r="DP355" s="198"/>
      <c r="DQ355" s="198"/>
      <c r="DR355" s="198"/>
      <c r="DS355" s="198"/>
      <c r="DT355" s="198"/>
      <c r="DU355" s="198"/>
      <c r="DV355" s="198"/>
      <c r="DW355" s="198"/>
      <c r="DX355" s="198"/>
      <c r="DY355" s="198"/>
      <c r="DZ355" s="198"/>
      <c r="EA355" s="198"/>
      <c r="EB355" s="198"/>
      <c r="EC355" s="198"/>
      <c r="ED355" s="198"/>
      <c r="EE355" s="198"/>
      <c r="EF355" s="198"/>
      <c r="EG355" s="198"/>
      <c r="EH355" s="198"/>
      <c r="EI355" s="198"/>
      <c r="EJ355" s="198"/>
      <c r="EK355" s="198"/>
      <c r="EL355" s="198"/>
      <c r="EM355" s="198"/>
      <c r="EN355" s="198"/>
    </row>
    <row r="356" spans="1:152" s="211" customFormat="1" x14ac:dyDescent="0.25">
      <c r="A356" s="198"/>
      <c r="B356" s="198"/>
      <c r="C356" s="198"/>
      <c r="D356" s="145"/>
      <c r="E356" s="285"/>
      <c r="F356" s="198"/>
      <c r="G356" s="198"/>
      <c r="H356" s="198"/>
      <c r="I356" s="198"/>
      <c r="J356" s="198"/>
      <c r="K356" s="198"/>
      <c r="L356" s="198"/>
      <c r="M356" s="198"/>
      <c r="N356" s="198"/>
      <c r="O356" s="198"/>
      <c r="P356" s="198"/>
      <c r="Q356" s="251"/>
      <c r="R356" s="198"/>
      <c r="S356" s="198"/>
      <c r="T356" s="198"/>
      <c r="U356" s="198"/>
      <c r="V356" s="198"/>
      <c r="W356" s="198"/>
      <c r="X356" s="198"/>
      <c r="Y356" s="198"/>
      <c r="Z356" s="198"/>
      <c r="AA356" s="198"/>
      <c r="AB356" s="198"/>
      <c r="AC356" s="198"/>
      <c r="AD356" s="198"/>
      <c r="AE356" s="198"/>
      <c r="AF356" s="198"/>
      <c r="AG356" s="198"/>
      <c r="AH356" s="198"/>
      <c r="AI356" s="198"/>
      <c r="AJ356" s="198"/>
      <c r="AK356" s="198"/>
      <c r="AL356" s="198"/>
      <c r="AM356" s="198"/>
      <c r="AN356" s="198"/>
      <c r="AO356" s="198"/>
      <c r="AP356" s="198"/>
      <c r="AQ356" s="198"/>
      <c r="AR356" s="198"/>
      <c r="AS356" s="198"/>
      <c r="AT356" s="198"/>
      <c r="AU356" s="198"/>
      <c r="AV356" s="198"/>
      <c r="AW356" s="198"/>
      <c r="AX356" s="198"/>
      <c r="AY356" s="198"/>
      <c r="AZ356" s="198"/>
      <c r="BA356" s="198"/>
      <c r="BB356" s="198"/>
      <c r="BC356" s="198"/>
      <c r="BD356" s="198"/>
      <c r="BE356" s="198"/>
      <c r="BF356" s="198"/>
      <c r="BG356" s="198"/>
      <c r="BH356" s="198"/>
      <c r="BI356" s="198"/>
      <c r="BJ356" s="198"/>
      <c r="BK356" s="198"/>
      <c r="BL356" s="198"/>
      <c r="BM356" s="198"/>
      <c r="BN356" s="198"/>
      <c r="BO356" s="198"/>
      <c r="BP356" s="198"/>
      <c r="BQ356" s="198"/>
      <c r="BR356" s="198"/>
      <c r="BS356" s="198"/>
      <c r="BT356" s="198"/>
      <c r="BU356" s="198"/>
      <c r="BV356" s="198"/>
      <c r="BW356" s="198"/>
      <c r="BX356" s="198"/>
      <c r="BY356" s="198"/>
      <c r="BZ356" s="198"/>
      <c r="CA356" s="198"/>
      <c r="CB356" s="198"/>
      <c r="CC356" s="198"/>
      <c r="CD356" s="198"/>
      <c r="CE356" s="198"/>
      <c r="CF356" s="198"/>
      <c r="CG356" s="198"/>
      <c r="CH356" s="198"/>
      <c r="CI356" s="198"/>
      <c r="CJ356" s="198"/>
      <c r="CK356" s="198"/>
      <c r="CL356" s="198"/>
      <c r="CM356" s="198"/>
      <c r="CN356" s="198"/>
      <c r="CO356" s="198"/>
      <c r="CP356" s="198"/>
      <c r="CQ356" s="198"/>
      <c r="CR356" s="198"/>
      <c r="CS356" s="198"/>
      <c r="CT356" s="198"/>
      <c r="CU356" s="198"/>
      <c r="CV356" s="198"/>
      <c r="CW356" s="198"/>
      <c r="CX356" s="198"/>
      <c r="CY356" s="198"/>
      <c r="CZ356" s="198"/>
      <c r="DA356" s="198"/>
      <c r="DB356" s="198"/>
      <c r="DC356" s="198"/>
      <c r="DD356" s="198"/>
      <c r="DE356" s="198"/>
      <c r="DF356" s="198"/>
      <c r="DG356" s="198"/>
      <c r="DH356" s="198"/>
      <c r="DI356" s="198"/>
      <c r="DJ356" s="198"/>
      <c r="DK356" s="198"/>
      <c r="DL356" s="198"/>
      <c r="DM356" s="198"/>
      <c r="DN356" s="198"/>
      <c r="DO356" s="198"/>
      <c r="DP356" s="198"/>
      <c r="DQ356" s="198"/>
      <c r="DR356" s="198"/>
      <c r="DS356" s="198"/>
      <c r="DT356" s="198"/>
      <c r="DU356" s="198"/>
      <c r="DV356" s="198"/>
      <c r="DW356" s="198"/>
      <c r="DX356" s="198"/>
      <c r="DY356" s="198"/>
      <c r="DZ356" s="198"/>
      <c r="EA356" s="198"/>
      <c r="EB356" s="198"/>
      <c r="EC356" s="198"/>
      <c r="ED356" s="198"/>
      <c r="EE356" s="198"/>
      <c r="EF356" s="198"/>
      <c r="EG356" s="198"/>
      <c r="EH356" s="198"/>
      <c r="EI356" s="198"/>
      <c r="EJ356" s="198"/>
      <c r="EK356" s="198"/>
      <c r="EL356" s="198"/>
      <c r="EM356" s="198"/>
      <c r="EN356" s="198"/>
    </row>
    <row r="357" spans="1:152" s="211" customFormat="1" x14ac:dyDescent="0.25">
      <c r="A357" s="198"/>
      <c r="B357" s="198"/>
      <c r="C357" s="198"/>
      <c r="D357" s="145"/>
      <c r="E357" s="285"/>
      <c r="F357" s="198"/>
      <c r="G357" s="198"/>
      <c r="H357" s="198"/>
      <c r="I357" s="198"/>
      <c r="J357" s="198"/>
      <c r="K357" s="198"/>
      <c r="L357" s="198"/>
      <c r="M357" s="198"/>
      <c r="N357" s="198"/>
      <c r="O357" s="198"/>
      <c r="P357" s="198"/>
      <c r="Q357" s="145"/>
      <c r="R357" s="198"/>
      <c r="S357" s="198"/>
      <c r="T357" s="198"/>
      <c r="U357" s="198"/>
      <c r="V357" s="198"/>
      <c r="W357" s="198"/>
      <c r="X357" s="198"/>
      <c r="Y357" s="198"/>
      <c r="Z357" s="198"/>
      <c r="AA357" s="198"/>
      <c r="AB357" s="198"/>
      <c r="AC357" s="198"/>
      <c r="AD357" s="198"/>
      <c r="AE357" s="198"/>
      <c r="AF357" s="198"/>
      <c r="AG357" s="198"/>
      <c r="AH357" s="198"/>
      <c r="AI357" s="198"/>
      <c r="AJ357" s="198"/>
      <c r="AK357" s="198"/>
      <c r="AL357" s="198"/>
      <c r="AM357" s="198"/>
      <c r="AN357" s="198"/>
      <c r="AO357" s="198"/>
      <c r="AP357" s="198"/>
      <c r="AQ357" s="198"/>
      <c r="AR357" s="198"/>
      <c r="AS357" s="198"/>
      <c r="AT357" s="198"/>
      <c r="AU357" s="198"/>
      <c r="AV357" s="198"/>
      <c r="AW357" s="198"/>
      <c r="AX357" s="198"/>
      <c r="AY357" s="198"/>
      <c r="AZ357" s="198"/>
      <c r="BA357" s="198"/>
      <c r="BB357" s="198"/>
      <c r="BC357" s="198"/>
      <c r="BD357" s="198"/>
      <c r="BE357" s="198"/>
      <c r="BF357" s="198"/>
      <c r="BG357" s="198"/>
      <c r="BH357" s="198"/>
      <c r="BI357" s="198"/>
      <c r="BJ357" s="198"/>
      <c r="BK357" s="198"/>
      <c r="BL357" s="198"/>
      <c r="BM357" s="198"/>
      <c r="BN357" s="198"/>
      <c r="BO357" s="198"/>
      <c r="BP357" s="198"/>
      <c r="BQ357" s="198"/>
      <c r="BR357" s="198"/>
      <c r="BS357" s="198"/>
      <c r="BT357" s="198"/>
      <c r="BU357" s="198"/>
      <c r="BV357" s="198"/>
      <c r="BW357" s="198"/>
      <c r="BX357" s="198"/>
      <c r="BY357" s="198"/>
      <c r="BZ357" s="198"/>
      <c r="CA357" s="198"/>
      <c r="CB357" s="198"/>
      <c r="CC357" s="198"/>
      <c r="CD357" s="198"/>
      <c r="CE357" s="198"/>
      <c r="CF357" s="198"/>
      <c r="CG357" s="198"/>
      <c r="CH357" s="198"/>
      <c r="CI357" s="198"/>
      <c r="CJ357" s="198"/>
      <c r="CK357" s="198"/>
      <c r="CL357" s="198"/>
      <c r="CM357" s="198"/>
      <c r="CN357" s="198"/>
      <c r="CO357" s="198"/>
      <c r="CP357" s="198"/>
      <c r="CQ357" s="198"/>
      <c r="CR357" s="198"/>
      <c r="CS357" s="198"/>
      <c r="CT357" s="198"/>
      <c r="CU357" s="198"/>
      <c r="CV357" s="198"/>
      <c r="CW357" s="198"/>
      <c r="CX357" s="198"/>
      <c r="CY357" s="198"/>
      <c r="CZ357" s="198"/>
      <c r="DA357" s="198"/>
      <c r="DB357" s="198"/>
      <c r="DC357" s="198"/>
      <c r="DD357" s="198"/>
      <c r="DE357" s="198"/>
      <c r="DF357" s="198"/>
      <c r="DG357" s="198"/>
      <c r="DH357" s="198"/>
      <c r="DI357" s="198"/>
      <c r="DJ357" s="198"/>
      <c r="DK357" s="198"/>
      <c r="DL357" s="198"/>
      <c r="DM357" s="198"/>
      <c r="DN357" s="198"/>
      <c r="DO357" s="198"/>
      <c r="DP357" s="198"/>
      <c r="DQ357" s="198"/>
      <c r="DR357" s="198"/>
      <c r="DS357" s="198"/>
      <c r="DT357" s="198"/>
      <c r="DU357" s="198"/>
      <c r="DV357" s="198"/>
      <c r="DW357" s="198"/>
      <c r="DX357" s="198"/>
      <c r="DY357" s="198"/>
      <c r="DZ357" s="198"/>
      <c r="EA357" s="198"/>
      <c r="EB357" s="198"/>
      <c r="EC357" s="198"/>
      <c r="ED357" s="198"/>
      <c r="EE357" s="198"/>
      <c r="EF357" s="198"/>
      <c r="EG357" s="198"/>
      <c r="EH357" s="198"/>
      <c r="EI357" s="198"/>
      <c r="EJ357" s="198"/>
      <c r="EK357" s="198"/>
      <c r="EL357" s="198"/>
      <c r="EM357" s="198"/>
      <c r="EN357" s="198"/>
    </row>
    <row r="358" spans="1:152" s="13" customFormat="1" x14ac:dyDescent="0.25">
      <c r="A358" s="8"/>
      <c r="B358" s="6"/>
      <c r="C358" s="199" t="s">
        <v>83</v>
      </c>
      <c r="D358" s="200"/>
      <c r="E358" s="200"/>
      <c r="F358" s="201"/>
      <c r="G358" s="201"/>
      <c r="H358" s="201"/>
      <c r="I358" s="201"/>
      <c r="J358" s="201"/>
      <c r="K358" s="201"/>
      <c r="L358" s="201"/>
      <c r="M358" s="201"/>
      <c r="N358" s="201"/>
      <c r="O358" s="201"/>
      <c r="P358" s="201"/>
      <c r="Q358" s="201"/>
      <c r="R358" s="201"/>
      <c r="S358" s="201"/>
      <c r="T358" s="201"/>
      <c r="U358" s="201"/>
      <c r="V358" s="201"/>
      <c r="W358" s="201"/>
      <c r="X358" s="201"/>
      <c r="Y358" s="201"/>
      <c r="Z358" s="201"/>
      <c r="AA358" s="201"/>
      <c r="AB358" s="201"/>
      <c r="AC358" s="201"/>
      <c r="AD358" s="201"/>
      <c r="AE358" s="201"/>
      <c r="AF358" s="201"/>
      <c r="AG358" s="201"/>
      <c r="AH358" s="201"/>
      <c r="AI358" s="201"/>
      <c r="AJ358" s="201"/>
      <c r="AK358" s="201"/>
      <c r="AL358" s="201"/>
      <c r="AM358" s="201"/>
      <c r="AN358" s="201"/>
      <c r="AO358" s="201"/>
      <c r="AP358" s="201"/>
      <c r="AQ358" s="201"/>
      <c r="AR358" s="201"/>
      <c r="AS358" s="201"/>
      <c r="AT358" s="201"/>
      <c r="AU358" s="201"/>
      <c r="AV358" s="201"/>
      <c r="AW358" s="201"/>
      <c r="AX358" s="201"/>
      <c r="AY358" s="201"/>
      <c r="AZ358" s="201"/>
      <c r="BA358" s="201"/>
      <c r="BB358" s="201"/>
      <c r="BC358" s="201"/>
      <c r="BD358" s="201"/>
      <c r="BE358" s="201"/>
      <c r="BF358" s="201"/>
      <c r="BG358" s="201"/>
      <c r="BH358" s="201"/>
      <c r="BI358" s="201"/>
      <c r="BJ358" s="201"/>
      <c r="BK358" s="201"/>
      <c r="BL358" s="201"/>
      <c r="BM358" s="201"/>
      <c r="BN358" s="201"/>
      <c r="BO358" s="201"/>
      <c r="BP358" s="201"/>
      <c r="BQ358" s="201"/>
      <c r="BR358" s="201"/>
      <c r="BS358" s="201"/>
      <c r="BT358" s="201"/>
      <c r="BU358" s="201"/>
      <c r="BV358" s="201"/>
      <c r="BW358" s="201"/>
      <c r="BX358" s="201"/>
      <c r="BY358" s="201"/>
      <c r="BZ358" s="201"/>
      <c r="CA358" s="201"/>
      <c r="CB358" s="201"/>
      <c r="CC358" s="201"/>
      <c r="CD358" s="201"/>
      <c r="CE358" s="201"/>
      <c r="CF358" s="201"/>
      <c r="CG358" s="201"/>
      <c r="CH358" s="201"/>
      <c r="CI358" s="201"/>
      <c r="CJ358" s="201"/>
      <c r="CK358" s="201"/>
      <c r="CL358" s="201"/>
      <c r="CM358" s="201"/>
      <c r="CN358" s="201"/>
      <c r="CO358" s="201"/>
      <c r="CP358" s="201"/>
      <c r="CQ358" s="201"/>
      <c r="CR358" s="201"/>
      <c r="CS358" s="201"/>
      <c r="CT358" s="201"/>
      <c r="CU358" s="201"/>
      <c r="CV358" s="201"/>
      <c r="CW358" s="201"/>
      <c r="CX358" s="201"/>
      <c r="CY358" s="201"/>
      <c r="CZ358" s="201"/>
      <c r="DA358" s="201"/>
      <c r="DB358" s="201"/>
      <c r="DC358" s="201"/>
      <c r="DD358" s="201"/>
      <c r="DE358" s="201"/>
      <c r="DF358" s="201"/>
      <c r="DG358" s="201"/>
      <c r="DH358" s="201"/>
      <c r="DI358" s="201"/>
      <c r="DJ358" s="201"/>
      <c r="DK358" s="201"/>
      <c r="DL358" s="201"/>
      <c r="DM358" s="201"/>
      <c r="DN358" s="201"/>
      <c r="DO358" s="201"/>
      <c r="DP358" s="201"/>
      <c r="DQ358" s="201"/>
      <c r="DR358" s="201"/>
      <c r="DS358" s="201"/>
      <c r="DT358" s="201"/>
      <c r="DU358" s="201"/>
      <c r="DV358" s="201"/>
      <c r="DW358" s="201"/>
      <c r="DX358" s="201"/>
      <c r="DY358" s="201"/>
      <c r="DZ358" s="201"/>
      <c r="EA358" s="201"/>
      <c r="EB358" s="201"/>
      <c r="EC358" s="201"/>
      <c r="ED358" s="201"/>
      <c r="EE358" s="201"/>
      <c r="EF358" s="201"/>
      <c r="EG358" s="201"/>
      <c r="EH358" s="201"/>
      <c r="EI358" s="201"/>
      <c r="EJ358" s="201"/>
      <c r="EK358" s="201"/>
      <c r="EL358" s="201"/>
      <c r="EM358" s="201"/>
      <c r="EN358" s="201"/>
      <c r="EO358" s="202"/>
      <c r="EP358" s="202"/>
      <c r="EQ358" s="202"/>
      <c r="ER358" s="202"/>
      <c r="ES358" s="202"/>
      <c r="ET358" s="202"/>
      <c r="EU358" s="202"/>
      <c r="EV358" s="202"/>
    </row>
    <row r="359" spans="1:152" s="181" customFormat="1" x14ac:dyDescent="0.25">
      <c r="B359" s="180"/>
      <c r="C359" s="180"/>
      <c r="D359" s="180"/>
      <c r="N359" s="91" t="s">
        <v>3</v>
      </c>
      <c r="O359" s="91" t="s">
        <v>3</v>
      </c>
      <c r="P359" s="91" t="s">
        <v>4</v>
      </c>
      <c r="Q359" s="91" t="s">
        <v>4</v>
      </c>
      <c r="R359" s="91" t="s">
        <v>4</v>
      </c>
      <c r="S359" s="91" t="s">
        <v>4</v>
      </c>
      <c r="T359" s="91" t="s">
        <v>4</v>
      </c>
      <c r="U359" s="91" t="s">
        <v>4</v>
      </c>
      <c r="V359" s="91" t="s">
        <v>4</v>
      </c>
      <c r="W359" s="91" t="s">
        <v>4</v>
      </c>
      <c r="X359" s="91" t="s">
        <v>4</v>
      </c>
      <c r="Y359" s="91" t="s">
        <v>4</v>
      </c>
      <c r="Z359" s="91" t="s">
        <v>4</v>
      </c>
      <c r="AA359" s="91" t="s">
        <v>4</v>
      </c>
      <c r="AB359" s="91" t="s">
        <v>4</v>
      </c>
      <c r="AC359" s="91" t="s">
        <v>4</v>
      </c>
      <c r="AD359" s="91" t="s">
        <v>4</v>
      </c>
      <c r="AE359" s="91" t="s">
        <v>4</v>
      </c>
      <c r="AF359" s="91" t="s">
        <v>4</v>
      </c>
      <c r="AG359" s="91" t="s">
        <v>4</v>
      </c>
      <c r="AH359" s="91" t="s">
        <v>4</v>
      </c>
      <c r="AI359" s="91" t="s">
        <v>4</v>
      </c>
      <c r="AJ359" s="91" t="s">
        <v>4</v>
      </c>
      <c r="AK359" s="91" t="s">
        <v>4</v>
      </c>
      <c r="AL359" s="91" t="s">
        <v>4</v>
      </c>
      <c r="AM359" s="91" t="s">
        <v>4</v>
      </c>
      <c r="AN359" s="91" t="s">
        <v>4</v>
      </c>
      <c r="AO359" s="91" t="s">
        <v>4</v>
      </c>
      <c r="AP359" s="91" t="s">
        <v>4</v>
      </c>
      <c r="AQ359" s="91" t="s">
        <v>4</v>
      </c>
      <c r="AR359" s="91" t="s">
        <v>4</v>
      </c>
      <c r="AS359" s="91" t="s">
        <v>4</v>
      </c>
      <c r="AT359" s="91" t="s">
        <v>4</v>
      </c>
      <c r="AU359" s="91" t="s">
        <v>4</v>
      </c>
      <c r="AV359" s="91" t="s">
        <v>4</v>
      </c>
      <c r="AW359" s="91" t="s">
        <v>4</v>
      </c>
      <c r="AX359" s="91" t="s">
        <v>4</v>
      </c>
      <c r="AY359" s="91" t="s">
        <v>4</v>
      </c>
      <c r="AZ359" s="91" t="s">
        <v>4</v>
      </c>
      <c r="BA359" s="91" t="s">
        <v>4</v>
      </c>
      <c r="BB359" s="91" t="s">
        <v>4</v>
      </c>
      <c r="BC359" s="91" t="s">
        <v>4</v>
      </c>
      <c r="BD359" s="91" t="s">
        <v>4</v>
      </c>
      <c r="BE359" s="91" t="s">
        <v>4</v>
      </c>
      <c r="BF359" s="91" t="s">
        <v>4</v>
      </c>
      <c r="BG359" s="91" t="s">
        <v>4</v>
      </c>
      <c r="BH359" s="91" t="s">
        <v>4</v>
      </c>
      <c r="BI359" s="91" t="s">
        <v>4</v>
      </c>
      <c r="BJ359" s="91" t="s">
        <v>4</v>
      </c>
      <c r="BK359" s="91" t="s">
        <v>4</v>
      </c>
      <c r="BL359" s="91" t="s">
        <v>4</v>
      </c>
      <c r="BM359" s="91" t="s">
        <v>4</v>
      </c>
      <c r="BN359" s="91" t="s">
        <v>4</v>
      </c>
      <c r="BO359" s="91" t="s">
        <v>4</v>
      </c>
      <c r="BP359" s="91" t="s">
        <v>4</v>
      </c>
      <c r="BQ359" s="91" t="s">
        <v>4</v>
      </c>
      <c r="BR359" s="91" t="s">
        <v>4</v>
      </c>
      <c r="BS359" s="91" t="s">
        <v>4</v>
      </c>
      <c r="BT359" s="91" t="s">
        <v>4</v>
      </c>
      <c r="BU359" s="91" t="s">
        <v>4</v>
      </c>
      <c r="BV359" s="91" t="s">
        <v>4</v>
      </c>
      <c r="BW359" s="91" t="s">
        <v>4</v>
      </c>
      <c r="BX359" s="91" t="s">
        <v>4</v>
      </c>
      <c r="BY359" s="91" t="s">
        <v>4</v>
      </c>
      <c r="BZ359" s="91" t="s">
        <v>4</v>
      </c>
      <c r="CA359" s="91" t="s">
        <v>4</v>
      </c>
      <c r="CB359" s="91" t="s">
        <v>4</v>
      </c>
      <c r="CC359" s="91" t="s">
        <v>4</v>
      </c>
      <c r="CD359" s="91" t="s">
        <v>4</v>
      </c>
      <c r="CE359" s="91" t="s">
        <v>4</v>
      </c>
      <c r="CF359" s="91" t="s">
        <v>4</v>
      </c>
      <c r="CG359" s="91" t="s">
        <v>4</v>
      </c>
      <c r="CH359" s="91" t="s">
        <v>4</v>
      </c>
      <c r="CI359" s="91" t="s">
        <v>4</v>
      </c>
      <c r="CJ359" s="91" t="s">
        <v>4</v>
      </c>
      <c r="CK359" s="91" t="s">
        <v>4</v>
      </c>
      <c r="CL359" s="91" t="s">
        <v>4</v>
      </c>
      <c r="CM359" s="91" t="s">
        <v>4</v>
      </c>
      <c r="CN359" s="91" t="s">
        <v>4</v>
      </c>
      <c r="CO359" s="91" t="s">
        <v>4</v>
      </c>
      <c r="CP359" s="91" t="s">
        <v>4</v>
      </c>
      <c r="CQ359" s="91" t="s">
        <v>4</v>
      </c>
      <c r="CR359" s="91" t="s">
        <v>4</v>
      </c>
      <c r="CS359" s="91" t="s">
        <v>4</v>
      </c>
      <c r="CT359" s="91" t="s">
        <v>4</v>
      </c>
      <c r="CU359" s="91" t="s">
        <v>4</v>
      </c>
      <c r="CV359" s="91" t="s">
        <v>4</v>
      </c>
      <c r="CW359" s="91" t="s">
        <v>4</v>
      </c>
      <c r="CX359" s="91" t="s">
        <v>4</v>
      </c>
      <c r="CY359" s="91" t="s">
        <v>4</v>
      </c>
      <c r="CZ359" s="91" t="s">
        <v>4</v>
      </c>
      <c r="DA359" s="91" t="s">
        <v>4</v>
      </c>
      <c r="DB359" s="91" t="s">
        <v>4</v>
      </c>
      <c r="DC359" s="91" t="s">
        <v>4</v>
      </c>
      <c r="DD359" s="91" t="s">
        <v>4</v>
      </c>
      <c r="DE359" s="91" t="s">
        <v>4</v>
      </c>
      <c r="DF359" s="91" t="s">
        <v>4</v>
      </c>
      <c r="DG359" s="91"/>
      <c r="DH359" s="91"/>
      <c r="DI359" s="91"/>
      <c r="DJ359" s="91"/>
      <c r="DK359" s="91"/>
      <c r="DL359" s="91"/>
      <c r="DM359" s="91"/>
      <c r="DN359" s="91"/>
      <c r="DO359" s="91"/>
      <c r="DP359" s="91"/>
      <c r="DQ359" s="91"/>
      <c r="DR359" s="91"/>
      <c r="DS359" s="91"/>
      <c r="DT359" s="91"/>
      <c r="DU359" s="91"/>
      <c r="DV359" s="91"/>
      <c r="DW359" s="91"/>
      <c r="DX359" s="91"/>
      <c r="DY359" s="91"/>
      <c r="DZ359" s="91"/>
      <c r="EA359" s="91"/>
      <c r="EB359" s="91"/>
      <c r="EC359" s="91"/>
      <c r="ED359" s="91"/>
      <c r="EE359" s="91"/>
      <c r="EF359" s="91"/>
      <c r="EG359" s="91"/>
      <c r="EH359" s="91"/>
      <c r="EI359" s="91"/>
      <c r="EJ359" s="91"/>
      <c r="EK359" s="91"/>
      <c r="EL359" s="91"/>
      <c r="EM359" s="91"/>
      <c r="EN359" s="280"/>
    </row>
    <row r="360" spans="1:152" s="20" customFormat="1" x14ac:dyDescent="0.25">
      <c r="B360" s="21"/>
      <c r="C360" s="21"/>
      <c r="D360" s="4"/>
      <c r="E360" s="203" t="s">
        <v>5</v>
      </c>
      <c r="F360" s="204"/>
      <c r="G360" s="204"/>
      <c r="H360" s="204"/>
      <c r="I360" s="204"/>
      <c r="J360" s="204"/>
      <c r="K360" s="206"/>
      <c r="L360" s="207"/>
      <c r="M360" s="208"/>
      <c r="N360" s="281">
        <f>N317</f>
        <v>2016</v>
      </c>
      <c r="O360" s="207">
        <f t="shared" ref="O360:BZ361" si="364">O317</f>
        <v>2017</v>
      </c>
      <c r="P360" s="207">
        <f t="shared" si="364"/>
        <v>2017</v>
      </c>
      <c r="Q360" s="207">
        <f t="shared" si="364"/>
        <v>2017</v>
      </c>
      <c r="R360" s="207">
        <f t="shared" si="364"/>
        <v>2017</v>
      </c>
      <c r="S360" s="207">
        <f t="shared" si="364"/>
        <v>2017</v>
      </c>
      <c r="T360" s="207">
        <f t="shared" si="364"/>
        <v>2017</v>
      </c>
      <c r="U360" s="207">
        <f t="shared" si="364"/>
        <v>2017</v>
      </c>
      <c r="V360" s="207">
        <f t="shared" si="364"/>
        <v>2017</v>
      </c>
      <c r="W360" s="207">
        <f t="shared" si="364"/>
        <v>2017</v>
      </c>
      <c r="X360" s="207">
        <f t="shared" si="364"/>
        <v>2017</v>
      </c>
      <c r="Y360" s="207">
        <f t="shared" si="364"/>
        <v>2017</v>
      </c>
      <c r="Z360" s="207">
        <f t="shared" si="364"/>
        <v>2017</v>
      </c>
      <c r="AA360" s="207">
        <f t="shared" si="364"/>
        <v>2018</v>
      </c>
      <c r="AB360" s="207">
        <f t="shared" si="364"/>
        <v>2018</v>
      </c>
      <c r="AC360" s="207">
        <f t="shared" si="364"/>
        <v>2018</v>
      </c>
      <c r="AD360" s="207">
        <f t="shared" si="364"/>
        <v>2018</v>
      </c>
      <c r="AE360" s="207">
        <f t="shared" si="364"/>
        <v>2018</v>
      </c>
      <c r="AF360" s="207">
        <f t="shared" si="364"/>
        <v>2018</v>
      </c>
      <c r="AG360" s="207">
        <f t="shared" si="364"/>
        <v>2018</v>
      </c>
      <c r="AH360" s="207">
        <f t="shared" si="364"/>
        <v>2018</v>
      </c>
      <c r="AI360" s="207">
        <f t="shared" si="364"/>
        <v>2018</v>
      </c>
      <c r="AJ360" s="207">
        <f t="shared" si="364"/>
        <v>2018</v>
      </c>
      <c r="AK360" s="207">
        <f t="shared" si="364"/>
        <v>2018</v>
      </c>
      <c r="AL360" s="207">
        <f t="shared" si="364"/>
        <v>2018</v>
      </c>
      <c r="AM360" s="207">
        <f t="shared" si="364"/>
        <v>2019</v>
      </c>
      <c r="AN360" s="207">
        <f t="shared" si="364"/>
        <v>2019</v>
      </c>
      <c r="AO360" s="207">
        <f t="shared" si="364"/>
        <v>2019</v>
      </c>
      <c r="AP360" s="207">
        <f t="shared" si="364"/>
        <v>2019</v>
      </c>
      <c r="AQ360" s="207">
        <f t="shared" si="364"/>
        <v>2019</v>
      </c>
      <c r="AR360" s="207">
        <f t="shared" si="364"/>
        <v>2019</v>
      </c>
      <c r="AS360" s="207">
        <f t="shared" si="364"/>
        <v>2019</v>
      </c>
      <c r="AT360" s="207">
        <f t="shared" si="364"/>
        <v>2019</v>
      </c>
      <c r="AU360" s="207">
        <f t="shared" si="364"/>
        <v>2019</v>
      </c>
      <c r="AV360" s="207">
        <f t="shared" si="364"/>
        <v>2019</v>
      </c>
      <c r="AW360" s="207">
        <f t="shared" si="364"/>
        <v>2019</v>
      </c>
      <c r="AX360" s="207">
        <f t="shared" si="364"/>
        <v>2019</v>
      </c>
      <c r="AY360" s="207">
        <f t="shared" si="364"/>
        <v>2020</v>
      </c>
      <c r="AZ360" s="207">
        <f t="shared" si="364"/>
        <v>2020</v>
      </c>
      <c r="BA360" s="207">
        <f t="shared" si="364"/>
        <v>2020</v>
      </c>
      <c r="BB360" s="207">
        <f t="shared" si="364"/>
        <v>2020</v>
      </c>
      <c r="BC360" s="207">
        <f t="shared" si="364"/>
        <v>2020</v>
      </c>
      <c r="BD360" s="207">
        <f t="shared" si="364"/>
        <v>2020</v>
      </c>
      <c r="BE360" s="207">
        <f t="shared" si="364"/>
        <v>2020</v>
      </c>
      <c r="BF360" s="207">
        <f t="shared" si="364"/>
        <v>2020</v>
      </c>
      <c r="BG360" s="207">
        <f t="shared" si="364"/>
        <v>2020</v>
      </c>
      <c r="BH360" s="207">
        <f t="shared" si="364"/>
        <v>2020</v>
      </c>
      <c r="BI360" s="207">
        <f t="shared" si="364"/>
        <v>2020</v>
      </c>
      <c r="BJ360" s="207">
        <f t="shared" si="364"/>
        <v>2020</v>
      </c>
      <c r="BK360" s="207">
        <f t="shared" si="364"/>
        <v>2021</v>
      </c>
      <c r="BL360" s="207">
        <f t="shared" si="364"/>
        <v>2021</v>
      </c>
      <c r="BM360" s="207">
        <f t="shared" si="364"/>
        <v>2021</v>
      </c>
      <c r="BN360" s="207">
        <f t="shared" si="364"/>
        <v>2021</v>
      </c>
      <c r="BO360" s="207">
        <f t="shared" si="364"/>
        <v>2021</v>
      </c>
      <c r="BP360" s="207">
        <f t="shared" si="364"/>
        <v>2021</v>
      </c>
      <c r="BQ360" s="207">
        <f t="shared" si="364"/>
        <v>2021</v>
      </c>
      <c r="BR360" s="207">
        <f t="shared" si="364"/>
        <v>2021</v>
      </c>
      <c r="BS360" s="207">
        <f t="shared" si="364"/>
        <v>2021</v>
      </c>
      <c r="BT360" s="207">
        <f t="shared" si="364"/>
        <v>2021</v>
      </c>
      <c r="BU360" s="207">
        <f t="shared" si="364"/>
        <v>2021</v>
      </c>
      <c r="BV360" s="207">
        <f t="shared" si="364"/>
        <v>2021</v>
      </c>
      <c r="BW360" s="207">
        <f t="shared" si="364"/>
        <v>2022</v>
      </c>
      <c r="BX360" s="207">
        <f t="shared" si="364"/>
        <v>2022</v>
      </c>
      <c r="BY360" s="207">
        <f t="shared" si="364"/>
        <v>2022</v>
      </c>
      <c r="BZ360" s="207">
        <f t="shared" si="364"/>
        <v>2022</v>
      </c>
      <c r="CA360" s="207">
        <f t="shared" ref="CA360:DF361" si="365">CA317</f>
        <v>2022</v>
      </c>
      <c r="CB360" s="207">
        <f t="shared" si="365"/>
        <v>2022</v>
      </c>
      <c r="CC360" s="207">
        <f t="shared" si="365"/>
        <v>2022</v>
      </c>
      <c r="CD360" s="207">
        <f t="shared" si="365"/>
        <v>2022</v>
      </c>
      <c r="CE360" s="207">
        <f t="shared" si="365"/>
        <v>2022</v>
      </c>
      <c r="CF360" s="207">
        <f t="shared" si="365"/>
        <v>2022</v>
      </c>
      <c r="CG360" s="207">
        <f t="shared" si="365"/>
        <v>2022</v>
      </c>
      <c r="CH360" s="207">
        <f t="shared" si="365"/>
        <v>2022</v>
      </c>
      <c r="CI360" s="207">
        <f t="shared" si="365"/>
        <v>2023</v>
      </c>
      <c r="CJ360" s="207">
        <f t="shared" si="365"/>
        <v>2023</v>
      </c>
      <c r="CK360" s="207">
        <f t="shared" si="365"/>
        <v>2023</v>
      </c>
      <c r="CL360" s="207">
        <f t="shared" si="365"/>
        <v>2023</v>
      </c>
      <c r="CM360" s="207">
        <f t="shared" si="365"/>
        <v>2023</v>
      </c>
      <c r="CN360" s="207">
        <f t="shared" si="365"/>
        <v>2023</v>
      </c>
      <c r="CO360" s="207">
        <f t="shared" si="365"/>
        <v>2023</v>
      </c>
      <c r="CP360" s="207">
        <f t="shared" si="365"/>
        <v>2023</v>
      </c>
      <c r="CQ360" s="207">
        <f t="shared" si="365"/>
        <v>2023</v>
      </c>
      <c r="CR360" s="207">
        <f t="shared" si="365"/>
        <v>2023</v>
      </c>
      <c r="CS360" s="207">
        <f t="shared" si="365"/>
        <v>2023</v>
      </c>
      <c r="CT360" s="207">
        <f t="shared" si="365"/>
        <v>2023</v>
      </c>
      <c r="CU360" s="207">
        <f t="shared" si="365"/>
        <v>2024</v>
      </c>
      <c r="CV360" s="207">
        <f t="shared" si="365"/>
        <v>2024</v>
      </c>
      <c r="CW360" s="207">
        <f t="shared" si="365"/>
        <v>2024</v>
      </c>
      <c r="CX360" s="207">
        <f t="shared" si="365"/>
        <v>2024</v>
      </c>
      <c r="CY360" s="207">
        <f t="shared" si="365"/>
        <v>2024</v>
      </c>
      <c r="CZ360" s="207">
        <f t="shared" si="365"/>
        <v>2024</v>
      </c>
      <c r="DA360" s="207">
        <f t="shared" si="365"/>
        <v>2024</v>
      </c>
      <c r="DB360" s="207">
        <f t="shared" si="365"/>
        <v>2024</v>
      </c>
      <c r="DC360" s="207">
        <f t="shared" si="365"/>
        <v>2024</v>
      </c>
      <c r="DD360" s="207">
        <f t="shared" si="365"/>
        <v>2024</v>
      </c>
      <c r="DE360" s="207">
        <f t="shared" si="365"/>
        <v>2024</v>
      </c>
      <c r="DF360" s="207">
        <f t="shared" si="365"/>
        <v>2024</v>
      </c>
      <c r="DG360" s="207"/>
      <c r="DH360" s="207"/>
      <c r="DI360" s="207"/>
      <c r="DJ360" s="207"/>
      <c r="DK360" s="207"/>
      <c r="DL360" s="207"/>
      <c r="DM360" s="207"/>
      <c r="DN360" s="207"/>
      <c r="DO360" s="207"/>
      <c r="DP360" s="207"/>
      <c r="DQ360" s="207"/>
      <c r="DR360" s="207"/>
      <c r="DS360" s="207"/>
      <c r="DT360" s="207"/>
      <c r="DU360" s="207"/>
      <c r="DV360" s="207"/>
      <c r="DW360" s="207"/>
      <c r="DX360" s="207"/>
      <c r="DY360" s="207"/>
      <c r="DZ360" s="207"/>
      <c r="EA360" s="207"/>
      <c r="EB360" s="207"/>
      <c r="EC360" s="207"/>
      <c r="ED360" s="207"/>
      <c r="EE360" s="207"/>
      <c r="EF360" s="207"/>
      <c r="EG360" s="207"/>
      <c r="EH360" s="207"/>
      <c r="EI360" s="207"/>
      <c r="EJ360" s="207"/>
      <c r="EK360" s="207"/>
      <c r="EL360" s="207"/>
      <c r="EM360" s="207"/>
      <c r="EN360" s="207"/>
      <c r="EO360" s="207"/>
      <c r="EP360" s="207"/>
      <c r="EQ360" s="207"/>
      <c r="ER360" s="207"/>
      <c r="ES360" s="207"/>
      <c r="ET360" s="207"/>
      <c r="EU360" s="207"/>
      <c r="EV360" s="207"/>
    </row>
    <row r="361" spans="1:152" s="30" customFormat="1" x14ac:dyDescent="0.25">
      <c r="B361" s="31"/>
      <c r="C361" s="31"/>
      <c r="D361" s="4"/>
      <c r="E361" s="212" t="s">
        <v>6</v>
      </c>
      <c r="F361" s="213"/>
      <c r="G361" s="213"/>
      <c r="H361" s="213"/>
      <c r="I361" s="213"/>
      <c r="J361" s="213"/>
      <c r="K361" s="215"/>
      <c r="L361" s="216"/>
      <c r="M361" s="217"/>
      <c r="N361" s="282">
        <f>N318</f>
        <v>42735</v>
      </c>
      <c r="O361" s="216">
        <f t="shared" si="364"/>
        <v>42766</v>
      </c>
      <c r="P361" s="216">
        <f t="shared" si="364"/>
        <v>42794</v>
      </c>
      <c r="Q361" s="216">
        <f t="shared" si="364"/>
        <v>42825</v>
      </c>
      <c r="R361" s="216">
        <f t="shared" si="364"/>
        <v>42855</v>
      </c>
      <c r="S361" s="216">
        <f t="shared" si="364"/>
        <v>42886</v>
      </c>
      <c r="T361" s="216">
        <f t="shared" si="364"/>
        <v>42916</v>
      </c>
      <c r="U361" s="216">
        <f t="shared" si="364"/>
        <v>42947</v>
      </c>
      <c r="V361" s="216">
        <f t="shared" si="364"/>
        <v>42978</v>
      </c>
      <c r="W361" s="216">
        <f t="shared" si="364"/>
        <v>43008</v>
      </c>
      <c r="X361" s="216">
        <f t="shared" si="364"/>
        <v>43039</v>
      </c>
      <c r="Y361" s="216">
        <f t="shared" si="364"/>
        <v>43069</v>
      </c>
      <c r="Z361" s="216">
        <f t="shared" si="364"/>
        <v>43100</v>
      </c>
      <c r="AA361" s="216">
        <f t="shared" si="364"/>
        <v>43131</v>
      </c>
      <c r="AB361" s="216">
        <f t="shared" si="364"/>
        <v>43159</v>
      </c>
      <c r="AC361" s="216">
        <f t="shared" si="364"/>
        <v>43190</v>
      </c>
      <c r="AD361" s="216">
        <f t="shared" si="364"/>
        <v>43220</v>
      </c>
      <c r="AE361" s="216">
        <f t="shared" si="364"/>
        <v>43251</v>
      </c>
      <c r="AF361" s="216">
        <f t="shared" si="364"/>
        <v>43281</v>
      </c>
      <c r="AG361" s="216">
        <f t="shared" si="364"/>
        <v>43312</v>
      </c>
      <c r="AH361" s="216">
        <f t="shared" si="364"/>
        <v>43343</v>
      </c>
      <c r="AI361" s="216">
        <f t="shared" si="364"/>
        <v>43373</v>
      </c>
      <c r="AJ361" s="216">
        <f t="shared" si="364"/>
        <v>43404</v>
      </c>
      <c r="AK361" s="216">
        <f t="shared" si="364"/>
        <v>43434</v>
      </c>
      <c r="AL361" s="216">
        <f t="shared" si="364"/>
        <v>43465</v>
      </c>
      <c r="AM361" s="216">
        <f t="shared" si="364"/>
        <v>43496</v>
      </c>
      <c r="AN361" s="216">
        <f t="shared" si="364"/>
        <v>43524</v>
      </c>
      <c r="AO361" s="216">
        <f t="shared" si="364"/>
        <v>43555</v>
      </c>
      <c r="AP361" s="216">
        <f t="shared" si="364"/>
        <v>43585</v>
      </c>
      <c r="AQ361" s="216">
        <f t="shared" si="364"/>
        <v>43616</v>
      </c>
      <c r="AR361" s="216">
        <f t="shared" si="364"/>
        <v>43646</v>
      </c>
      <c r="AS361" s="216">
        <f t="shared" si="364"/>
        <v>43677</v>
      </c>
      <c r="AT361" s="216">
        <f t="shared" si="364"/>
        <v>43708</v>
      </c>
      <c r="AU361" s="216">
        <f t="shared" si="364"/>
        <v>43738</v>
      </c>
      <c r="AV361" s="216">
        <f t="shared" si="364"/>
        <v>43769</v>
      </c>
      <c r="AW361" s="216">
        <f t="shared" si="364"/>
        <v>43799</v>
      </c>
      <c r="AX361" s="216">
        <f t="shared" si="364"/>
        <v>43830</v>
      </c>
      <c r="AY361" s="216">
        <f t="shared" si="364"/>
        <v>43861</v>
      </c>
      <c r="AZ361" s="216">
        <f t="shared" si="364"/>
        <v>43890</v>
      </c>
      <c r="BA361" s="216">
        <f t="shared" si="364"/>
        <v>43921</v>
      </c>
      <c r="BB361" s="216">
        <f t="shared" si="364"/>
        <v>43951</v>
      </c>
      <c r="BC361" s="216">
        <f t="shared" si="364"/>
        <v>43982</v>
      </c>
      <c r="BD361" s="216">
        <f t="shared" si="364"/>
        <v>44012</v>
      </c>
      <c r="BE361" s="216">
        <f t="shared" si="364"/>
        <v>44043</v>
      </c>
      <c r="BF361" s="216">
        <f t="shared" si="364"/>
        <v>44074</v>
      </c>
      <c r="BG361" s="216">
        <f t="shared" si="364"/>
        <v>44104</v>
      </c>
      <c r="BH361" s="216">
        <f t="shared" si="364"/>
        <v>44135</v>
      </c>
      <c r="BI361" s="216">
        <f t="shared" si="364"/>
        <v>44165</v>
      </c>
      <c r="BJ361" s="216">
        <f t="shared" si="364"/>
        <v>44196</v>
      </c>
      <c r="BK361" s="216">
        <f t="shared" si="364"/>
        <v>44227</v>
      </c>
      <c r="BL361" s="216">
        <f t="shared" si="364"/>
        <v>44255</v>
      </c>
      <c r="BM361" s="216">
        <f t="shared" si="364"/>
        <v>44286</v>
      </c>
      <c r="BN361" s="216">
        <f t="shared" si="364"/>
        <v>44316</v>
      </c>
      <c r="BO361" s="216">
        <f t="shared" si="364"/>
        <v>44347</v>
      </c>
      <c r="BP361" s="216">
        <f t="shared" si="364"/>
        <v>44377</v>
      </c>
      <c r="BQ361" s="216">
        <f t="shared" si="364"/>
        <v>44408</v>
      </c>
      <c r="BR361" s="216">
        <f t="shared" si="364"/>
        <v>44439</v>
      </c>
      <c r="BS361" s="216">
        <f t="shared" si="364"/>
        <v>44469</v>
      </c>
      <c r="BT361" s="216">
        <f t="shared" si="364"/>
        <v>44500</v>
      </c>
      <c r="BU361" s="216">
        <f t="shared" si="364"/>
        <v>44530</v>
      </c>
      <c r="BV361" s="216">
        <f t="shared" si="364"/>
        <v>44561</v>
      </c>
      <c r="BW361" s="216">
        <f t="shared" si="364"/>
        <v>44592</v>
      </c>
      <c r="BX361" s="216">
        <f t="shared" si="364"/>
        <v>44620</v>
      </c>
      <c r="BY361" s="216">
        <f t="shared" si="364"/>
        <v>44651</v>
      </c>
      <c r="BZ361" s="216">
        <f t="shared" si="364"/>
        <v>44681</v>
      </c>
      <c r="CA361" s="216">
        <f t="shared" si="365"/>
        <v>44712</v>
      </c>
      <c r="CB361" s="216">
        <f t="shared" si="365"/>
        <v>44742</v>
      </c>
      <c r="CC361" s="216">
        <f t="shared" si="365"/>
        <v>44773</v>
      </c>
      <c r="CD361" s="216">
        <f t="shared" si="365"/>
        <v>44804</v>
      </c>
      <c r="CE361" s="216">
        <f t="shared" si="365"/>
        <v>44834</v>
      </c>
      <c r="CF361" s="216">
        <f t="shared" si="365"/>
        <v>44865</v>
      </c>
      <c r="CG361" s="216">
        <f t="shared" si="365"/>
        <v>44895</v>
      </c>
      <c r="CH361" s="216">
        <f t="shared" si="365"/>
        <v>44926</v>
      </c>
      <c r="CI361" s="216">
        <f t="shared" si="365"/>
        <v>44957</v>
      </c>
      <c r="CJ361" s="216">
        <f t="shared" si="365"/>
        <v>44985</v>
      </c>
      <c r="CK361" s="216">
        <f t="shared" si="365"/>
        <v>45016</v>
      </c>
      <c r="CL361" s="216">
        <f t="shared" si="365"/>
        <v>45046</v>
      </c>
      <c r="CM361" s="216">
        <f t="shared" si="365"/>
        <v>45077</v>
      </c>
      <c r="CN361" s="216">
        <f t="shared" si="365"/>
        <v>45107</v>
      </c>
      <c r="CO361" s="216">
        <f t="shared" si="365"/>
        <v>45138</v>
      </c>
      <c r="CP361" s="216">
        <f t="shared" si="365"/>
        <v>45169</v>
      </c>
      <c r="CQ361" s="216">
        <f t="shared" si="365"/>
        <v>45199</v>
      </c>
      <c r="CR361" s="216">
        <f t="shared" si="365"/>
        <v>45230</v>
      </c>
      <c r="CS361" s="216">
        <f t="shared" si="365"/>
        <v>45260</v>
      </c>
      <c r="CT361" s="216">
        <f t="shared" si="365"/>
        <v>45291</v>
      </c>
      <c r="CU361" s="216">
        <f t="shared" si="365"/>
        <v>45322</v>
      </c>
      <c r="CV361" s="216">
        <f t="shared" si="365"/>
        <v>45351</v>
      </c>
      <c r="CW361" s="216">
        <f t="shared" si="365"/>
        <v>45382</v>
      </c>
      <c r="CX361" s="216">
        <f t="shared" si="365"/>
        <v>45412</v>
      </c>
      <c r="CY361" s="216">
        <f t="shared" si="365"/>
        <v>45443</v>
      </c>
      <c r="CZ361" s="216">
        <f t="shared" si="365"/>
        <v>45473</v>
      </c>
      <c r="DA361" s="216">
        <f t="shared" si="365"/>
        <v>45504</v>
      </c>
      <c r="DB361" s="216">
        <f t="shared" si="365"/>
        <v>45535</v>
      </c>
      <c r="DC361" s="216">
        <f t="shared" si="365"/>
        <v>45565</v>
      </c>
      <c r="DD361" s="216">
        <f t="shared" si="365"/>
        <v>45596</v>
      </c>
      <c r="DE361" s="216">
        <f t="shared" si="365"/>
        <v>45626</v>
      </c>
      <c r="DF361" s="216">
        <f t="shared" si="365"/>
        <v>45657</v>
      </c>
      <c r="DG361" s="216"/>
      <c r="DH361" s="216"/>
      <c r="DI361" s="216"/>
      <c r="DJ361" s="216"/>
      <c r="DK361" s="216"/>
      <c r="DL361" s="216"/>
      <c r="DM361" s="216"/>
      <c r="DN361" s="216"/>
      <c r="DO361" s="216"/>
      <c r="DP361" s="216"/>
      <c r="DQ361" s="216"/>
      <c r="DR361" s="216"/>
      <c r="DS361" s="216"/>
      <c r="DT361" s="216"/>
      <c r="DU361" s="216"/>
      <c r="DV361" s="216"/>
      <c r="DW361" s="216"/>
      <c r="DX361" s="216"/>
      <c r="DY361" s="216"/>
      <c r="DZ361" s="216"/>
      <c r="EA361" s="216"/>
      <c r="EB361" s="216"/>
      <c r="EC361" s="216"/>
      <c r="ED361" s="216"/>
      <c r="EE361" s="216"/>
      <c r="EF361" s="216"/>
      <c r="EG361" s="216"/>
      <c r="EH361" s="216"/>
      <c r="EI361" s="216"/>
      <c r="EJ361" s="216"/>
      <c r="EK361" s="216"/>
      <c r="EL361" s="216"/>
      <c r="EM361" s="216"/>
      <c r="EN361" s="216"/>
      <c r="EO361" s="216"/>
      <c r="EP361" s="216"/>
      <c r="EQ361" s="216"/>
      <c r="ER361" s="216"/>
      <c r="ES361" s="216"/>
      <c r="ET361" s="216"/>
      <c r="EU361" s="216"/>
      <c r="EV361" s="216"/>
    </row>
    <row r="362" spans="1:152" s="97" customFormat="1" ht="3.9" customHeight="1" x14ac:dyDescent="0.25">
      <c r="B362" s="98"/>
      <c r="C362" s="98"/>
      <c r="D362" s="50"/>
      <c r="E362" s="213"/>
      <c r="F362" s="213"/>
      <c r="G362" s="213"/>
      <c r="H362" s="213"/>
      <c r="I362" s="213"/>
      <c r="J362" s="213"/>
      <c r="K362" s="286"/>
      <c r="L362" s="286"/>
      <c r="M362" s="286"/>
      <c r="N362" s="286"/>
      <c r="O362" s="286"/>
      <c r="P362" s="286"/>
      <c r="Q362" s="286"/>
      <c r="R362" s="286"/>
      <c r="S362" s="286"/>
      <c r="T362" s="286"/>
      <c r="U362" s="286"/>
      <c r="V362" s="286"/>
      <c r="W362" s="286"/>
      <c r="X362" s="286"/>
      <c r="Y362" s="286"/>
      <c r="Z362" s="286"/>
      <c r="AA362" s="286"/>
      <c r="AB362" s="286"/>
      <c r="AC362" s="286"/>
      <c r="AD362" s="286"/>
      <c r="AE362" s="286"/>
      <c r="AF362" s="286"/>
      <c r="AG362" s="286"/>
      <c r="AH362" s="286"/>
      <c r="AI362" s="286"/>
      <c r="AJ362" s="286"/>
      <c r="AK362" s="286"/>
      <c r="AL362" s="286"/>
      <c r="AM362" s="286"/>
      <c r="AN362" s="286"/>
      <c r="AO362" s="286"/>
      <c r="AP362" s="286"/>
      <c r="AQ362" s="286"/>
      <c r="AR362" s="286"/>
      <c r="AS362" s="286"/>
      <c r="AT362" s="286"/>
      <c r="AU362" s="286"/>
      <c r="AV362" s="286"/>
      <c r="AW362" s="286"/>
      <c r="AX362" s="286"/>
      <c r="AY362" s="286"/>
      <c r="AZ362" s="286"/>
      <c r="BA362" s="286"/>
      <c r="BB362" s="286"/>
      <c r="BC362" s="286"/>
      <c r="BD362" s="286"/>
      <c r="BE362" s="286"/>
      <c r="BF362" s="286"/>
      <c r="BG362" s="286"/>
      <c r="BH362" s="286"/>
      <c r="BI362" s="286"/>
      <c r="BJ362" s="286"/>
      <c r="BK362" s="286"/>
      <c r="BL362" s="286"/>
      <c r="BM362" s="286"/>
      <c r="BN362" s="286"/>
      <c r="BO362" s="286"/>
      <c r="BP362" s="286"/>
      <c r="BQ362" s="286"/>
      <c r="BR362" s="286"/>
      <c r="BS362" s="286"/>
      <c r="BT362" s="286"/>
      <c r="BU362" s="286"/>
      <c r="BV362" s="286"/>
      <c r="BW362" s="286"/>
      <c r="BX362" s="286"/>
      <c r="BY362" s="286"/>
      <c r="BZ362" s="286"/>
      <c r="CA362" s="286"/>
      <c r="CB362" s="286"/>
      <c r="CC362" s="286"/>
      <c r="CD362" s="286"/>
      <c r="CE362" s="286"/>
      <c r="CF362" s="286"/>
      <c r="CG362" s="286"/>
      <c r="CH362" s="286"/>
      <c r="CI362" s="286"/>
      <c r="CJ362" s="286"/>
      <c r="CK362" s="286"/>
      <c r="CL362" s="286"/>
      <c r="CM362" s="286"/>
      <c r="CN362" s="286"/>
      <c r="CO362" s="286"/>
      <c r="CP362" s="286"/>
      <c r="CQ362" s="286"/>
      <c r="CR362" s="286"/>
      <c r="CS362" s="286"/>
      <c r="CT362" s="286"/>
      <c r="CU362" s="286"/>
      <c r="CV362" s="286"/>
      <c r="CW362" s="286"/>
      <c r="CX362" s="286"/>
      <c r="CY362" s="286"/>
      <c r="CZ362" s="286"/>
      <c r="DA362" s="286"/>
      <c r="DB362" s="286"/>
      <c r="DC362" s="286"/>
      <c r="DD362" s="286"/>
      <c r="DE362" s="286"/>
      <c r="DF362" s="286"/>
      <c r="DG362" s="286"/>
      <c r="DH362" s="286"/>
      <c r="DI362" s="286"/>
      <c r="DJ362" s="286"/>
      <c r="DK362" s="286"/>
      <c r="DL362" s="286"/>
      <c r="DM362" s="286"/>
      <c r="DN362" s="286"/>
      <c r="DO362" s="286"/>
      <c r="DP362" s="286"/>
      <c r="DQ362" s="286"/>
      <c r="DR362" s="286"/>
      <c r="DS362" s="286"/>
      <c r="DT362" s="286"/>
      <c r="DU362" s="286"/>
      <c r="DV362" s="286"/>
      <c r="DW362" s="286"/>
      <c r="DX362" s="286"/>
      <c r="DY362" s="286"/>
      <c r="DZ362" s="286"/>
      <c r="EA362" s="286"/>
      <c r="EB362" s="286"/>
      <c r="EC362" s="286"/>
      <c r="ED362" s="286"/>
      <c r="EE362" s="286"/>
      <c r="EF362" s="286"/>
      <c r="EG362" s="286"/>
      <c r="EH362" s="286"/>
      <c r="EI362" s="286"/>
      <c r="EJ362" s="286"/>
      <c r="EK362" s="286"/>
      <c r="EL362" s="286"/>
      <c r="EM362" s="286"/>
      <c r="EN362" s="286"/>
      <c r="EO362" s="286"/>
      <c r="EP362" s="286"/>
      <c r="EQ362" s="286"/>
      <c r="ER362" s="286"/>
      <c r="ES362" s="286"/>
      <c r="ET362" s="286"/>
      <c r="EU362" s="286"/>
      <c r="EV362" s="286"/>
    </row>
    <row r="363" spans="1:152" x14ac:dyDescent="0.25">
      <c r="E363" s="287" t="s">
        <v>84</v>
      </c>
      <c r="F363" s="288"/>
      <c r="G363" s="288"/>
      <c r="H363" s="288"/>
      <c r="I363" s="288"/>
      <c r="J363" s="289"/>
      <c r="K363" s="290" t="s">
        <v>85</v>
      </c>
      <c r="L363" s="228"/>
      <c r="M363" s="229"/>
      <c r="N363" s="230"/>
      <c r="O363" s="228">
        <f t="shared" ref="O363:W363" si="366">O364+O372</f>
        <v>4760.845826024839</v>
      </c>
      <c r="P363" s="228">
        <f t="shared" si="366"/>
        <v>4760.845826024839</v>
      </c>
      <c r="Q363" s="228">
        <f t="shared" si="366"/>
        <v>4760.845826024839</v>
      </c>
      <c r="R363" s="228">
        <f t="shared" si="366"/>
        <v>4760.845826024839</v>
      </c>
      <c r="S363" s="228">
        <f t="shared" si="366"/>
        <v>4760.845826024839</v>
      </c>
      <c r="T363" s="228">
        <f t="shared" si="366"/>
        <v>4760.845826024839</v>
      </c>
      <c r="U363" s="228">
        <f t="shared" si="366"/>
        <v>4760.845826024839</v>
      </c>
      <c r="V363" s="228">
        <f t="shared" si="366"/>
        <v>4760.845826024839</v>
      </c>
      <c r="W363" s="228">
        <f t="shared" si="366"/>
        <v>4760.845826024839</v>
      </c>
      <c r="X363" s="228">
        <f>X364+X372</f>
        <v>4760.845826024839</v>
      </c>
      <c r="Y363" s="228">
        <f>Y364+Y372</f>
        <v>4760.845826024839</v>
      </c>
      <c r="Z363" s="228">
        <f>Z364+Z372</f>
        <v>4760.845826024839</v>
      </c>
      <c r="AA363" s="228">
        <f>AA364+AA372</f>
        <v>5272.2754566038493</v>
      </c>
      <c r="AB363" s="228">
        <f t="shared" ref="AB363:CM363" si="367">AB364+AB372</f>
        <v>5272.2754566038493</v>
      </c>
      <c r="AC363" s="228">
        <f t="shared" si="367"/>
        <v>5272.2754566038493</v>
      </c>
      <c r="AD363" s="228">
        <f t="shared" si="367"/>
        <v>5272.2754566038493</v>
      </c>
      <c r="AE363" s="228">
        <f t="shared" si="367"/>
        <v>5272.2754566038493</v>
      </c>
      <c r="AF363" s="228">
        <f t="shared" si="367"/>
        <v>5272.2754566038493</v>
      </c>
      <c r="AG363" s="228">
        <f t="shared" si="367"/>
        <v>5272.2754566038493</v>
      </c>
      <c r="AH363" s="228">
        <f t="shared" si="367"/>
        <v>5272.2754566038493</v>
      </c>
      <c r="AI363" s="228">
        <f t="shared" si="367"/>
        <v>5272.2754566038493</v>
      </c>
      <c r="AJ363" s="228">
        <f t="shared" si="367"/>
        <v>5272.2754566038493</v>
      </c>
      <c r="AK363" s="228">
        <f t="shared" si="367"/>
        <v>5272.2754566038493</v>
      </c>
      <c r="AL363" s="228">
        <f t="shared" si="367"/>
        <v>5272.2754566038493</v>
      </c>
      <c r="AM363" s="228">
        <f t="shared" si="367"/>
        <v>5804.2149762065237</v>
      </c>
      <c r="AN363" s="228">
        <f t="shared" si="367"/>
        <v>5804.2149762065237</v>
      </c>
      <c r="AO363" s="228">
        <f t="shared" si="367"/>
        <v>5804.2149762065237</v>
      </c>
      <c r="AP363" s="228">
        <f t="shared" si="367"/>
        <v>5804.2149762065237</v>
      </c>
      <c r="AQ363" s="228">
        <f t="shared" si="367"/>
        <v>5804.2149762065237</v>
      </c>
      <c r="AR363" s="228">
        <f t="shared" si="367"/>
        <v>5804.2149762065237</v>
      </c>
      <c r="AS363" s="228">
        <f t="shared" si="367"/>
        <v>5804.2149762065237</v>
      </c>
      <c r="AT363" s="228">
        <f t="shared" si="367"/>
        <v>5804.2149762065237</v>
      </c>
      <c r="AU363" s="228">
        <f t="shared" si="367"/>
        <v>5804.2149762065237</v>
      </c>
      <c r="AV363" s="228">
        <f t="shared" si="367"/>
        <v>5804.2149762065237</v>
      </c>
      <c r="AW363" s="228">
        <f t="shared" si="367"/>
        <v>5804.2149762065237</v>
      </c>
      <c r="AX363" s="228">
        <f t="shared" si="367"/>
        <v>5804.2149762065237</v>
      </c>
      <c r="AY363" s="228">
        <f t="shared" si="367"/>
        <v>6104.9172879651996</v>
      </c>
      <c r="AZ363" s="228">
        <f t="shared" si="367"/>
        <v>6104.9172879651996</v>
      </c>
      <c r="BA363" s="228">
        <f t="shared" si="367"/>
        <v>6104.9172879651996</v>
      </c>
      <c r="BB363" s="228">
        <f t="shared" si="367"/>
        <v>6104.9172879651996</v>
      </c>
      <c r="BC363" s="228">
        <f t="shared" si="367"/>
        <v>6104.9172879651996</v>
      </c>
      <c r="BD363" s="228">
        <f t="shared" si="367"/>
        <v>6104.9172879651996</v>
      </c>
      <c r="BE363" s="228">
        <f t="shared" si="367"/>
        <v>6104.9172879651996</v>
      </c>
      <c r="BF363" s="228">
        <f t="shared" si="367"/>
        <v>6104.9172879651996</v>
      </c>
      <c r="BG363" s="228">
        <f t="shared" si="367"/>
        <v>6104.9172879651996</v>
      </c>
      <c r="BH363" s="228">
        <f t="shared" si="367"/>
        <v>6104.9172879651996</v>
      </c>
      <c r="BI363" s="228">
        <f t="shared" si="367"/>
        <v>6104.9172879651996</v>
      </c>
      <c r="BJ363" s="228">
        <f t="shared" si="367"/>
        <v>6104.9172879651996</v>
      </c>
      <c r="BK363" s="228">
        <f t="shared" si="367"/>
        <v>6478.0436516836544</v>
      </c>
      <c r="BL363" s="228">
        <f t="shared" si="367"/>
        <v>6478.0436516836544</v>
      </c>
      <c r="BM363" s="228">
        <f t="shared" si="367"/>
        <v>6478.0436516836544</v>
      </c>
      <c r="BN363" s="228">
        <f t="shared" si="367"/>
        <v>6478.0436516836544</v>
      </c>
      <c r="BO363" s="228">
        <f t="shared" si="367"/>
        <v>6478.0436516836544</v>
      </c>
      <c r="BP363" s="228">
        <f t="shared" si="367"/>
        <v>6478.0436516836544</v>
      </c>
      <c r="BQ363" s="228">
        <f t="shared" si="367"/>
        <v>6478.0436516836544</v>
      </c>
      <c r="BR363" s="228">
        <f t="shared" si="367"/>
        <v>6478.0436516836544</v>
      </c>
      <c r="BS363" s="228">
        <f t="shared" si="367"/>
        <v>6478.0436516836544</v>
      </c>
      <c r="BT363" s="228">
        <f t="shared" si="367"/>
        <v>6478.0436516836544</v>
      </c>
      <c r="BU363" s="228">
        <f t="shared" si="367"/>
        <v>6478.0436516836544</v>
      </c>
      <c r="BV363" s="228">
        <f t="shared" si="367"/>
        <v>6478.0436516836544</v>
      </c>
      <c r="BW363" s="228">
        <f t="shared" si="367"/>
        <v>6878.3644051885185</v>
      </c>
      <c r="BX363" s="228">
        <f t="shared" si="367"/>
        <v>6878.3644051885185</v>
      </c>
      <c r="BY363" s="228">
        <f t="shared" si="367"/>
        <v>6878.3644051885185</v>
      </c>
      <c r="BZ363" s="228">
        <f t="shared" si="367"/>
        <v>6878.3644051885185</v>
      </c>
      <c r="CA363" s="228">
        <f t="shared" si="367"/>
        <v>6878.3644051885185</v>
      </c>
      <c r="CB363" s="228">
        <f t="shared" si="367"/>
        <v>6878.3644051885185</v>
      </c>
      <c r="CC363" s="228">
        <f t="shared" si="367"/>
        <v>6878.3644051885185</v>
      </c>
      <c r="CD363" s="228">
        <f t="shared" si="367"/>
        <v>6878.3644051885185</v>
      </c>
      <c r="CE363" s="228">
        <f t="shared" si="367"/>
        <v>6878.3644051885185</v>
      </c>
      <c r="CF363" s="228">
        <f t="shared" si="367"/>
        <v>6878.3644051885185</v>
      </c>
      <c r="CG363" s="228">
        <f t="shared" si="367"/>
        <v>6878.3644051885185</v>
      </c>
      <c r="CH363" s="228">
        <f t="shared" si="367"/>
        <v>6878.3644051885185</v>
      </c>
      <c r="CI363" s="228">
        <f t="shared" si="367"/>
        <v>7277.6561727034532</v>
      </c>
      <c r="CJ363" s="228">
        <f t="shared" si="367"/>
        <v>7277.6561727034532</v>
      </c>
      <c r="CK363" s="228">
        <f t="shared" si="367"/>
        <v>7277.6561727034532</v>
      </c>
      <c r="CL363" s="228">
        <f t="shared" si="367"/>
        <v>7277.6561727034532</v>
      </c>
      <c r="CM363" s="228">
        <f t="shared" si="367"/>
        <v>7277.6561727034532</v>
      </c>
      <c r="CN363" s="228">
        <f t="shared" ref="CN363:DF363" si="368">CN364+CN372</f>
        <v>7277.6561727034532</v>
      </c>
      <c r="CO363" s="228">
        <f t="shared" si="368"/>
        <v>7277.6561727034532</v>
      </c>
      <c r="CP363" s="228">
        <f t="shared" si="368"/>
        <v>7277.6561727034532</v>
      </c>
      <c r="CQ363" s="228">
        <f t="shared" si="368"/>
        <v>7277.6561727034532</v>
      </c>
      <c r="CR363" s="228">
        <f t="shared" si="368"/>
        <v>7277.6561727034532</v>
      </c>
      <c r="CS363" s="228">
        <f t="shared" si="368"/>
        <v>7277.6561727034532</v>
      </c>
      <c r="CT363" s="228">
        <f t="shared" si="368"/>
        <v>7277.6561727034532</v>
      </c>
      <c r="CU363" s="228">
        <f t="shared" si="368"/>
        <v>7699.0751389474208</v>
      </c>
      <c r="CV363" s="228">
        <f t="shared" si="368"/>
        <v>7699.0751389474208</v>
      </c>
      <c r="CW363" s="228">
        <f t="shared" si="368"/>
        <v>7699.0751389474208</v>
      </c>
      <c r="CX363" s="228">
        <f t="shared" si="368"/>
        <v>7699.0751389474208</v>
      </c>
      <c r="CY363" s="228">
        <f t="shared" si="368"/>
        <v>7699.0751389474208</v>
      </c>
      <c r="CZ363" s="228">
        <f t="shared" si="368"/>
        <v>7699.0751389474208</v>
      </c>
      <c r="DA363" s="228">
        <f t="shared" si="368"/>
        <v>7699.0751389474208</v>
      </c>
      <c r="DB363" s="228">
        <f t="shared" si="368"/>
        <v>7699.0751389474208</v>
      </c>
      <c r="DC363" s="228">
        <f t="shared" si="368"/>
        <v>7699.0751389474208</v>
      </c>
      <c r="DD363" s="228">
        <f t="shared" si="368"/>
        <v>7699.0751389474208</v>
      </c>
      <c r="DE363" s="228">
        <f t="shared" si="368"/>
        <v>7699.0751389474208</v>
      </c>
      <c r="DF363" s="228">
        <f t="shared" si="368"/>
        <v>7699.0751389474208</v>
      </c>
      <c r="DG363" s="228"/>
      <c r="DH363" s="228"/>
      <c r="DI363" s="228"/>
      <c r="DJ363" s="228"/>
      <c r="DK363" s="228"/>
      <c r="DL363" s="228"/>
      <c r="DM363" s="228"/>
      <c r="DN363" s="228"/>
      <c r="DO363" s="228"/>
      <c r="DP363" s="228"/>
      <c r="DQ363" s="228"/>
      <c r="DR363" s="228"/>
      <c r="DS363" s="228"/>
      <c r="DT363" s="228"/>
      <c r="DU363" s="228"/>
      <c r="DV363" s="228"/>
      <c r="DW363" s="228"/>
      <c r="DX363" s="228"/>
      <c r="DY363" s="228"/>
      <c r="DZ363" s="228"/>
      <c r="EA363" s="228"/>
      <c r="EB363" s="228"/>
      <c r="EC363" s="228"/>
      <c r="ED363" s="228"/>
      <c r="EE363" s="228"/>
      <c r="EF363" s="228"/>
      <c r="EG363" s="228"/>
      <c r="EH363" s="228"/>
      <c r="EI363" s="228"/>
      <c r="EJ363" s="228"/>
      <c r="EK363" s="228"/>
      <c r="EL363" s="228"/>
      <c r="EM363" s="228"/>
      <c r="EN363" s="228"/>
      <c r="EO363" s="228"/>
      <c r="EP363" s="228"/>
      <c r="EQ363" s="228"/>
      <c r="ER363" s="228"/>
      <c r="ES363" s="228"/>
      <c r="ET363" s="228"/>
      <c r="EU363" s="228"/>
      <c r="EV363" s="228"/>
    </row>
    <row r="364" spans="1:152" s="291" customFormat="1" x14ac:dyDescent="0.25">
      <c r="D364" s="139"/>
      <c r="E364" s="292" t="s">
        <v>86</v>
      </c>
      <c r="F364" s="293"/>
      <c r="G364" s="293"/>
      <c r="H364" s="293"/>
      <c r="I364" s="293"/>
      <c r="J364" s="294"/>
      <c r="K364" s="295"/>
      <c r="L364" s="296"/>
      <c r="M364" s="297"/>
      <c r="N364" s="295"/>
      <c r="O364" s="296">
        <f t="shared" ref="O364:W364" si="369">SUM(O365:O371)</f>
        <v>4296.9358000433576</v>
      </c>
      <c r="P364" s="296">
        <f t="shared" si="369"/>
        <v>4296.9358000433576</v>
      </c>
      <c r="Q364" s="296">
        <f t="shared" si="369"/>
        <v>4296.9358000433576</v>
      </c>
      <c r="R364" s="296">
        <f t="shared" si="369"/>
        <v>4296.9358000433576</v>
      </c>
      <c r="S364" s="296">
        <f t="shared" si="369"/>
        <v>4296.9358000433576</v>
      </c>
      <c r="T364" s="296">
        <f t="shared" si="369"/>
        <v>4296.9358000433576</v>
      </c>
      <c r="U364" s="296">
        <f t="shared" si="369"/>
        <v>4296.9358000433576</v>
      </c>
      <c r="V364" s="296">
        <f t="shared" si="369"/>
        <v>4296.9358000433576</v>
      </c>
      <c r="W364" s="296">
        <f t="shared" si="369"/>
        <v>4296.9358000433576</v>
      </c>
      <c r="X364" s="296">
        <f>SUM(X365:X371)</f>
        <v>4296.9358000433576</v>
      </c>
      <c r="Y364" s="296">
        <f>SUM(Y365:Y371)</f>
        <v>4296.9358000433576</v>
      </c>
      <c r="Z364" s="296">
        <f>SUM(Z365:Z371)</f>
        <v>4296.9358000433576</v>
      </c>
      <c r="AA364" s="296">
        <f>SUM(AA365:AA371)</f>
        <v>4273.6081176594043</v>
      </c>
      <c r="AB364" s="296">
        <f t="shared" ref="AB364:CM364" si="370">SUM(AB365:AB371)</f>
        <v>4273.6081176594043</v>
      </c>
      <c r="AC364" s="296">
        <f t="shared" si="370"/>
        <v>4273.6081176594043</v>
      </c>
      <c r="AD364" s="296">
        <f t="shared" si="370"/>
        <v>4273.6081176594043</v>
      </c>
      <c r="AE364" s="296">
        <f t="shared" si="370"/>
        <v>4273.6081176594043</v>
      </c>
      <c r="AF364" s="296">
        <f t="shared" si="370"/>
        <v>4273.6081176594043</v>
      </c>
      <c r="AG364" s="296">
        <f t="shared" si="370"/>
        <v>4273.6081176594043</v>
      </c>
      <c r="AH364" s="296">
        <f t="shared" si="370"/>
        <v>4273.6081176594043</v>
      </c>
      <c r="AI364" s="296">
        <f t="shared" si="370"/>
        <v>4273.6081176594043</v>
      </c>
      <c r="AJ364" s="296">
        <f t="shared" si="370"/>
        <v>4273.6081176594043</v>
      </c>
      <c r="AK364" s="296">
        <f t="shared" si="370"/>
        <v>4273.6081176594043</v>
      </c>
      <c r="AL364" s="296">
        <f t="shared" si="370"/>
        <v>4273.6081176594043</v>
      </c>
      <c r="AM364" s="296">
        <f t="shared" si="370"/>
        <v>4269.7201705954121</v>
      </c>
      <c r="AN364" s="296">
        <f t="shared" si="370"/>
        <v>4269.7201705954121</v>
      </c>
      <c r="AO364" s="296">
        <f t="shared" si="370"/>
        <v>4269.7201705954121</v>
      </c>
      <c r="AP364" s="296">
        <f t="shared" si="370"/>
        <v>4269.7201705954121</v>
      </c>
      <c r="AQ364" s="296">
        <f t="shared" si="370"/>
        <v>4269.7201705954121</v>
      </c>
      <c r="AR364" s="296">
        <f t="shared" si="370"/>
        <v>4269.7201705954121</v>
      </c>
      <c r="AS364" s="296">
        <f t="shared" si="370"/>
        <v>4269.7201705954121</v>
      </c>
      <c r="AT364" s="296">
        <f t="shared" si="370"/>
        <v>4269.7201705954121</v>
      </c>
      <c r="AU364" s="296">
        <f t="shared" si="370"/>
        <v>4269.7201705954121</v>
      </c>
      <c r="AV364" s="296">
        <f t="shared" si="370"/>
        <v>4269.7201705954121</v>
      </c>
      <c r="AW364" s="296">
        <f t="shared" si="370"/>
        <v>4269.7201705954121</v>
      </c>
      <c r="AX364" s="296">
        <f t="shared" si="370"/>
        <v>4269.7201705954121</v>
      </c>
      <c r="AY364" s="296">
        <f t="shared" si="370"/>
        <v>4265.1842323540886</v>
      </c>
      <c r="AZ364" s="296">
        <f t="shared" si="370"/>
        <v>4265.1842323540886</v>
      </c>
      <c r="BA364" s="296">
        <f t="shared" si="370"/>
        <v>4265.1842323540886</v>
      </c>
      <c r="BB364" s="296">
        <f t="shared" si="370"/>
        <v>4265.1842323540886</v>
      </c>
      <c r="BC364" s="296">
        <f t="shared" si="370"/>
        <v>4265.1842323540886</v>
      </c>
      <c r="BD364" s="296">
        <f t="shared" si="370"/>
        <v>4265.1842323540886</v>
      </c>
      <c r="BE364" s="296">
        <f t="shared" si="370"/>
        <v>4265.1842323540886</v>
      </c>
      <c r="BF364" s="296">
        <f t="shared" si="370"/>
        <v>4265.1842323540886</v>
      </c>
      <c r="BG364" s="296">
        <f t="shared" si="370"/>
        <v>4265.1842323540886</v>
      </c>
      <c r="BH364" s="296">
        <f t="shared" si="370"/>
        <v>4265.1842323540886</v>
      </c>
      <c r="BI364" s="296">
        <f t="shared" si="370"/>
        <v>4265.1842323540886</v>
      </c>
      <c r="BJ364" s="296">
        <f t="shared" si="370"/>
        <v>4265.1842323540886</v>
      </c>
      <c r="BK364" s="296">
        <f t="shared" si="370"/>
        <v>4259.8923044058765</v>
      </c>
      <c r="BL364" s="296">
        <f t="shared" si="370"/>
        <v>4259.8923044058765</v>
      </c>
      <c r="BM364" s="296">
        <f t="shared" si="370"/>
        <v>4259.8923044058765</v>
      </c>
      <c r="BN364" s="296">
        <f t="shared" si="370"/>
        <v>4259.8923044058765</v>
      </c>
      <c r="BO364" s="296">
        <f t="shared" si="370"/>
        <v>4259.8923044058765</v>
      </c>
      <c r="BP364" s="296">
        <f t="shared" si="370"/>
        <v>4259.8923044058765</v>
      </c>
      <c r="BQ364" s="296">
        <f t="shared" si="370"/>
        <v>4259.8923044058765</v>
      </c>
      <c r="BR364" s="296">
        <f t="shared" si="370"/>
        <v>4259.8923044058765</v>
      </c>
      <c r="BS364" s="296">
        <f t="shared" si="370"/>
        <v>4259.8923044058765</v>
      </c>
      <c r="BT364" s="296">
        <f t="shared" si="370"/>
        <v>4259.8923044058765</v>
      </c>
      <c r="BU364" s="296">
        <f t="shared" si="370"/>
        <v>4259.8923044058765</v>
      </c>
      <c r="BV364" s="296">
        <f t="shared" si="370"/>
        <v>4259.8923044058765</v>
      </c>
      <c r="BW364" s="296">
        <f t="shared" si="370"/>
        <v>4253.7183884662963</v>
      </c>
      <c r="BX364" s="296">
        <f t="shared" si="370"/>
        <v>4253.7183884662963</v>
      </c>
      <c r="BY364" s="296">
        <f t="shared" si="370"/>
        <v>4253.7183884662963</v>
      </c>
      <c r="BZ364" s="296">
        <f t="shared" si="370"/>
        <v>4253.7183884662963</v>
      </c>
      <c r="CA364" s="296">
        <f t="shared" si="370"/>
        <v>4253.7183884662963</v>
      </c>
      <c r="CB364" s="296">
        <f t="shared" si="370"/>
        <v>4253.7183884662963</v>
      </c>
      <c r="CC364" s="296">
        <f t="shared" si="370"/>
        <v>4253.7183884662963</v>
      </c>
      <c r="CD364" s="296">
        <f t="shared" si="370"/>
        <v>4253.7183884662963</v>
      </c>
      <c r="CE364" s="296">
        <f t="shared" si="370"/>
        <v>4253.7183884662963</v>
      </c>
      <c r="CF364" s="296">
        <f t="shared" si="370"/>
        <v>4253.7183884662963</v>
      </c>
      <c r="CG364" s="296">
        <f t="shared" si="370"/>
        <v>4253.7183884662963</v>
      </c>
      <c r="CH364" s="296">
        <f t="shared" si="370"/>
        <v>4253.7183884662963</v>
      </c>
      <c r="CI364" s="296">
        <f t="shared" si="370"/>
        <v>4246.5154865367867</v>
      </c>
      <c r="CJ364" s="296">
        <f t="shared" si="370"/>
        <v>4246.5154865367867</v>
      </c>
      <c r="CK364" s="296">
        <f t="shared" si="370"/>
        <v>4246.5154865367867</v>
      </c>
      <c r="CL364" s="296">
        <f t="shared" si="370"/>
        <v>4246.5154865367867</v>
      </c>
      <c r="CM364" s="296">
        <f t="shared" si="370"/>
        <v>4246.5154865367867</v>
      </c>
      <c r="CN364" s="296">
        <f t="shared" ref="CN364:DF364" si="371">SUM(CN365:CN371)</f>
        <v>4246.5154865367867</v>
      </c>
      <c r="CO364" s="296">
        <f t="shared" si="371"/>
        <v>4246.5154865367867</v>
      </c>
      <c r="CP364" s="296">
        <f t="shared" si="371"/>
        <v>4246.5154865367867</v>
      </c>
      <c r="CQ364" s="296">
        <f t="shared" si="371"/>
        <v>4246.5154865367867</v>
      </c>
      <c r="CR364" s="296">
        <f t="shared" si="371"/>
        <v>4246.5154865367867</v>
      </c>
      <c r="CS364" s="296">
        <f t="shared" si="371"/>
        <v>4246.5154865367867</v>
      </c>
      <c r="CT364" s="296">
        <f t="shared" si="371"/>
        <v>4246.5154865367867</v>
      </c>
      <c r="CU364" s="296">
        <f t="shared" si="371"/>
        <v>4261.43978333631</v>
      </c>
      <c r="CV364" s="296">
        <f t="shared" si="371"/>
        <v>4261.43978333631</v>
      </c>
      <c r="CW364" s="296">
        <f t="shared" si="371"/>
        <v>4261.43978333631</v>
      </c>
      <c r="CX364" s="296">
        <f t="shared" si="371"/>
        <v>4261.43978333631</v>
      </c>
      <c r="CY364" s="296">
        <f t="shared" si="371"/>
        <v>4261.43978333631</v>
      </c>
      <c r="CZ364" s="296">
        <f t="shared" si="371"/>
        <v>4261.43978333631</v>
      </c>
      <c r="DA364" s="296">
        <f t="shared" si="371"/>
        <v>4261.43978333631</v>
      </c>
      <c r="DB364" s="296">
        <f t="shared" si="371"/>
        <v>4261.43978333631</v>
      </c>
      <c r="DC364" s="296">
        <f t="shared" si="371"/>
        <v>4261.43978333631</v>
      </c>
      <c r="DD364" s="296">
        <f t="shared" si="371"/>
        <v>4261.43978333631</v>
      </c>
      <c r="DE364" s="296">
        <f t="shared" si="371"/>
        <v>4261.43978333631</v>
      </c>
      <c r="DF364" s="296">
        <f t="shared" si="371"/>
        <v>4261.43978333631</v>
      </c>
      <c r="DG364" s="296"/>
      <c r="DH364" s="296"/>
      <c r="DI364" s="296"/>
      <c r="DJ364" s="296"/>
      <c r="DK364" s="296"/>
      <c r="DL364" s="296"/>
      <c r="DM364" s="296"/>
      <c r="DN364" s="296"/>
      <c r="DO364" s="296"/>
      <c r="DP364" s="296"/>
      <c r="DQ364" s="296"/>
      <c r="DR364" s="296"/>
      <c r="DS364" s="296"/>
      <c r="DT364" s="296"/>
      <c r="DU364" s="296"/>
      <c r="DV364" s="296"/>
      <c r="DW364" s="296"/>
      <c r="DX364" s="296"/>
      <c r="DY364" s="296"/>
      <c r="DZ364" s="296"/>
      <c r="EA364" s="296"/>
      <c r="EB364" s="296"/>
      <c r="EC364" s="296"/>
      <c r="ED364" s="296"/>
      <c r="EE364" s="296"/>
      <c r="EF364" s="296"/>
      <c r="EG364" s="296"/>
      <c r="EH364" s="296"/>
      <c r="EI364" s="296"/>
      <c r="EJ364" s="296"/>
      <c r="EK364" s="296"/>
      <c r="EL364" s="296"/>
      <c r="EM364" s="296"/>
      <c r="EN364" s="296"/>
      <c r="EO364" s="296"/>
      <c r="EP364" s="296"/>
      <c r="EQ364" s="296"/>
      <c r="ER364" s="296"/>
      <c r="ES364" s="296"/>
      <c r="ET364" s="296"/>
      <c r="EU364" s="296"/>
      <c r="EV364" s="296"/>
    </row>
    <row r="365" spans="1:152" x14ac:dyDescent="0.25">
      <c r="E365" s="298"/>
      <c r="F365" s="283" t="str">
        <f t="shared" ref="F365:F371" si="372">F284</f>
        <v>건물</v>
      </c>
      <c r="G365" s="283"/>
      <c r="H365" s="283"/>
      <c r="I365" s="283"/>
      <c r="J365" s="284"/>
      <c r="K365" s="237">
        <v>40</v>
      </c>
      <c r="L365" s="249"/>
      <c r="M365" s="299"/>
      <c r="N365" s="300"/>
      <c r="O365" s="249">
        <f t="shared" ref="O365:BZ365" si="373">HLOOKUP(O$360,$O$411:$Z$425,2,FALSE)/12</f>
        <v>404.3983124552845</v>
      </c>
      <c r="P365" s="249">
        <f t="shared" si="373"/>
        <v>404.3983124552845</v>
      </c>
      <c r="Q365" s="249">
        <f t="shared" si="373"/>
        <v>404.3983124552845</v>
      </c>
      <c r="R365" s="249">
        <f t="shared" si="373"/>
        <v>404.3983124552845</v>
      </c>
      <c r="S365" s="249">
        <f t="shared" si="373"/>
        <v>404.3983124552845</v>
      </c>
      <c r="T365" s="249">
        <f t="shared" si="373"/>
        <v>404.3983124552845</v>
      </c>
      <c r="U365" s="249">
        <f t="shared" si="373"/>
        <v>404.3983124552845</v>
      </c>
      <c r="V365" s="249">
        <f t="shared" si="373"/>
        <v>404.3983124552845</v>
      </c>
      <c r="W365" s="249">
        <f t="shared" si="373"/>
        <v>404.3983124552845</v>
      </c>
      <c r="X365" s="249">
        <f t="shared" si="373"/>
        <v>404.3983124552845</v>
      </c>
      <c r="Y365" s="249">
        <f t="shared" si="373"/>
        <v>404.3983124552845</v>
      </c>
      <c r="Z365" s="249">
        <f t="shared" si="373"/>
        <v>404.3983124552845</v>
      </c>
      <c r="AA365" s="249">
        <f t="shared" si="373"/>
        <v>404.3983124552845</v>
      </c>
      <c r="AB365" s="249">
        <f t="shared" si="373"/>
        <v>404.3983124552845</v>
      </c>
      <c r="AC365" s="249">
        <f t="shared" si="373"/>
        <v>404.3983124552845</v>
      </c>
      <c r="AD365" s="249">
        <f t="shared" si="373"/>
        <v>404.3983124552845</v>
      </c>
      <c r="AE365" s="249">
        <f t="shared" si="373"/>
        <v>404.3983124552845</v>
      </c>
      <c r="AF365" s="249">
        <f t="shared" si="373"/>
        <v>404.3983124552845</v>
      </c>
      <c r="AG365" s="249">
        <f t="shared" si="373"/>
        <v>404.3983124552845</v>
      </c>
      <c r="AH365" s="249">
        <f t="shared" si="373"/>
        <v>404.3983124552845</v>
      </c>
      <c r="AI365" s="249">
        <f t="shared" si="373"/>
        <v>404.3983124552845</v>
      </c>
      <c r="AJ365" s="249">
        <f t="shared" si="373"/>
        <v>404.3983124552845</v>
      </c>
      <c r="AK365" s="249">
        <f t="shared" si="373"/>
        <v>404.3983124552845</v>
      </c>
      <c r="AL365" s="249">
        <f t="shared" si="373"/>
        <v>404.3983124552845</v>
      </c>
      <c r="AM365" s="249">
        <f t="shared" si="373"/>
        <v>404.3983124552845</v>
      </c>
      <c r="AN365" s="249">
        <f t="shared" si="373"/>
        <v>404.3983124552845</v>
      </c>
      <c r="AO365" s="249">
        <f t="shared" si="373"/>
        <v>404.3983124552845</v>
      </c>
      <c r="AP365" s="249">
        <f t="shared" si="373"/>
        <v>404.3983124552845</v>
      </c>
      <c r="AQ365" s="249">
        <f t="shared" si="373"/>
        <v>404.3983124552845</v>
      </c>
      <c r="AR365" s="249">
        <f t="shared" si="373"/>
        <v>404.3983124552845</v>
      </c>
      <c r="AS365" s="249">
        <f t="shared" si="373"/>
        <v>404.3983124552845</v>
      </c>
      <c r="AT365" s="249">
        <f t="shared" si="373"/>
        <v>404.3983124552845</v>
      </c>
      <c r="AU365" s="249">
        <f t="shared" si="373"/>
        <v>404.3983124552845</v>
      </c>
      <c r="AV365" s="249">
        <f t="shared" si="373"/>
        <v>404.3983124552845</v>
      </c>
      <c r="AW365" s="249">
        <f t="shared" si="373"/>
        <v>404.3983124552845</v>
      </c>
      <c r="AX365" s="249">
        <f t="shared" si="373"/>
        <v>404.3983124552845</v>
      </c>
      <c r="AY365" s="249">
        <f t="shared" si="373"/>
        <v>404.3983124552845</v>
      </c>
      <c r="AZ365" s="249">
        <f t="shared" si="373"/>
        <v>404.3983124552845</v>
      </c>
      <c r="BA365" s="249">
        <f t="shared" si="373"/>
        <v>404.3983124552845</v>
      </c>
      <c r="BB365" s="249">
        <f t="shared" si="373"/>
        <v>404.3983124552845</v>
      </c>
      <c r="BC365" s="249">
        <f t="shared" si="373"/>
        <v>404.3983124552845</v>
      </c>
      <c r="BD365" s="249">
        <f t="shared" si="373"/>
        <v>404.3983124552845</v>
      </c>
      <c r="BE365" s="249">
        <f t="shared" si="373"/>
        <v>404.3983124552845</v>
      </c>
      <c r="BF365" s="249">
        <f t="shared" si="373"/>
        <v>404.3983124552845</v>
      </c>
      <c r="BG365" s="249">
        <f t="shared" si="373"/>
        <v>404.3983124552845</v>
      </c>
      <c r="BH365" s="249">
        <f t="shared" si="373"/>
        <v>404.3983124552845</v>
      </c>
      <c r="BI365" s="249">
        <f t="shared" si="373"/>
        <v>404.3983124552845</v>
      </c>
      <c r="BJ365" s="249">
        <f t="shared" si="373"/>
        <v>404.3983124552845</v>
      </c>
      <c r="BK365" s="249">
        <f t="shared" si="373"/>
        <v>404.3983124552845</v>
      </c>
      <c r="BL365" s="249">
        <f t="shared" si="373"/>
        <v>404.3983124552845</v>
      </c>
      <c r="BM365" s="249">
        <f t="shared" si="373"/>
        <v>404.3983124552845</v>
      </c>
      <c r="BN365" s="249">
        <f t="shared" si="373"/>
        <v>404.3983124552845</v>
      </c>
      <c r="BO365" s="249">
        <f t="shared" si="373"/>
        <v>404.3983124552845</v>
      </c>
      <c r="BP365" s="249">
        <f t="shared" si="373"/>
        <v>404.3983124552845</v>
      </c>
      <c r="BQ365" s="249">
        <f t="shared" si="373"/>
        <v>404.3983124552845</v>
      </c>
      <c r="BR365" s="249">
        <f t="shared" si="373"/>
        <v>404.3983124552845</v>
      </c>
      <c r="BS365" s="249">
        <f t="shared" si="373"/>
        <v>404.3983124552845</v>
      </c>
      <c r="BT365" s="249">
        <f t="shared" si="373"/>
        <v>404.3983124552845</v>
      </c>
      <c r="BU365" s="249">
        <f t="shared" si="373"/>
        <v>404.3983124552845</v>
      </c>
      <c r="BV365" s="249">
        <f t="shared" si="373"/>
        <v>404.3983124552845</v>
      </c>
      <c r="BW365" s="249">
        <f t="shared" si="373"/>
        <v>404.39831245528444</v>
      </c>
      <c r="BX365" s="249">
        <f t="shared" si="373"/>
        <v>404.39831245528444</v>
      </c>
      <c r="BY365" s="249">
        <f t="shared" si="373"/>
        <v>404.39831245528444</v>
      </c>
      <c r="BZ365" s="249">
        <f t="shared" si="373"/>
        <v>404.39831245528444</v>
      </c>
      <c r="CA365" s="249">
        <f t="shared" ref="CA365:DF365" si="374">HLOOKUP(CA$360,$O$411:$Z$425,2,FALSE)/12</f>
        <v>404.39831245528444</v>
      </c>
      <c r="CB365" s="249">
        <f t="shared" si="374"/>
        <v>404.39831245528444</v>
      </c>
      <c r="CC365" s="249">
        <f t="shared" si="374"/>
        <v>404.39831245528444</v>
      </c>
      <c r="CD365" s="249">
        <f t="shared" si="374"/>
        <v>404.39831245528444</v>
      </c>
      <c r="CE365" s="249">
        <f t="shared" si="374"/>
        <v>404.39831245528444</v>
      </c>
      <c r="CF365" s="249">
        <f t="shared" si="374"/>
        <v>404.39831245528444</v>
      </c>
      <c r="CG365" s="249">
        <f t="shared" si="374"/>
        <v>404.39831245528444</v>
      </c>
      <c r="CH365" s="249">
        <f t="shared" si="374"/>
        <v>404.39831245528444</v>
      </c>
      <c r="CI365" s="249">
        <f t="shared" si="374"/>
        <v>404.39831245528444</v>
      </c>
      <c r="CJ365" s="249">
        <f t="shared" si="374"/>
        <v>404.39831245528444</v>
      </c>
      <c r="CK365" s="249">
        <f t="shared" si="374"/>
        <v>404.39831245528444</v>
      </c>
      <c r="CL365" s="249">
        <f t="shared" si="374"/>
        <v>404.39831245528444</v>
      </c>
      <c r="CM365" s="249">
        <f t="shared" si="374"/>
        <v>404.39831245528444</v>
      </c>
      <c r="CN365" s="249">
        <f t="shared" si="374"/>
        <v>404.39831245528444</v>
      </c>
      <c r="CO365" s="249">
        <f t="shared" si="374"/>
        <v>404.39831245528444</v>
      </c>
      <c r="CP365" s="249">
        <f t="shared" si="374"/>
        <v>404.39831245528444</v>
      </c>
      <c r="CQ365" s="249">
        <f t="shared" si="374"/>
        <v>404.39831245528444</v>
      </c>
      <c r="CR365" s="249">
        <f t="shared" si="374"/>
        <v>404.39831245528444</v>
      </c>
      <c r="CS365" s="249">
        <f t="shared" si="374"/>
        <v>404.39831245528444</v>
      </c>
      <c r="CT365" s="249">
        <f t="shared" si="374"/>
        <v>404.39831245528444</v>
      </c>
      <c r="CU365" s="249">
        <f t="shared" si="374"/>
        <v>404.39831245528444</v>
      </c>
      <c r="CV365" s="249">
        <f t="shared" si="374"/>
        <v>404.39831245528444</v>
      </c>
      <c r="CW365" s="249">
        <f t="shared" si="374"/>
        <v>404.39831245528444</v>
      </c>
      <c r="CX365" s="249">
        <f t="shared" si="374"/>
        <v>404.39831245528444</v>
      </c>
      <c r="CY365" s="249">
        <f t="shared" si="374"/>
        <v>404.39831245528444</v>
      </c>
      <c r="CZ365" s="249">
        <f t="shared" si="374"/>
        <v>404.39831245528444</v>
      </c>
      <c r="DA365" s="249">
        <f t="shared" si="374"/>
        <v>404.39831245528444</v>
      </c>
      <c r="DB365" s="249">
        <f t="shared" si="374"/>
        <v>404.39831245528444</v>
      </c>
      <c r="DC365" s="249">
        <f t="shared" si="374"/>
        <v>404.39831245528444</v>
      </c>
      <c r="DD365" s="249">
        <f t="shared" si="374"/>
        <v>404.39831245528444</v>
      </c>
      <c r="DE365" s="249">
        <f t="shared" si="374"/>
        <v>404.39831245528444</v>
      </c>
      <c r="DF365" s="249">
        <f t="shared" si="374"/>
        <v>404.39831245528444</v>
      </c>
      <c r="DG365" s="249"/>
      <c r="DH365" s="249"/>
      <c r="DI365" s="249"/>
      <c r="DJ365" s="249"/>
      <c r="DK365" s="249"/>
      <c r="DL365" s="249"/>
      <c r="DM365" s="249"/>
      <c r="DN365" s="249"/>
      <c r="DO365" s="249"/>
      <c r="DP365" s="249"/>
      <c r="DQ365" s="249"/>
      <c r="DR365" s="249"/>
      <c r="DS365" s="249"/>
      <c r="DT365" s="249"/>
      <c r="DU365" s="249"/>
      <c r="DV365" s="249"/>
      <c r="DW365" s="249"/>
      <c r="DX365" s="249"/>
      <c r="DY365" s="249"/>
      <c r="DZ365" s="249"/>
      <c r="EA365" s="249"/>
      <c r="EB365" s="249"/>
      <c r="EC365" s="249"/>
      <c r="ED365" s="249"/>
      <c r="EE365" s="249"/>
      <c r="EF365" s="249"/>
      <c r="EG365" s="249"/>
      <c r="EH365" s="249"/>
      <c r="EI365" s="249"/>
      <c r="EJ365" s="249"/>
      <c r="EK365" s="249"/>
      <c r="EL365" s="249"/>
      <c r="EM365" s="249"/>
      <c r="EN365" s="249"/>
      <c r="EO365" s="249"/>
      <c r="EP365" s="249"/>
      <c r="EQ365" s="249"/>
      <c r="ER365" s="249"/>
      <c r="ES365" s="249"/>
      <c r="ET365" s="249"/>
      <c r="EU365" s="249"/>
      <c r="EV365" s="249"/>
    </row>
    <row r="366" spans="1:152" x14ac:dyDescent="0.25">
      <c r="E366" s="298"/>
      <c r="F366" s="283" t="str">
        <f t="shared" si="372"/>
        <v>구축물</v>
      </c>
      <c r="G366" s="283"/>
      <c r="H366" s="283"/>
      <c r="I366" s="283"/>
      <c r="J366" s="284"/>
      <c r="K366" s="237">
        <v>20</v>
      </c>
      <c r="L366" s="249"/>
      <c r="M366" s="299"/>
      <c r="N366" s="300"/>
      <c r="O366" s="249">
        <f t="shared" ref="O366:BZ366" si="375">HLOOKUP(O$360,$O$428:$Z$442,2,FALSE)/12</f>
        <v>13.427844507936507</v>
      </c>
      <c r="P366" s="249">
        <f t="shared" si="375"/>
        <v>13.427844507936507</v>
      </c>
      <c r="Q366" s="249">
        <f t="shared" si="375"/>
        <v>13.427844507936507</v>
      </c>
      <c r="R366" s="249">
        <f t="shared" si="375"/>
        <v>13.427844507936507</v>
      </c>
      <c r="S366" s="249">
        <f t="shared" si="375"/>
        <v>13.427844507936507</v>
      </c>
      <c r="T366" s="249">
        <f t="shared" si="375"/>
        <v>13.427844507936507</v>
      </c>
      <c r="U366" s="249">
        <f t="shared" si="375"/>
        <v>13.427844507936507</v>
      </c>
      <c r="V366" s="249">
        <f t="shared" si="375"/>
        <v>13.427844507936507</v>
      </c>
      <c r="W366" s="249">
        <f t="shared" si="375"/>
        <v>13.427844507936507</v>
      </c>
      <c r="X366" s="249">
        <f t="shared" si="375"/>
        <v>13.427844507936507</v>
      </c>
      <c r="Y366" s="249">
        <f t="shared" si="375"/>
        <v>13.427844507936507</v>
      </c>
      <c r="Z366" s="249">
        <f t="shared" si="375"/>
        <v>13.427844507936507</v>
      </c>
      <c r="AA366" s="249">
        <f t="shared" si="375"/>
        <v>13.427844507936507</v>
      </c>
      <c r="AB366" s="249">
        <f t="shared" si="375"/>
        <v>13.427844507936507</v>
      </c>
      <c r="AC366" s="249">
        <f t="shared" si="375"/>
        <v>13.427844507936507</v>
      </c>
      <c r="AD366" s="249">
        <f t="shared" si="375"/>
        <v>13.427844507936507</v>
      </c>
      <c r="AE366" s="249">
        <f t="shared" si="375"/>
        <v>13.427844507936507</v>
      </c>
      <c r="AF366" s="249">
        <f t="shared" si="375"/>
        <v>13.427844507936507</v>
      </c>
      <c r="AG366" s="249">
        <f t="shared" si="375"/>
        <v>13.427844507936507</v>
      </c>
      <c r="AH366" s="249">
        <f t="shared" si="375"/>
        <v>13.427844507936507</v>
      </c>
      <c r="AI366" s="249">
        <f t="shared" si="375"/>
        <v>13.427844507936507</v>
      </c>
      <c r="AJ366" s="249">
        <f t="shared" si="375"/>
        <v>13.427844507936507</v>
      </c>
      <c r="AK366" s="249">
        <f t="shared" si="375"/>
        <v>13.427844507936507</v>
      </c>
      <c r="AL366" s="249">
        <f t="shared" si="375"/>
        <v>13.427844507936507</v>
      </c>
      <c r="AM366" s="249">
        <f t="shared" si="375"/>
        <v>13.427844507936507</v>
      </c>
      <c r="AN366" s="249">
        <f t="shared" si="375"/>
        <v>13.427844507936507</v>
      </c>
      <c r="AO366" s="249">
        <f t="shared" si="375"/>
        <v>13.427844507936507</v>
      </c>
      <c r="AP366" s="249">
        <f t="shared" si="375"/>
        <v>13.427844507936507</v>
      </c>
      <c r="AQ366" s="249">
        <f t="shared" si="375"/>
        <v>13.427844507936507</v>
      </c>
      <c r="AR366" s="249">
        <f t="shared" si="375"/>
        <v>13.427844507936507</v>
      </c>
      <c r="AS366" s="249">
        <f t="shared" si="375"/>
        <v>13.427844507936507</v>
      </c>
      <c r="AT366" s="249">
        <f t="shared" si="375"/>
        <v>13.427844507936507</v>
      </c>
      <c r="AU366" s="249">
        <f t="shared" si="375"/>
        <v>13.427844507936507</v>
      </c>
      <c r="AV366" s="249">
        <f t="shared" si="375"/>
        <v>13.427844507936507</v>
      </c>
      <c r="AW366" s="249">
        <f t="shared" si="375"/>
        <v>13.427844507936507</v>
      </c>
      <c r="AX366" s="249">
        <f t="shared" si="375"/>
        <v>13.427844507936507</v>
      </c>
      <c r="AY366" s="249">
        <f t="shared" si="375"/>
        <v>13.427844507936506</v>
      </c>
      <c r="AZ366" s="249">
        <f t="shared" si="375"/>
        <v>13.427844507936506</v>
      </c>
      <c r="BA366" s="249">
        <f t="shared" si="375"/>
        <v>13.427844507936506</v>
      </c>
      <c r="BB366" s="249">
        <f t="shared" si="375"/>
        <v>13.427844507936506</v>
      </c>
      <c r="BC366" s="249">
        <f t="shared" si="375"/>
        <v>13.427844507936506</v>
      </c>
      <c r="BD366" s="249">
        <f t="shared" si="375"/>
        <v>13.427844507936506</v>
      </c>
      <c r="BE366" s="249">
        <f t="shared" si="375"/>
        <v>13.427844507936506</v>
      </c>
      <c r="BF366" s="249">
        <f t="shared" si="375"/>
        <v>13.427844507936506</v>
      </c>
      <c r="BG366" s="249">
        <f t="shared" si="375"/>
        <v>13.427844507936506</v>
      </c>
      <c r="BH366" s="249">
        <f t="shared" si="375"/>
        <v>13.427844507936506</v>
      </c>
      <c r="BI366" s="249">
        <f t="shared" si="375"/>
        <v>13.427844507936506</v>
      </c>
      <c r="BJ366" s="249">
        <f t="shared" si="375"/>
        <v>13.427844507936506</v>
      </c>
      <c r="BK366" s="249">
        <f t="shared" si="375"/>
        <v>13.427844507936506</v>
      </c>
      <c r="BL366" s="249">
        <f t="shared" si="375"/>
        <v>13.427844507936506</v>
      </c>
      <c r="BM366" s="249">
        <f t="shared" si="375"/>
        <v>13.427844507936506</v>
      </c>
      <c r="BN366" s="249">
        <f t="shared" si="375"/>
        <v>13.427844507936506</v>
      </c>
      <c r="BO366" s="249">
        <f t="shared" si="375"/>
        <v>13.427844507936506</v>
      </c>
      <c r="BP366" s="249">
        <f t="shared" si="375"/>
        <v>13.427844507936506</v>
      </c>
      <c r="BQ366" s="249">
        <f t="shared" si="375"/>
        <v>13.427844507936506</v>
      </c>
      <c r="BR366" s="249">
        <f t="shared" si="375"/>
        <v>13.427844507936506</v>
      </c>
      <c r="BS366" s="249">
        <f t="shared" si="375"/>
        <v>13.427844507936506</v>
      </c>
      <c r="BT366" s="249">
        <f t="shared" si="375"/>
        <v>13.427844507936506</v>
      </c>
      <c r="BU366" s="249">
        <f t="shared" si="375"/>
        <v>13.427844507936506</v>
      </c>
      <c r="BV366" s="249">
        <f t="shared" si="375"/>
        <v>13.427844507936506</v>
      </c>
      <c r="BW366" s="249">
        <f t="shared" si="375"/>
        <v>13.427844507936506</v>
      </c>
      <c r="BX366" s="249">
        <f t="shared" si="375"/>
        <v>13.427844507936506</v>
      </c>
      <c r="BY366" s="249">
        <f t="shared" si="375"/>
        <v>13.427844507936506</v>
      </c>
      <c r="BZ366" s="249">
        <f t="shared" si="375"/>
        <v>13.427844507936506</v>
      </c>
      <c r="CA366" s="249">
        <f t="shared" ref="CA366:DF366" si="376">HLOOKUP(CA$360,$O$428:$Z$442,2,FALSE)/12</f>
        <v>13.427844507936506</v>
      </c>
      <c r="CB366" s="249">
        <f t="shared" si="376"/>
        <v>13.427844507936506</v>
      </c>
      <c r="CC366" s="249">
        <f t="shared" si="376"/>
        <v>13.427844507936506</v>
      </c>
      <c r="CD366" s="249">
        <f t="shared" si="376"/>
        <v>13.427844507936506</v>
      </c>
      <c r="CE366" s="249">
        <f t="shared" si="376"/>
        <v>13.427844507936506</v>
      </c>
      <c r="CF366" s="249">
        <f t="shared" si="376"/>
        <v>13.427844507936506</v>
      </c>
      <c r="CG366" s="249">
        <f t="shared" si="376"/>
        <v>13.427844507936506</v>
      </c>
      <c r="CH366" s="249">
        <f t="shared" si="376"/>
        <v>13.427844507936506</v>
      </c>
      <c r="CI366" s="249">
        <f t="shared" si="376"/>
        <v>13.427844507936506</v>
      </c>
      <c r="CJ366" s="249">
        <f t="shared" si="376"/>
        <v>13.427844507936506</v>
      </c>
      <c r="CK366" s="249">
        <f t="shared" si="376"/>
        <v>13.427844507936506</v>
      </c>
      <c r="CL366" s="249">
        <f t="shared" si="376"/>
        <v>13.427844507936506</v>
      </c>
      <c r="CM366" s="249">
        <f t="shared" si="376"/>
        <v>13.427844507936506</v>
      </c>
      <c r="CN366" s="249">
        <f t="shared" si="376"/>
        <v>13.427844507936506</v>
      </c>
      <c r="CO366" s="249">
        <f t="shared" si="376"/>
        <v>13.427844507936506</v>
      </c>
      <c r="CP366" s="249">
        <f t="shared" si="376"/>
        <v>13.427844507936506</v>
      </c>
      <c r="CQ366" s="249">
        <f t="shared" si="376"/>
        <v>13.427844507936506</v>
      </c>
      <c r="CR366" s="249">
        <f t="shared" si="376"/>
        <v>13.427844507936506</v>
      </c>
      <c r="CS366" s="249">
        <f t="shared" si="376"/>
        <v>13.427844507936506</v>
      </c>
      <c r="CT366" s="249">
        <f t="shared" si="376"/>
        <v>13.427844507936506</v>
      </c>
      <c r="CU366" s="249">
        <f t="shared" si="376"/>
        <v>13.427844507936506</v>
      </c>
      <c r="CV366" s="249">
        <f t="shared" si="376"/>
        <v>13.427844507936506</v>
      </c>
      <c r="CW366" s="249">
        <f t="shared" si="376"/>
        <v>13.427844507936506</v>
      </c>
      <c r="CX366" s="249">
        <f t="shared" si="376"/>
        <v>13.427844507936506</v>
      </c>
      <c r="CY366" s="249">
        <f t="shared" si="376"/>
        <v>13.427844507936506</v>
      </c>
      <c r="CZ366" s="249">
        <f t="shared" si="376"/>
        <v>13.427844507936506</v>
      </c>
      <c r="DA366" s="249">
        <f t="shared" si="376"/>
        <v>13.427844507936506</v>
      </c>
      <c r="DB366" s="249">
        <f t="shared" si="376"/>
        <v>13.427844507936506</v>
      </c>
      <c r="DC366" s="249">
        <f t="shared" si="376"/>
        <v>13.427844507936506</v>
      </c>
      <c r="DD366" s="249">
        <f t="shared" si="376"/>
        <v>13.427844507936506</v>
      </c>
      <c r="DE366" s="249">
        <f t="shared" si="376"/>
        <v>13.427844507936506</v>
      </c>
      <c r="DF366" s="249">
        <f t="shared" si="376"/>
        <v>13.427844507936506</v>
      </c>
      <c r="DG366" s="249"/>
      <c r="DH366" s="249"/>
      <c r="DI366" s="249"/>
      <c r="DJ366" s="249"/>
      <c r="DK366" s="249"/>
      <c r="DL366" s="249"/>
      <c r="DM366" s="249"/>
      <c r="DN366" s="249"/>
      <c r="DO366" s="249"/>
      <c r="DP366" s="249"/>
      <c r="DQ366" s="249"/>
      <c r="DR366" s="249"/>
      <c r="DS366" s="249"/>
      <c r="DT366" s="249"/>
      <c r="DU366" s="249"/>
      <c r="DV366" s="249"/>
      <c r="DW366" s="249"/>
      <c r="DX366" s="249"/>
      <c r="DY366" s="249"/>
      <c r="DZ366" s="249"/>
      <c r="EA366" s="249"/>
      <c r="EB366" s="249"/>
      <c r="EC366" s="249"/>
      <c r="ED366" s="249"/>
      <c r="EE366" s="249"/>
      <c r="EF366" s="249"/>
      <c r="EG366" s="249"/>
      <c r="EH366" s="249"/>
      <c r="EI366" s="249"/>
      <c r="EJ366" s="249"/>
      <c r="EK366" s="249"/>
      <c r="EL366" s="249"/>
      <c r="EM366" s="249"/>
      <c r="EN366" s="249"/>
      <c r="EO366" s="249"/>
      <c r="EP366" s="249"/>
      <c r="EQ366" s="249"/>
      <c r="ER366" s="249"/>
      <c r="ES366" s="249"/>
      <c r="ET366" s="249"/>
      <c r="EU366" s="249"/>
      <c r="EV366" s="249"/>
    </row>
    <row r="367" spans="1:152" x14ac:dyDescent="0.25">
      <c r="E367" s="298"/>
      <c r="F367" s="283" t="str">
        <f t="shared" si="372"/>
        <v>기계장치</v>
      </c>
      <c r="G367" s="283"/>
      <c r="H367" s="283"/>
      <c r="I367" s="283"/>
      <c r="J367" s="284"/>
      <c r="K367" s="237">
        <v>9</v>
      </c>
      <c r="L367" s="249"/>
      <c r="M367" s="299"/>
      <c r="N367" s="300"/>
      <c r="O367" s="235">
        <f t="shared" ref="O367:BZ367" si="377">HLOOKUP(O$360,$O$445:$Z$459,2,FALSE)/12</f>
        <v>2124.4103604134698</v>
      </c>
      <c r="P367" s="235">
        <f t="shared" si="377"/>
        <v>2124.4103604134698</v>
      </c>
      <c r="Q367" s="235">
        <f t="shared" si="377"/>
        <v>2124.4103604134698</v>
      </c>
      <c r="R367" s="235">
        <f t="shared" si="377"/>
        <v>2124.4103604134698</v>
      </c>
      <c r="S367" s="235">
        <f t="shared" si="377"/>
        <v>2124.4103604134698</v>
      </c>
      <c r="T367" s="235">
        <f t="shared" si="377"/>
        <v>2124.4103604134698</v>
      </c>
      <c r="U367" s="235">
        <f t="shared" si="377"/>
        <v>2124.4103604134698</v>
      </c>
      <c r="V367" s="235">
        <f t="shared" si="377"/>
        <v>2124.4103604134698</v>
      </c>
      <c r="W367" s="235">
        <f t="shared" si="377"/>
        <v>2124.4103604134698</v>
      </c>
      <c r="X367" s="235">
        <f t="shared" si="377"/>
        <v>2124.4103604134698</v>
      </c>
      <c r="Y367" s="235">
        <f t="shared" si="377"/>
        <v>2124.4103604134698</v>
      </c>
      <c r="Z367" s="235">
        <f t="shared" si="377"/>
        <v>2124.4103604134698</v>
      </c>
      <c r="AA367" s="235">
        <f t="shared" si="377"/>
        <v>2124.4103604134693</v>
      </c>
      <c r="AB367" s="235">
        <f t="shared" si="377"/>
        <v>2124.4103604134693</v>
      </c>
      <c r="AC367" s="235">
        <f t="shared" si="377"/>
        <v>2124.4103604134693</v>
      </c>
      <c r="AD367" s="235">
        <f t="shared" si="377"/>
        <v>2124.4103604134693</v>
      </c>
      <c r="AE367" s="235">
        <f t="shared" si="377"/>
        <v>2124.4103604134693</v>
      </c>
      <c r="AF367" s="235">
        <f t="shared" si="377"/>
        <v>2124.4103604134693</v>
      </c>
      <c r="AG367" s="235">
        <f t="shared" si="377"/>
        <v>2124.4103604134693</v>
      </c>
      <c r="AH367" s="235">
        <f t="shared" si="377"/>
        <v>2124.4103604134693</v>
      </c>
      <c r="AI367" s="235">
        <f t="shared" si="377"/>
        <v>2124.4103604134693</v>
      </c>
      <c r="AJ367" s="235">
        <f t="shared" si="377"/>
        <v>2124.4103604134693</v>
      </c>
      <c r="AK367" s="235">
        <f t="shared" si="377"/>
        <v>2124.4103604134693</v>
      </c>
      <c r="AL367" s="235">
        <f t="shared" si="377"/>
        <v>2124.4103604134693</v>
      </c>
      <c r="AM367" s="235">
        <f t="shared" si="377"/>
        <v>2124.4103604134698</v>
      </c>
      <c r="AN367" s="235">
        <f t="shared" si="377"/>
        <v>2124.4103604134698</v>
      </c>
      <c r="AO367" s="235">
        <f t="shared" si="377"/>
        <v>2124.4103604134698</v>
      </c>
      <c r="AP367" s="235">
        <f t="shared" si="377"/>
        <v>2124.4103604134698</v>
      </c>
      <c r="AQ367" s="235">
        <f t="shared" si="377"/>
        <v>2124.4103604134698</v>
      </c>
      <c r="AR367" s="235">
        <f t="shared" si="377"/>
        <v>2124.4103604134698</v>
      </c>
      <c r="AS367" s="235">
        <f t="shared" si="377"/>
        <v>2124.4103604134698</v>
      </c>
      <c r="AT367" s="235">
        <f t="shared" si="377"/>
        <v>2124.4103604134698</v>
      </c>
      <c r="AU367" s="235">
        <f t="shared" si="377"/>
        <v>2124.4103604134698</v>
      </c>
      <c r="AV367" s="235">
        <f t="shared" si="377"/>
        <v>2124.4103604134698</v>
      </c>
      <c r="AW367" s="235">
        <f t="shared" si="377"/>
        <v>2124.4103604134698</v>
      </c>
      <c r="AX367" s="235">
        <f t="shared" si="377"/>
        <v>2124.4103604134698</v>
      </c>
      <c r="AY367" s="235">
        <f t="shared" si="377"/>
        <v>2124.4103604134698</v>
      </c>
      <c r="AZ367" s="235">
        <f t="shared" si="377"/>
        <v>2124.4103604134698</v>
      </c>
      <c r="BA367" s="235">
        <f t="shared" si="377"/>
        <v>2124.4103604134698</v>
      </c>
      <c r="BB367" s="235">
        <f t="shared" si="377"/>
        <v>2124.4103604134698</v>
      </c>
      <c r="BC367" s="235">
        <f t="shared" si="377"/>
        <v>2124.4103604134698</v>
      </c>
      <c r="BD367" s="235">
        <f t="shared" si="377"/>
        <v>2124.4103604134698</v>
      </c>
      <c r="BE367" s="235">
        <f t="shared" si="377"/>
        <v>2124.4103604134698</v>
      </c>
      <c r="BF367" s="235">
        <f t="shared" si="377"/>
        <v>2124.4103604134698</v>
      </c>
      <c r="BG367" s="235">
        <f t="shared" si="377"/>
        <v>2124.4103604134698</v>
      </c>
      <c r="BH367" s="235">
        <f t="shared" si="377"/>
        <v>2124.4103604134698</v>
      </c>
      <c r="BI367" s="235">
        <f t="shared" si="377"/>
        <v>2124.4103604134698</v>
      </c>
      <c r="BJ367" s="235">
        <f t="shared" si="377"/>
        <v>2124.4103604134698</v>
      </c>
      <c r="BK367" s="235">
        <f t="shared" si="377"/>
        <v>2124.4103604134693</v>
      </c>
      <c r="BL367" s="235">
        <f t="shared" si="377"/>
        <v>2124.4103604134693</v>
      </c>
      <c r="BM367" s="235">
        <f t="shared" si="377"/>
        <v>2124.4103604134693</v>
      </c>
      <c r="BN367" s="235">
        <f t="shared" si="377"/>
        <v>2124.4103604134693</v>
      </c>
      <c r="BO367" s="235">
        <f t="shared" si="377"/>
        <v>2124.4103604134693</v>
      </c>
      <c r="BP367" s="235">
        <f t="shared" si="377"/>
        <v>2124.4103604134693</v>
      </c>
      <c r="BQ367" s="235">
        <f t="shared" si="377"/>
        <v>2124.4103604134693</v>
      </c>
      <c r="BR367" s="235">
        <f t="shared" si="377"/>
        <v>2124.4103604134693</v>
      </c>
      <c r="BS367" s="235">
        <f t="shared" si="377"/>
        <v>2124.4103604134693</v>
      </c>
      <c r="BT367" s="235">
        <f t="shared" si="377"/>
        <v>2124.4103604134693</v>
      </c>
      <c r="BU367" s="235">
        <f t="shared" si="377"/>
        <v>2124.4103604134693</v>
      </c>
      <c r="BV367" s="235">
        <f t="shared" si="377"/>
        <v>2124.4103604134693</v>
      </c>
      <c r="BW367" s="235">
        <f t="shared" si="377"/>
        <v>2124.4103604134693</v>
      </c>
      <c r="BX367" s="235">
        <f t="shared" si="377"/>
        <v>2124.4103604134693</v>
      </c>
      <c r="BY367" s="235">
        <f t="shared" si="377"/>
        <v>2124.4103604134693</v>
      </c>
      <c r="BZ367" s="235">
        <f t="shared" si="377"/>
        <v>2124.4103604134693</v>
      </c>
      <c r="CA367" s="235">
        <f t="shared" ref="CA367:DF367" si="378">HLOOKUP(CA$360,$O$445:$Z$459,2,FALSE)/12</f>
        <v>2124.4103604134693</v>
      </c>
      <c r="CB367" s="235">
        <f t="shared" si="378"/>
        <v>2124.4103604134693</v>
      </c>
      <c r="CC367" s="235">
        <f t="shared" si="378"/>
        <v>2124.4103604134693</v>
      </c>
      <c r="CD367" s="235">
        <f t="shared" si="378"/>
        <v>2124.4103604134693</v>
      </c>
      <c r="CE367" s="235">
        <f t="shared" si="378"/>
        <v>2124.4103604134693</v>
      </c>
      <c r="CF367" s="235">
        <f t="shared" si="378"/>
        <v>2124.4103604134693</v>
      </c>
      <c r="CG367" s="235">
        <f t="shared" si="378"/>
        <v>2124.4103604134693</v>
      </c>
      <c r="CH367" s="235">
        <f t="shared" si="378"/>
        <v>2124.4103604134693</v>
      </c>
      <c r="CI367" s="235">
        <f t="shared" si="378"/>
        <v>2124.4103604134698</v>
      </c>
      <c r="CJ367" s="235">
        <f t="shared" si="378"/>
        <v>2124.4103604134698</v>
      </c>
      <c r="CK367" s="235">
        <f t="shared" si="378"/>
        <v>2124.4103604134698</v>
      </c>
      <c r="CL367" s="235">
        <f t="shared" si="378"/>
        <v>2124.4103604134698</v>
      </c>
      <c r="CM367" s="235">
        <f t="shared" si="378"/>
        <v>2124.4103604134698</v>
      </c>
      <c r="CN367" s="235">
        <f t="shared" si="378"/>
        <v>2124.4103604134698</v>
      </c>
      <c r="CO367" s="235">
        <f t="shared" si="378"/>
        <v>2124.4103604134698</v>
      </c>
      <c r="CP367" s="235">
        <f t="shared" si="378"/>
        <v>2124.4103604134698</v>
      </c>
      <c r="CQ367" s="235">
        <f t="shared" si="378"/>
        <v>2124.4103604134698</v>
      </c>
      <c r="CR367" s="235">
        <f t="shared" si="378"/>
        <v>2124.4103604134698</v>
      </c>
      <c r="CS367" s="235">
        <f t="shared" si="378"/>
        <v>2124.4103604134698</v>
      </c>
      <c r="CT367" s="235">
        <f t="shared" si="378"/>
        <v>2124.4103604134698</v>
      </c>
      <c r="CU367" s="235">
        <f t="shared" si="378"/>
        <v>2124.4103604134693</v>
      </c>
      <c r="CV367" s="235">
        <f t="shared" si="378"/>
        <v>2124.4103604134693</v>
      </c>
      <c r="CW367" s="235">
        <f t="shared" si="378"/>
        <v>2124.4103604134693</v>
      </c>
      <c r="CX367" s="235">
        <f t="shared" si="378"/>
        <v>2124.4103604134693</v>
      </c>
      <c r="CY367" s="235">
        <f t="shared" si="378"/>
        <v>2124.4103604134693</v>
      </c>
      <c r="CZ367" s="235">
        <f t="shared" si="378"/>
        <v>2124.4103604134693</v>
      </c>
      <c r="DA367" s="235">
        <f t="shared" si="378"/>
        <v>2124.4103604134693</v>
      </c>
      <c r="DB367" s="235">
        <f t="shared" si="378"/>
        <v>2124.4103604134693</v>
      </c>
      <c r="DC367" s="235">
        <f t="shared" si="378"/>
        <v>2124.4103604134693</v>
      </c>
      <c r="DD367" s="235">
        <f t="shared" si="378"/>
        <v>2124.4103604134693</v>
      </c>
      <c r="DE367" s="235">
        <f t="shared" si="378"/>
        <v>2124.4103604134693</v>
      </c>
      <c r="DF367" s="235">
        <f t="shared" si="378"/>
        <v>2124.4103604134693</v>
      </c>
      <c r="DG367" s="235"/>
      <c r="DH367" s="235"/>
      <c r="DI367" s="235"/>
      <c r="DJ367" s="235"/>
      <c r="DK367" s="235"/>
      <c r="DL367" s="235"/>
      <c r="DM367" s="235"/>
      <c r="DN367" s="235"/>
      <c r="DO367" s="235"/>
      <c r="DP367" s="235"/>
      <c r="DQ367" s="235"/>
      <c r="DR367" s="235"/>
      <c r="DS367" s="235"/>
      <c r="DT367" s="235"/>
      <c r="DU367" s="235"/>
      <c r="DV367" s="235"/>
      <c r="DW367" s="235"/>
      <c r="DX367" s="235"/>
      <c r="DY367" s="235"/>
      <c r="DZ367" s="235"/>
      <c r="EA367" s="235"/>
      <c r="EB367" s="235"/>
      <c r="EC367" s="235"/>
      <c r="ED367" s="235"/>
      <c r="EE367" s="235"/>
      <c r="EF367" s="235"/>
      <c r="EG367" s="235"/>
      <c r="EH367" s="235"/>
      <c r="EI367" s="235"/>
      <c r="EJ367" s="235"/>
      <c r="EK367" s="235"/>
      <c r="EL367" s="235"/>
      <c r="EM367" s="235"/>
      <c r="EN367" s="235"/>
      <c r="EO367" s="235"/>
      <c r="EP367" s="235"/>
      <c r="EQ367" s="235"/>
      <c r="ER367" s="235"/>
      <c r="ES367" s="235"/>
      <c r="ET367" s="235"/>
      <c r="EU367" s="235"/>
      <c r="EV367" s="235"/>
    </row>
    <row r="368" spans="1:152" x14ac:dyDescent="0.25">
      <c r="E368" s="298"/>
      <c r="F368" s="283" t="str">
        <f t="shared" si="372"/>
        <v>금형</v>
      </c>
      <c r="G368" s="283"/>
      <c r="H368" s="283"/>
      <c r="I368" s="283"/>
      <c r="J368" s="284"/>
      <c r="K368" s="237">
        <v>6</v>
      </c>
      <c r="L368" s="249"/>
      <c r="M368" s="299"/>
      <c r="N368" s="300"/>
      <c r="O368" s="249">
        <f t="shared" ref="O368:BZ368" si="379">HLOOKUP(O$360,$O$462:$Z$476,2,FALSE)/12</f>
        <v>3.7476095237902234E-2</v>
      </c>
      <c r="P368" s="249">
        <f t="shared" si="379"/>
        <v>3.7476095237902234E-2</v>
      </c>
      <c r="Q368" s="249">
        <f t="shared" si="379"/>
        <v>3.7476095237902234E-2</v>
      </c>
      <c r="R368" s="249">
        <f t="shared" si="379"/>
        <v>3.7476095237902234E-2</v>
      </c>
      <c r="S368" s="249">
        <f t="shared" si="379"/>
        <v>3.7476095237902234E-2</v>
      </c>
      <c r="T368" s="249">
        <f t="shared" si="379"/>
        <v>3.7476095237902234E-2</v>
      </c>
      <c r="U368" s="249">
        <f t="shared" si="379"/>
        <v>3.7476095237902234E-2</v>
      </c>
      <c r="V368" s="249">
        <f t="shared" si="379"/>
        <v>3.7476095237902234E-2</v>
      </c>
      <c r="W368" s="249">
        <f t="shared" si="379"/>
        <v>3.7476095237902234E-2</v>
      </c>
      <c r="X368" s="249">
        <f t="shared" si="379"/>
        <v>3.7476095237902234E-2</v>
      </c>
      <c r="Y368" s="249">
        <f t="shared" si="379"/>
        <v>3.7476095237902234E-2</v>
      </c>
      <c r="Z368" s="249">
        <f t="shared" si="379"/>
        <v>3.7476095237902234E-2</v>
      </c>
      <c r="AA368" s="249">
        <f t="shared" si="379"/>
        <v>3.7476095237902234E-2</v>
      </c>
      <c r="AB368" s="249">
        <f t="shared" si="379"/>
        <v>3.7476095237902234E-2</v>
      </c>
      <c r="AC368" s="249">
        <f t="shared" si="379"/>
        <v>3.7476095237902234E-2</v>
      </c>
      <c r="AD368" s="249">
        <f t="shared" si="379"/>
        <v>3.7476095237902234E-2</v>
      </c>
      <c r="AE368" s="249">
        <f t="shared" si="379"/>
        <v>3.7476095237902234E-2</v>
      </c>
      <c r="AF368" s="249">
        <f t="shared" si="379"/>
        <v>3.7476095237902234E-2</v>
      </c>
      <c r="AG368" s="249">
        <f t="shared" si="379"/>
        <v>3.7476095237902234E-2</v>
      </c>
      <c r="AH368" s="249">
        <f t="shared" si="379"/>
        <v>3.7476095237902234E-2</v>
      </c>
      <c r="AI368" s="249">
        <f t="shared" si="379"/>
        <v>3.7476095237902234E-2</v>
      </c>
      <c r="AJ368" s="249">
        <f t="shared" si="379"/>
        <v>3.7476095237902234E-2</v>
      </c>
      <c r="AK368" s="249">
        <f t="shared" si="379"/>
        <v>3.7476095237902234E-2</v>
      </c>
      <c r="AL368" s="249">
        <f t="shared" si="379"/>
        <v>3.7476095237902234E-2</v>
      </c>
      <c r="AM368" s="249">
        <f t="shared" si="379"/>
        <v>3.7476095237902234E-2</v>
      </c>
      <c r="AN368" s="249">
        <f t="shared" si="379"/>
        <v>3.7476095237902234E-2</v>
      </c>
      <c r="AO368" s="249">
        <f t="shared" si="379"/>
        <v>3.7476095237902234E-2</v>
      </c>
      <c r="AP368" s="249">
        <f t="shared" si="379"/>
        <v>3.7476095237902234E-2</v>
      </c>
      <c r="AQ368" s="249">
        <f t="shared" si="379"/>
        <v>3.7476095237902234E-2</v>
      </c>
      <c r="AR368" s="249">
        <f t="shared" si="379"/>
        <v>3.7476095237902234E-2</v>
      </c>
      <c r="AS368" s="249">
        <f t="shared" si="379"/>
        <v>3.7476095237902234E-2</v>
      </c>
      <c r="AT368" s="249">
        <f t="shared" si="379"/>
        <v>3.7476095237902234E-2</v>
      </c>
      <c r="AU368" s="249">
        <f t="shared" si="379"/>
        <v>3.7476095237902234E-2</v>
      </c>
      <c r="AV368" s="249">
        <f t="shared" si="379"/>
        <v>3.7476095237902234E-2</v>
      </c>
      <c r="AW368" s="249">
        <f t="shared" si="379"/>
        <v>3.7476095237902234E-2</v>
      </c>
      <c r="AX368" s="249">
        <f t="shared" si="379"/>
        <v>3.7476095237902234E-2</v>
      </c>
      <c r="AY368" s="249">
        <f t="shared" si="379"/>
        <v>3.7476095237902234E-2</v>
      </c>
      <c r="AZ368" s="249">
        <f t="shared" si="379"/>
        <v>3.7476095237902234E-2</v>
      </c>
      <c r="BA368" s="249">
        <f t="shared" si="379"/>
        <v>3.7476095237902234E-2</v>
      </c>
      <c r="BB368" s="249">
        <f t="shared" si="379"/>
        <v>3.7476095237902234E-2</v>
      </c>
      <c r="BC368" s="249">
        <f t="shared" si="379"/>
        <v>3.7476095237902234E-2</v>
      </c>
      <c r="BD368" s="249">
        <f t="shared" si="379"/>
        <v>3.7476095237902234E-2</v>
      </c>
      <c r="BE368" s="249">
        <f t="shared" si="379"/>
        <v>3.7476095237902234E-2</v>
      </c>
      <c r="BF368" s="249">
        <f t="shared" si="379"/>
        <v>3.7476095237902234E-2</v>
      </c>
      <c r="BG368" s="249">
        <f t="shared" si="379"/>
        <v>3.7476095237902234E-2</v>
      </c>
      <c r="BH368" s="249">
        <f t="shared" si="379"/>
        <v>3.7476095237902234E-2</v>
      </c>
      <c r="BI368" s="249">
        <f t="shared" si="379"/>
        <v>3.7476095237902234E-2</v>
      </c>
      <c r="BJ368" s="249">
        <f t="shared" si="379"/>
        <v>3.7476095237902234E-2</v>
      </c>
      <c r="BK368" s="249">
        <f t="shared" si="379"/>
        <v>3.7476095237902234E-2</v>
      </c>
      <c r="BL368" s="249">
        <f t="shared" si="379"/>
        <v>3.7476095237902234E-2</v>
      </c>
      <c r="BM368" s="249">
        <f t="shared" si="379"/>
        <v>3.7476095237902234E-2</v>
      </c>
      <c r="BN368" s="249">
        <f t="shared" si="379"/>
        <v>3.7476095237902234E-2</v>
      </c>
      <c r="BO368" s="249">
        <f t="shared" si="379"/>
        <v>3.7476095237902234E-2</v>
      </c>
      <c r="BP368" s="249">
        <f t="shared" si="379"/>
        <v>3.7476095237902234E-2</v>
      </c>
      <c r="BQ368" s="249">
        <f t="shared" si="379"/>
        <v>3.7476095237902234E-2</v>
      </c>
      <c r="BR368" s="249">
        <f t="shared" si="379"/>
        <v>3.7476095237902234E-2</v>
      </c>
      <c r="BS368" s="249">
        <f t="shared" si="379"/>
        <v>3.7476095237902234E-2</v>
      </c>
      <c r="BT368" s="249">
        <f t="shared" si="379"/>
        <v>3.7476095237902234E-2</v>
      </c>
      <c r="BU368" s="249">
        <f t="shared" si="379"/>
        <v>3.7476095237902234E-2</v>
      </c>
      <c r="BV368" s="249">
        <f t="shared" si="379"/>
        <v>3.7476095237902234E-2</v>
      </c>
      <c r="BW368" s="249">
        <f t="shared" si="379"/>
        <v>3.7476095237902234E-2</v>
      </c>
      <c r="BX368" s="249">
        <f t="shared" si="379"/>
        <v>3.7476095237902234E-2</v>
      </c>
      <c r="BY368" s="249">
        <f t="shared" si="379"/>
        <v>3.7476095237902234E-2</v>
      </c>
      <c r="BZ368" s="249">
        <f t="shared" si="379"/>
        <v>3.7476095237902234E-2</v>
      </c>
      <c r="CA368" s="249">
        <f t="shared" ref="CA368:DF368" si="380">HLOOKUP(CA$360,$O$462:$Z$476,2,FALSE)/12</f>
        <v>3.7476095237902234E-2</v>
      </c>
      <c r="CB368" s="249">
        <f t="shared" si="380"/>
        <v>3.7476095237902234E-2</v>
      </c>
      <c r="CC368" s="249">
        <f t="shared" si="380"/>
        <v>3.7476095237902234E-2</v>
      </c>
      <c r="CD368" s="249">
        <f t="shared" si="380"/>
        <v>3.7476095237902234E-2</v>
      </c>
      <c r="CE368" s="249">
        <f t="shared" si="380"/>
        <v>3.7476095237902234E-2</v>
      </c>
      <c r="CF368" s="249">
        <f t="shared" si="380"/>
        <v>3.7476095237902234E-2</v>
      </c>
      <c r="CG368" s="249">
        <f t="shared" si="380"/>
        <v>3.7476095237902234E-2</v>
      </c>
      <c r="CH368" s="249">
        <f t="shared" si="380"/>
        <v>3.7476095237902234E-2</v>
      </c>
      <c r="CI368" s="249">
        <f t="shared" si="380"/>
        <v>3.7476095237902234E-2</v>
      </c>
      <c r="CJ368" s="249">
        <f t="shared" si="380"/>
        <v>3.7476095237902234E-2</v>
      </c>
      <c r="CK368" s="249">
        <f t="shared" si="380"/>
        <v>3.7476095237902234E-2</v>
      </c>
      <c r="CL368" s="249">
        <f t="shared" si="380"/>
        <v>3.7476095237902234E-2</v>
      </c>
      <c r="CM368" s="249">
        <f t="shared" si="380"/>
        <v>3.7476095237902234E-2</v>
      </c>
      <c r="CN368" s="249">
        <f t="shared" si="380"/>
        <v>3.7476095237902234E-2</v>
      </c>
      <c r="CO368" s="249">
        <f t="shared" si="380"/>
        <v>3.7476095237902234E-2</v>
      </c>
      <c r="CP368" s="249">
        <f t="shared" si="380"/>
        <v>3.7476095237902234E-2</v>
      </c>
      <c r="CQ368" s="249">
        <f t="shared" si="380"/>
        <v>3.7476095237902234E-2</v>
      </c>
      <c r="CR368" s="249">
        <f t="shared" si="380"/>
        <v>3.7476095237902234E-2</v>
      </c>
      <c r="CS368" s="249">
        <f t="shared" si="380"/>
        <v>3.7476095237902234E-2</v>
      </c>
      <c r="CT368" s="249">
        <f t="shared" si="380"/>
        <v>3.7476095237902234E-2</v>
      </c>
      <c r="CU368" s="249">
        <f t="shared" si="380"/>
        <v>3.7476095237902234E-2</v>
      </c>
      <c r="CV368" s="249">
        <f t="shared" si="380"/>
        <v>3.7476095237902234E-2</v>
      </c>
      <c r="CW368" s="249">
        <f t="shared" si="380"/>
        <v>3.7476095237902234E-2</v>
      </c>
      <c r="CX368" s="249">
        <f t="shared" si="380"/>
        <v>3.7476095237902234E-2</v>
      </c>
      <c r="CY368" s="249">
        <f t="shared" si="380"/>
        <v>3.7476095237902234E-2</v>
      </c>
      <c r="CZ368" s="249">
        <f t="shared" si="380"/>
        <v>3.7476095237902234E-2</v>
      </c>
      <c r="DA368" s="249">
        <f t="shared" si="380"/>
        <v>3.7476095237902234E-2</v>
      </c>
      <c r="DB368" s="249">
        <f t="shared" si="380"/>
        <v>3.7476095237902234E-2</v>
      </c>
      <c r="DC368" s="249">
        <f t="shared" si="380"/>
        <v>3.7476095237902234E-2</v>
      </c>
      <c r="DD368" s="249">
        <f t="shared" si="380"/>
        <v>3.7476095237902234E-2</v>
      </c>
      <c r="DE368" s="249">
        <f t="shared" si="380"/>
        <v>3.7476095237902234E-2</v>
      </c>
      <c r="DF368" s="249">
        <f t="shared" si="380"/>
        <v>3.7476095237902234E-2</v>
      </c>
      <c r="DG368" s="249"/>
      <c r="DH368" s="249"/>
      <c r="DI368" s="249"/>
      <c r="DJ368" s="249"/>
      <c r="DK368" s="249"/>
      <c r="DL368" s="249"/>
      <c r="DM368" s="249"/>
      <c r="DN368" s="249"/>
      <c r="DO368" s="249"/>
      <c r="DP368" s="249"/>
      <c r="DQ368" s="249"/>
      <c r="DR368" s="249"/>
      <c r="DS368" s="249"/>
      <c r="DT368" s="249"/>
      <c r="DU368" s="249"/>
      <c r="DV368" s="249"/>
      <c r="DW368" s="249"/>
      <c r="DX368" s="249"/>
      <c r="DY368" s="249"/>
      <c r="DZ368" s="249"/>
      <c r="EA368" s="249"/>
      <c r="EB368" s="249"/>
      <c r="EC368" s="249"/>
      <c r="ED368" s="249"/>
      <c r="EE368" s="249"/>
      <c r="EF368" s="249"/>
      <c r="EG368" s="249"/>
      <c r="EH368" s="249"/>
      <c r="EI368" s="249"/>
      <c r="EJ368" s="249"/>
      <c r="EK368" s="249"/>
      <c r="EL368" s="249"/>
      <c r="EM368" s="249"/>
      <c r="EN368" s="249"/>
      <c r="EO368" s="249"/>
      <c r="EP368" s="249"/>
      <c r="EQ368" s="249"/>
      <c r="ER368" s="249"/>
      <c r="ES368" s="249"/>
      <c r="ET368" s="249"/>
      <c r="EU368" s="249"/>
      <c r="EV368" s="249"/>
    </row>
    <row r="369" spans="4:152" x14ac:dyDescent="0.25">
      <c r="E369" s="298"/>
      <c r="F369" s="283" t="str">
        <f t="shared" si="372"/>
        <v>차량운반구</v>
      </c>
      <c r="G369" s="283"/>
      <c r="H369" s="283"/>
      <c r="I369" s="283"/>
      <c r="J369" s="284"/>
      <c r="K369" s="237">
        <v>6</v>
      </c>
      <c r="L369" s="249"/>
      <c r="M369" s="299"/>
      <c r="N369" s="300"/>
      <c r="O369" s="249">
        <f t="shared" ref="O369:BZ369" si="381">HLOOKUP(O$360,$O$479:$Z$493,2,FALSE)/12</f>
        <v>140.44881788095236</v>
      </c>
      <c r="P369" s="249">
        <f t="shared" si="381"/>
        <v>140.44881788095236</v>
      </c>
      <c r="Q369" s="249">
        <f t="shared" si="381"/>
        <v>140.44881788095236</v>
      </c>
      <c r="R369" s="249">
        <f t="shared" si="381"/>
        <v>140.44881788095236</v>
      </c>
      <c r="S369" s="249">
        <f t="shared" si="381"/>
        <v>140.44881788095236</v>
      </c>
      <c r="T369" s="249">
        <f t="shared" si="381"/>
        <v>140.44881788095236</v>
      </c>
      <c r="U369" s="249">
        <f t="shared" si="381"/>
        <v>140.44881788095236</v>
      </c>
      <c r="V369" s="249">
        <f t="shared" si="381"/>
        <v>140.44881788095236</v>
      </c>
      <c r="W369" s="249">
        <f t="shared" si="381"/>
        <v>140.44881788095236</v>
      </c>
      <c r="X369" s="249">
        <f t="shared" si="381"/>
        <v>140.44881788095236</v>
      </c>
      <c r="Y369" s="249">
        <f t="shared" si="381"/>
        <v>140.44881788095236</v>
      </c>
      <c r="Z369" s="249">
        <f t="shared" si="381"/>
        <v>140.44881788095236</v>
      </c>
      <c r="AA369" s="249">
        <f t="shared" si="381"/>
        <v>117.12113549699961</v>
      </c>
      <c r="AB369" s="249">
        <f t="shared" si="381"/>
        <v>117.12113549699961</v>
      </c>
      <c r="AC369" s="249">
        <f t="shared" si="381"/>
        <v>117.12113549699961</v>
      </c>
      <c r="AD369" s="249">
        <f t="shared" si="381"/>
        <v>117.12113549699961</v>
      </c>
      <c r="AE369" s="249">
        <f t="shared" si="381"/>
        <v>117.12113549699961</v>
      </c>
      <c r="AF369" s="249">
        <f t="shared" si="381"/>
        <v>117.12113549699961</v>
      </c>
      <c r="AG369" s="249">
        <f t="shared" si="381"/>
        <v>117.12113549699961</v>
      </c>
      <c r="AH369" s="249">
        <f t="shared" si="381"/>
        <v>117.12113549699961</v>
      </c>
      <c r="AI369" s="249">
        <f t="shared" si="381"/>
        <v>117.12113549699961</v>
      </c>
      <c r="AJ369" s="249">
        <f t="shared" si="381"/>
        <v>117.12113549699961</v>
      </c>
      <c r="AK369" s="249">
        <f t="shared" si="381"/>
        <v>117.12113549699961</v>
      </c>
      <c r="AL369" s="249">
        <f t="shared" si="381"/>
        <v>117.12113549699961</v>
      </c>
      <c r="AM369" s="249">
        <f t="shared" si="381"/>
        <v>113.23318843300747</v>
      </c>
      <c r="AN369" s="249">
        <f t="shared" si="381"/>
        <v>113.23318843300747</v>
      </c>
      <c r="AO369" s="249">
        <f t="shared" si="381"/>
        <v>113.23318843300747</v>
      </c>
      <c r="AP369" s="249">
        <f t="shared" si="381"/>
        <v>113.23318843300747</v>
      </c>
      <c r="AQ369" s="249">
        <f t="shared" si="381"/>
        <v>113.23318843300747</v>
      </c>
      <c r="AR369" s="249">
        <f t="shared" si="381"/>
        <v>113.23318843300747</v>
      </c>
      <c r="AS369" s="249">
        <f t="shared" si="381"/>
        <v>113.23318843300747</v>
      </c>
      <c r="AT369" s="249">
        <f t="shared" si="381"/>
        <v>113.23318843300747</v>
      </c>
      <c r="AU369" s="249">
        <f t="shared" si="381"/>
        <v>113.23318843300747</v>
      </c>
      <c r="AV369" s="249">
        <f t="shared" si="381"/>
        <v>113.23318843300747</v>
      </c>
      <c r="AW369" s="249">
        <f t="shared" si="381"/>
        <v>113.23318843300747</v>
      </c>
      <c r="AX369" s="249">
        <f t="shared" si="381"/>
        <v>113.23318843300747</v>
      </c>
      <c r="AY369" s="249">
        <f t="shared" si="381"/>
        <v>108.69725019168332</v>
      </c>
      <c r="AZ369" s="249">
        <f t="shared" si="381"/>
        <v>108.69725019168332</v>
      </c>
      <c r="BA369" s="249">
        <f t="shared" si="381"/>
        <v>108.69725019168332</v>
      </c>
      <c r="BB369" s="249">
        <f t="shared" si="381"/>
        <v>108.69725019168332</v>
      </c>
      <c r="BC369" s="249">
        <f t="shared" si="381"/>
        <v>108.69725019168332</v>
      </c>
      <c r="BD369" s="249">
        <f t="shared" si="381"/>
        <v>108.69725019168332</v>
      </c>
      <c r="BE369" s="249">
        <f t="shared" si="381"/>
        <v>108.69725019168332</v>
      </c>
      <c r="BF369" s="249">
        <f t="shared" si="381"/>
        <v>108.69725019168332</v>
      </c>
      <c r="BG369" s="249">
        <f t="shared" si="381"/>
        <v>108.69725019168332</v>
      </c>
      <c r="BH369" s="249">
        <f t="shared" si="381"/>
        <v>108.69725019168332</v>
      </c>
      <c r="BI369" s="249">
        <f t="shared" si="381"/>
        <v>108.69725019168332</v>
      </c>
      <c r="BJ369" s="249">
        <f t="shared" si="381"/>
        <v>108.69725019168332</v>
      </c>
      <c r="BK369" s="249">
        <f t="shared" si="381"/>
        <v>103.40532224347182</v>
      </c>
      <c r="BL369" s="249">
        <f t="shared" si="381"/>
        <v>103.40532224347182</v>
      </c>
      <c r="BM369" s="249">
        <f t="shared" si="381"/>
        <v>103.40532224347182</v>
      </c>
      <c r="BN369" s="249">
        <f t="shared" si="381"/>
        <v>103.40532224347182</v>
      </c>
      <c r="BO369" s="249">
        <f t="shared" si="381"/>
        <v>103.40532224347182</v>
      </c>
      <c r="BP369" s="249">
        <f t="shared" si="381"/>
        <v>103.40532224347182</v>
      </c>
      <c r="BQ369" s="249">
        <f t="shared" si="381"/>
        <v>103.40532224347182</v>
      </c>
      <c r="BR369" s="249">
        <f t="shared" si="381"/>
        <v>103.40532224347182</v>
      </c>
      <c r="BS369" s="249">
        <f t="shared" si="381"/>
        <v>103.40532224347182</v>
      </c>
      <c r="BT369" s="249">
        <f t="shared" si="381"/>
        <v>103.40532224347182</v>
      </c>
      <c r="BU369" s="249">
        <f t="shared" si="381"/>
        <v>103.40532224347182</v>
      </c>
      <c r="BV369" s="249">
        <f t="shared" si="381"/>
        <v>103.40532224347182</v>
      </c>
      <c r="BW369" s="249">
        <f t="shared" si="381"/>
        <v>97.231406303891717</v>
      </c>
      <c r="BX369" s="249">
        <f t="shared" si="381"/>
        <v>97.231406303891717</v>
      </c>
      <c r="BY369" s="249">
        <f t="shared" si="381"/>
        <v>97.231406303891717</v>
      </c>
      <c r="BZ369" s="249">
        <f t="shared" si="381"/>
        <v>97.231406303891717</v>
      </c>
      <c r="CA369" s="249">
        <f t="shared" ref="CA369:DF369" si="382">HLOOKUP(CA$360,$O$479:$Z$493,2,FALSE)/12</f>
        <v>97.231406303891717</v>
      </c>
      <c r="CB369" s="249">
        <f t="shared" si="382"/>
        <v>97.231406303891717</v>
      </c>
      <c r="CC369" s="249">
        <f t="shared" si="382"/>
        <v>97.231406303891717</v>
      </c>
      <c r="CD369" s="249">
        <f t="shared" si="382"/>
        <v>97.231406303891717</v>
      </c>
      <c r="CE369" s="249">
        <f t="shared" si="382"/>
        <v>97.231406303891717</v>
      </c>
      <c r="CF369" s="249">
        <f t="shared" si="382"/>
        <v>97.231406303891717</v>
      </c>
      <c r="CG369" s="249">
        <f t="shared" si="382"/>
        <v>97.231406303891717</v>
      </c>
      <c r="CH369" s="249">
        <f t="shared" si="382"/>
        <v>97.231406303891717</v>
      </c>
      <c r="CI369" s="249">
        <f t="shared" si="382"/>
        <v>90.028504374381612</v>
      </c>
      <c r="CJ369" s="249">
        <f t="shared" si="382"/>
        <v>90.028504374381612</v>
      </c>
      <c r="CK369" s="249">
        <f t="shared" si="382"/>
        <v>90.028504374381612</v>
      </c>
      <c r="CL369" s="249">
        <f t="shared" si="382"/>
        <v>90.028504374381612</v>
      </c>
      <c r="CM369" s="249">
        <f t="shared" si="382"/>
        <v>90.028504374381612</v>
      </c>
      <c r="CN369" s="249">
        <f t="shared" si="382"/>
        <v>90.028504374381612</v>
      </c>
      <c r="CO369" s="249">
        <f t="shared" si="382"/>
        <v>90.028504374381612</v>
      </c>
      <c r="CP369" s="249">
        <f t="shared" si="382"/>
        <v>90.028504374381612</v>
      </c>
      <c r="CQ369" s="249">
        <f t="shared" si="382"/>
        <v>90.028504374381612</v>
      </c>
      <c r="CR369" s="249">
        <f t="shared" si="382"/>
        <v>90.028504374381612</v>
      </c>
      <c r="CS369" s="249">
        <f t="shared" si="382"/>
        <v>90.028504374381612</v>
      </c>
      <c r="CT369" s="249">
        <f t="shared" si="382"/>
        <v>90.028504374381612</v>
      </c>
      <c r="CU369" s="249">
        <f t="shared" si="382"/>
        <v>104.95280117390591</v>
      </c>
      <c r="CV369" s="249">
        <f t="shared" si="382"/>
        <v>104.95280117390591</v>
      </c>
      <c r="CW369" s="249">
        <f t="shared" si="382"/>
        <v>104.95280117390591</v>
      </c>
      <c r="CX369" s="249">
        <f t="shared" si="382"/>
        <v>104.95280117390591</v>
      </c>
      <c r="CY369" s="249">
        <f t="shared" si="382"/>
        <v>104.95280117390591</v>
      </c>
      <c r="CZ369" s="249">
        <f t="shared" si="382"/>
        <v>104.95280117390591</v>
      </c>
      <c r="DA369" s="249">
        <f t="shared" si="382"/>
        <v>104.95280117390591</v>
      </c>
      <c r="DB369" s="249">
        <f t="shared" si="382"/>
        <v>104.95280117390591</v>
      </c>
      <c r="DC369" s="249">
        <f t="shared" si="382"/>
        <v>104.95280117390591</v>
      </c>
      <c r="DD369" s="249">
        <f t="shared" si="382"/>
        <v>104.95280117390591</v>
      </c>
      <c r="DE369" s="249">
        <f t="shared" si="382"/>
        <v>104.95280117390591</v>
      </c>
      <c r="DF369" s="249">
        <f t="shared" si="382"/>
        <v>104.95280117390591</v>
      </c>
      <c r="DG369" s="249"/>
      <c r="DH369" s="249"/>
      <c r="DI369" s="249"/>
      <c r="DJ369" s="249"/>
      <c r="DK369" s="249"/>
      <c r="DL369" s="249"/>
      <c r="DM369" s="249"/>
      <c r="DN369" s="249"/>
      <c r="DO369" s="249"/>
      <c r="DP369" s="249"/>
      <c r="DQ369" s="249"/>
      <c r="DR369" s="249"/>
      <c r="DS369" s="249"/>
      <c r="DT369" s="249"/>
      <c r="DU369" s="249"/>
      <c r="DV369" s="249"/>
      <c r="DW369" s="249"/>
      <c r="DX369" s="249"/>
      <c r="DY369" s="249"/>
      <c r="DZ369" s="249"/>
      <c r="EA369" s="249"/>
      <c r="EB369" s="249"/>
      <c r="EC369" s="249"/>
      <c r="ED369" s="249"/>
      <c r="EE369" s="249"/>
      <c r="EF369" s="249"/>
      <c r="EG369" s="249"/>
      <c r="EH369" s="249"/>
      <c r="EI369" s="249"/>
      <c r="EJ369" s="249"/>
      <c r="EK369" s="249"/>
      <c r="EL369" s="249"/>
      <c r="EM369" s="249"/>
      <c r="EN369" s="249"/>
      <c r="EO369" s="249"/>
      <c r="EP369" s="249"/>
      <c r="EQ369" s="249"/>
      <c r="ER369" s="249"/>
      <c r="ES369" s="249"/>
      <c r="ET369" s="249"/>
      <c r="EU369" s="249"/>
      <c r="EV369" s="249"/>
    </row>
    <row r="370" spans="4:152" x14ac:dyDescent="0.25">
      <c r="E370" s="298"/>
      <c r="F370" s="283" t="str">
        <f t="shared" si="372"/>
        <v>기타 유형자산</v>
      </c>
      <c r="G370" s="283"/>
      <c r="H370" s="283"/>
      <c r="I370" s="283"/>
      <c r="J370" s="284"/>
      <c r="K370" s="237">
        <v>6</v>
      </c>
      <c r="L370" s="249"/>
      <c r="M370" s="299"/>
      <c r="N370" s="300"/>
      <c r="O370" s="249">
        <f t="shared" ref="O370:BZ370" si="383">HLOOKUP(O$360,$O$496:$Z$510,2,FALSE)/12</f>
        <v>1614.2129886904765</v>
      </c>
      <c r="P370" s="249">
        <f t="shared" si="383"/>
        <v>1614.2129886904765</v>
      </c>
      <c r="Q370" s="249">
        <f t="shared" si="383"/>
        <v>1614.2129886904765</v>
      </c>
      <c r="R370" s="249">
        <f t="shared" si="383"/>
        <v>1614.2129886904765</v>
      </c>
      <c r="S370" s="249">
        <f t="shared" si="383"/>
        <v>1614.2129886904765</v>
      </c>
      <c r="T370" s="249">
        <f t="shared" si="383"/>
        <v>1614.2129886904765</v>
      </c>
      <c r="U370" s="249">
        <f t="shared" si="383"/>
        <v>1614.2129886904765</v>
      </c>
      <c r="V370" s="249">
        <f t="shared" si="383"/>
        <v>1614.2129886904765</v>
      </c>
      <c r="W370" s="249">
        <f t="shared" si="383"/>
        <v>1614.2129886904765</v>
      </c>
      <c r="X370" s="249">
        <f t="shared" si="383"/>
        <v>1614.2129886904765</v>
      </c>
      <c r="Y370" s="249">
        <f t="shared" si="383"/>
        <v>1614.2129886904765</v>
      </c>
      <c r="Z370" s="249">
        <f t="shared" si="383"/>
        <v>1614.2129886904765</v>
      </c>
      <c r="AA370" s="249">
        <f t="shared" si="383"/>
        <v>1614.2129886904765</v>
      </c>
      <c r="AB370" s="249">
        <f t="shared" si="383"/>
        <v>1614.2129886904765</v>
      </c>
      <c r="AC370" s="249">
        <f t="shared" si="383"/>
        <v>1614.2129886904765</v>
      </c>
      <c r="AD370" s="249">
        <f t="shared" si="383"/>
        <v>1614.2129886904765</v>
      </c>
      <c r="AE370" s="249">
        <f t="shared" si="383"/>
        <v>1614.2129886904765</v>
      </c>
      <c r="AF370" s="249">
        <f t="shared" si="383"/>
        <v>1614.2129886904765</v>
      </c>
      <c r="AG370" s="249">
        <f t="shared" si="383"/>
        <v>1614.2129886904765</v>
      </c>
      <c r="AH370" s="249">
        <f t="shared" si="383"/>
        <v>1614.2129886904765</v>
      </c>
      <c r="AI370" s="249">
        <f t="shared" si="383"/>
        <v>1614.2129886904765</v>
      </c>
      <c r="AJ370" s="249">
        <f t="shared" si="383"/>
        <v>1614.2129886904765</v>
      </c>
      <c r="AK370" s="249">
        <f t="shared" si="383"/>
        <v>1614.2129886904765</v>
      </c>
      <c r="AL370" s="249">
        <f t="shared" si="383"/>
        <v>1614.2129886904765</v>
      </c>
      <c r="AM370" s="249">
        <f t="shared" si="383"/>
        <v>1614.2129886904765</v>
      </c>
      <c r="AN370" s="249">
        <f t="shared" si="383"/>
        <v>1614.2129886904765</v>
      </c>
      <c r="AO370" s="249">
        <f t="shared" si="383"/>
        <v>1614.2129886904765</v>
      </c>
      <c r="AP370" s="249">
        <f t="shared" si="383"/>
        <v>1614.2129886904765</v>
      </c>
      <c r="AQ370" s="249">
        <f t="shared" si="383"/>
        <v>1614.2129886904765</v>
      </c>
      <c r="AR370" s="249">
        <f t="shared" si="383"/>
        <v>1614.2129886904765</v>
      </c>
      <c r="AS370" s="249">
        <f t="shared" si="383"/>
        <v>1614.2129886904765</v>
      </c>
      <c r="AT370" s="249">
        <f t="shared" si="383"/>
        <v>1614.2129886904765</v>
      </c>
      <c r="AU370" s="249">
        <f t="shared" si="383"/>
        <v>1614.2129886904765</v>
      </c>
      <c r="AV370" s="249">
        <f t="shared" si="383"/>
        <v>1614.2129886904765</v>
      </c>
      <c r="AW370" s="249">
        <f t="shared" si="383"/>
        <v>1614.2129886904765</v>
      </c>
      <c r="AX370" s="249">
        <f t="shared" si="383"/>
        <v>1614.2129886904765</v>
      </c>
      <c r="AY370" s="249">
        <f t="shared" si="383"/>
        <v>1614.2129886904765</v>
      </c>
      <c r="AZ370" s="249">
        <f t="shared" si="383"/>
        <v>1614.2129886904765</v>
      </c>
      <c r="BA370" s="249">
        <f t="shared" si="383"/>
        <v>1614.2129886904765</v>
      </c>
      <c r="BB370" s="249">
        <f t="shared" si="383"/>
        <v>1614.2129886904765</v>
      </c>
      <c r="BC370" s="249">
        <f t="shared" si="383"/>
        <v>1614.2129886904765</v>
      </c>
      <c r="BD370" s="249">
        <f t="shared" si="383"/>
        <v>1614.2129886904765</v>
      </c>
      <c r="BE370" s="249">
        <f t="shared" si="383"/>
        <v>1614.2129886904765</v>
      </c>
      <c r="BF370" s="249">
        <f t="shared" si="383"/>
        <v>1614.2129886904765</v>
      </c>
      <c r="BG370" s="249">
        <f t="shared" si="383"/>
        <v>1614.2129886904765</v>
      </c>
      <c r="BH370" s="249">
        <f t="shared" si="383"/>
        <v>1614.2129886904765</v>
      </c>
      <c r="BI370" s="249">
        <f t="shared" si="383"/>
        <v>1614.2129886904765</v>
      </c>
      <c r="BJ370" s="249">
        <f t="shared" si="383"/>
        <v>1614.2129886904765</v>
      </c>
      <c r="BK370" s="249">
        <f t="shared" si="383"/>
        <v>1614.2129886904765</v>
      </c>
      <c r="BL370" s="249">
        <f t="shared" si="383"/>
        <v>1614.2129886904765</v>
      </c>
      <c r="BM370" s="249">
        <f t="shared" si="383"/>
        <v>1614.2129886904765</v>
      </c>
      <c r="BN370" s="249">
        <f t="shared" si="383"/>
        <v>1614.2129886904765</v>
      </c>
      <c r="BO370" s="249">
        <f t="shared" si="383"/>
        <v>1614.2129886904765</v>
      </c>
      <c r="BP370" s="249">
        <f t="shared" si="383"/>
        <v>1614.2129886904765</v>
      </c>
      <c r="BQ370" s="249">
        <f t="shared" si="383"/>
        <v>1614.2129886904765</v>
      </c>
      <c r="BR370" s="249">
        <f t="shared" si="383"/>
        <v>1614.2129886904765</v>
      </c>
      <c r="BS370" s="249">
        <f t="shared" si="383"/>
        <v>1614.2129886904765</v>
      </c>
      <c r="BT370" s="249">
        <f t="shared" si="383"/>
        <v>1614.2129886904765</v>
      </c>
      <c r="BU370" s="249">
        <f t="shared" si="383"/>
        <v>1614.2129886904765</v>
      </c>
      <c r="BV370" s="249">
        <f t="shared" si="383"/>
        <v>1614.2129886904765</v>
      </c>
      <c r="BW370" s="249">
        <f t="shared" si="383"/>
        <v>1614.2129886904765</v>
      </c>
      <c r="BX370" s="249">
        <f t="shared" si="383"/>
        <v>1614.2129886904765</v>
      </c>
      <c r="BY370" s="249">
        <f t="shared" si="383"/>
        <v>1614.2129886904765</v>
      </c>
      <c r="BZ370" s="249">
        <f t="shared" si="383"/>
        <v>1614.2129886904765</v>
      </c>
      <c r="CA370" s="249">
        <f t="shared" ref="CA370:DF370" si="384">HLOOKUP(CA$360,$O$496:$Z$510,2,FALSE)/12</f>
        <v>1614.2129886904765</v>
      </c>
      <c r="CB370" s="249">
        <f t="shared" si="384"/>
        <v>1614.2129886904765</v>
      </c>
      <c r="CC370" s="249">
        <f t="shared" si="384"/>
        <v>1614.2129886904765</v>
      </c>
      <c r="CD370" s="249">
        <f t="shared" si="384"/>
        <v>1614.2129886904765</v>
      </c>
      <c r="CE370" s="249">
        <f t="shared" si="384"/>
        <v>1614.2129886904765</v>
      </c>
      <c r="CF370" s="249">
        <f t="shared" si="384"/>
        <v>1614.2129886904765</v>
      </c>
      <c r="CG370" s="249">
        <f t="shared" si="384"/>
        <v>1614.2129886904765</v>
      </c>
      <c r="CH370" s="249">
        <f t="shared" si="384"/>
        <v>1614.2129886904765</v>
      </c>
      <c r="CI370" s="249">
        <f t="shared" si="384"/>
        <v>1614.2129886904765</v>
      </c>
      <c r="CJ370" s="249">
        <f t="shared" si="384"/>
        <v>1614.2129886904765</v>
      </c>
      <c r="CK370" s="249">
        <f t="shared" si="384"/>
        <v>1614.2129886904765</v>
      </c>
      <c r="CL370" s="249">
        <f t="shared" si="384"/>
        <v>1614.2129886904765</v>
      </c>
      <c r="CM370" s="249">
        <f t="shared" si="384"/>
        <v>1614.2129886904765</v>
      </c>
      <c r="CN370" s="249">
        <f t="shared" si="384"/>
        <v>1614.2129886904765</v>
      </c>
      <c r="CO370" s="249">
        <f t="shared" si="384"/>
        <v>1614.2129886904765</v>
      </c>
      <c r="CP370" s="249">
        <f t="shared" si="384"/>
        <v>1614.2129886904765</v>
      </c>
      <c r="CQ370" s="249">
        <f t="shared" si="384"/>
        <v>1614.2129886904765</v>
      </c>
      <c r="CR370" s="249">
        <f t="shared" si="384"/>
        <v>1614.2129886904765</v>
      </c>
      <c r="CS370" s="249">
        <f t="shared" si="384"/>
        <v>1614.2129886904765</v>
      </c>
      <c r="CT370" s="249">
        <f t="shared" si="384"/>
        <v>1614.2129886904765</v>
      </c>
      <c r="CU370" s="249">
        <f t="shared" si="384"/>
        <v>1614.2129886904765</v>
      </c>
      <c r="CV370" s="249">
        <f t="shared" si="384"/>
        <v>1614.2129886904765</v>
      </c>
      <c r="CW370" s="249">
        <f t="shared" si="384"/>
        <v>1614.2129886904765</v>
      </c>
      <c r="CX370" s="249">
        <f t="shared" si="384"/>
        <v>1614.2129886904765</v>
      </c>
      <c r="CY370" s="249">
        <f t="shared" si="384"/>
        <v>1614.2129886904765</v>
      </c>
      <c r="CZ370" s="249">
        <f t="shared" si="384"/>
        <v>1614.2129886904765</v>
      </c>
      <c r="DA370" s="249">
        <f t="shared" si="384"/>
        <v>1614.2129886904765</v>
      </c>
      <c r="DB370" s="249">
        <f t="shared" si="384"/>
        <v>1614.2129886904765</v>
      </c>
      <c r="DC370" s="249">
        <f t="shared" si="384"/>
        <v>1614.2129886904765</v>
      </c>
      <c r="DD370" s="249">
        <f t="shared" si="384"/>
        <v>1614.2129886904765</v>
      </c>
      <c r="DE370" s="249">
        <f t="shared" si="384"/>
        <v>1614.2129886904765</v>
      </c>
      <c r="DF370" s="249">
        <f t="shared" si="384"/>
        <v>1614.2129886904765</v>
      </c>
      <c r="DG370" s="249"/>
      <c r="DH370" s="249"/>
      <c r="DI370" s="249"/>
      <c r="DJ370" s="249"/>
      <c r="DK370" s="249"/>
      <c r="DL370" s="249"/>
      <c r="DM370" s="249"/>
      <c r="DN370" s="249"/>
      <c r="DO370" s="249"/>
      <c r="DP370" s="249"/>
      <c r="DQ370" s="249"/>
      <c r="DR370" s="249"/>
      <c r="DS370" s="249"/>
      <c r="DT370" s="249"/>
      <c r="DU370" s="249"/>
      <c r="DV370" s="249"/>
      <c r="DW370" s="249"/>
      <c r="DX370" s="249"/>
      <c r="DY370" s="249"/>
      <c r="DZ370" s="249"/>
      <c r="EA370" s="249"/>
      <c r="EB370" s="249"/>
      <c r="EC370" s="249"/>
      <c r="ED370" s="249"/>
      <c r="EE370" s="249"/>
      <c r="EF370" s="249"/>
      <c r="EG370" s="249"/>
      <c r="EH370" s="249"/>
      <c r="EI370" s="249"/>
      <c r="EJ370" s="249"/>
      <c r="EK370" s="249"/>
      <c r="EL370" s="249"/>
      <c r="EM370" s="249"/>
      <c r="EN370" s="249"/>
      <c r="EO370" s="249"/>
      <c r="EP370" s="249"/>
      <c r="EQ370" s="249"/>
      <c r="ER370" s="249"/>
      <c r="ES370" s="249"/>
      <c r="ET370" s="249"/>
      <c r="EU370" s="249"/>
      <c r="EV370" s="249"/>
    </row>
    <row r="371" spans="4:152" x14ac:dyDescent="0.25">
      <c r="E371" s="298"/>
      <c r="F371" s="240">
        <f t="shared" si="372"/>
        <v>0</v>
      </c>
      <c r="G371" s="240"/>
      <c r="H371" s="240"/>
      <c r="I371" s="240"/>
      <c r="J371" s="241"/>
      <c r="K371" s="245">
        <v>6</v>
      </c>
      <c r="L371" s="243"/>
      <c r="M371" s="244"/>
      <c r="N371" s="245"/>
      <c r="O371" s="243">
        <f t="shared" ref="O371:BZ371" si="385">(HLOOKUP(O$360,$O$513:$Z$527,2,FALSE)/12)</f>
        <v>0</v>
      </c>
      <c r="P371" s="243">
        <f t="shared" si="385"/>
        <v>0</v>
      </c>
      <c r="Q371" s="243">
        <f t="shared" si="385"/>
        <v>0</v>
      </c>
      <c r="R371" s="243">
        <f t="shared" si="385"/>
        <v>0</v>
      </c>
      <c r="S371" s="243">
        <f t="shared" si="385"/>
        <v>0</v>
      </c>
      <c r="T371" s="243">
        <f t="shared" si="385"/>
        <v>0</v>
      </c>
      <c r="U371" s="243">
        <f t="shared" si="385"/>
        <v>0</v>
      </c>
      <c r="V371" s="243">
        <f t="shared" si="385"/>
        <v>0</v>
      </c>
      <c r="W371" s="243">
        <f t="shared" si="385"/>
        <v>0</v>
      </c>
      <c r="X371" s="243">
        <f t="shared" si="385"/>
        <v>0</v>
      </c>
      <c r="Y371" s="243">
        <f t="shared" si="385"/>
        <v>0</v>
      </c>
      <c r="Z371" s="243">
        <f t="shared" si="385"/>
        <v>0</v>
      </c>
      <c r="AA371" s="243">
        <f t="shared" si="385"/>
        <v>0</v>
      </c>
      <c r="AB371" s="243">
        <f t="shared" si="385"/>
        <v>0</v>
      </c>
      <c r="AC371" s="243">
        <f t="shared" si="385"/>
        <v>0</v>
      </c>
      <c r="AD371" s="243">
        <f t="shared" si="385"/>
        <v>0</v>
      </c>
      <c r="AE371" s="243">
        <f t="shared" si="385"/>
        <v>0</v>
      </c>
      <c r="AF371" s="243">
        <f t="shared" si="385"/>
        <v>0</v>
      </c>
      <c r="AG371" s="243">
        <f t="shared" si="385"/>
        <v>0</v>
      </c>
      <c r="AH371" s="243">
        <f t="shared" si="385"/>
        <v>0</v>
      </c>
      <c r="AI371" s="243">
        <f t="shared" si="385"/>
        <v>0</v>
      </c>
      <c r="AJ371" s="243">
        <f t="shared" si="385"/>
        <v>0</v>
      </c>
      <c r="AK371" s="243">
        <f t="shared" si="385"/>
        <v>0</v>
      </c>
      <c r="AL371" s="243">
        <f t="shared" si="385"/>
        <v>0</v>
      </c>
      <c r="AM371" s="243">
        <f t="shared" si="385"/>
        <v>0</v>
      </c>
      <c r="AN371" s="243">
        <f t="shared" si="385"/>
        <v>0</v>
      </c>
      <c r="AO371" s="243">
        <f t="shared" si="385"/>
        <v>0</v>
      </c>
      <c r="AP371" s="243">
        <f t="shared" si="385"/>
        <v>0</v>
      </c>
      <c r="AQ371" s="243">
        <f t="shared" si="385"/>
        <v>0</v>
      </c>
      <c r="AR371" s="243">
        <f t="shared" si="385"/>
        <v>0</v>
      </c>
      <c r="AS371" s="243">
        <f t="shared" si="385"/>
        <v>0</v>
      </c>
      <c r="AT371" s="243">
        <f t="shared" si="385"/>
        <v>0</v>
      </c>
      <c r="AU371" s="243">
        <f t="shared" si="385"/>
        <v>0</v>
      </c>
      <c r="AV371" s="243">
        <f t="shared" si="385"/>
        <v>0</v>
      </c>
      <c r="AW371" s="243">
        <f t="shared" si="385"/>
        <v>0</v>
      </c>
      <c r="AX371" s="243">
        <f t="shared" si="385"/>
        <v>0</v>
      </c>
      <c r="AY371" s="243">
        <f t="shared" si="385"/>
        <v>0</v>
      </c>
      <c r="AZ371" s="243">
        <f t="shared" si="385"/>
        <v>0</v>
      </c>
      <c r="BA371" s="243">
        <f t="shared" si="385"/>
        <v>0</v>
      </c>
      <c r="BB371" s="243">
        <f t="shared" si="385"/>
        <v>0</v>
      </c>
      <c r="BC371" s="243">
        <f t="shared" si="385"/>
        <v>0</v>
      </c>
      <c r="BD371" s="243">
        <f t="shared" si="385"/>
        <v>0</v>
      </c>
      <c r="BE371" s="243">
        <f t="shared" si="385"/>
        <v>0</v>
      </c>
      <c r="BF371" s="243">
        <f t="shared" si="385"/>
        <v>0</v>
      </c>
      <c r="BG371" s="243">
        <f t="shared" si="385"/>
        <v>0</v>
      </c>
      <c r="BH371" s="243">
        <f t="shared" si="385"/>
        <v>0</v>
      </c>
      <c r="BI371" s="243">
        <f t="shared" si="385"/>
        <v>0</v>
      </c>
      <c r="BJ371" s="243">
        <f t="shared" si="385"/>
        <v>0</v>
      </c>
      <c r="BK371" s="243">
        <f t="shared" si="385"/>
        <v>0</v>
      </c>
      <c r="BL371" s="243">
        <f t="shared" si="385"/>
        <v>0</v>
      </c>
      <c r="BM371" s="243">
        <f t="shared" si="385"/>
        <v>0</v>
      </c>
      <c r="BN371" s="243">
        <f t="shared" si="385"/>
        <v>0</v>
      </c>
      <c r="BO371" s="243">
        <f t="shared" si="385"/>
        <v>0</v>
      </c>
      <c r="BP371" s="243">
        <f t="shared" si="385"/>
        <v>0</v>
      </c>
      <c r="BQ371" s="243">
        <f t="shared" si="385"/>
        <v>0</v>
      </c>
      <c r="BR371" s="243">
        <f t="shared" si="385"/>
        <v>0</v>
      </c>
      <c r="BS371" s="243">
        <f t="shared" si="385"/>
        <v>0</v>
      </c>
      <c r="BT371" s="243">
        <f t="shared" si="385"/>
        <v>0</v>
      </c>
      <c r="BU371" s="243">
        <f t="shared" si="385"/>
        <v>0</v>
      </c>
      <c r="BV371" s="243">
        <f t="shared" si="385"/>
        <v>0</v>
      </c>
      <c r="BW371" s="243">
        <f t="shared" si="385"/>
        <v>0</v>
      </c>
      <c r="BX371" s="243">
        <f t="shared" si="385"/>
        <v>0</v>
      </c>
      <c r="BY371" s="243">
        <f t="shared" si="385"/>
        <v>0</v>
      </c>
      <c r="BZ371" s="243">
        <f t="shared" si="385"/>
        <v>0</v>
      </c>
      <c r="CA371" s="243">
        <f t="shared" ref="CA371:DF371" si="386">(HLOOKUP(CA$360,$O$513:$Z$527,2,FALSE)/12)</f>
        <v>0</v>
      </c>
      <c r="CB371" s="243">
        <f t="shared" si="386"/>
        <v>0</v>
      </c>
      <c r="CC371" s="243">
        <f t="shared" si="386"/>
        <v>0</v>
      </c>
      <c r="CD371" s="243">
        <f t="shared" si="386"/>
        <v>0</v>
      </c>
      <c r="CE371" s="243">
        <f t="shared" si="386"/>
        <v>0</v>
      </c>
      <c r="CF371" s="243">
        <f t="shared" si="386"/>
        <v>0</v>
      </c>
      <c r="CG371" s="243">
        <f t="shared" si="386"/>
        <v>0</v>
      </c>
      <c r="CH371" s="243">
        <f t="shared" si="386"/>
        <v>0</v>
      </c>
      <c r="CI371" s="243">
        <f t="shared" si="386"/>
        <v>0</v>
      </c>
      <c r="CJ371" s="243">
        <f t="shared" si="386"/>
        <v>0</v>
      </c>
      <c r="CK371" s="243">
        <f t="shared" si="386"/>
        <v>0</v>
      </c>
      <c r="CL371" s="243">
        <f t="shared" si="386"/>
        <v>0</v>
      </c>
      <c r="CM371" s="243">
        <f t="shared" si="386"/>
        <v>0</v>
      </c>
      <c r="CN371" s="243">
        <f t="shared" si="386"/>
        <v>0</v>
      </c>
      <c r="CO371" s="243">
        <f t="shared" si="386"/>
        <v>0</v>
      </c>
      <c r="CP371" s="243">
        <f t="shared" si="386"/>
        <v>0</v>
      </c>
      <c r="CQ371" s="243">
        <f t="shared" si="386"/>
        <v>0</v>
      </c>
      <c r="CR371" s="243">
        <f t="shared" si="386"/>
        <v>0</v>
      </c>
      <c r="CS371" s="243">
        <f t="shared" si="386"/>
        <v>0</v>
      </c>
      <c r="CT371" s="243">
        <f t="shared" si="386"/>
        <v>0</v>
      </c>
      <c r="CU371" s="243">
        <f t="shared" si="386"/>
        <v>0</v>
      </c>
      <c r="CV371" s="243">
        <f t="shared" si="386"/>
        <v>0</v>
      </c>
      <c r="CW371" s="243">
        <f t="shared" si="386"/>
        <v>0</v>
      </c>
      <c r="CX371" s="243">
        <f t="shared" si="386"/>
        <v>0</v>
      </c>
      <c r="CY371" s="243">
        <f t="shared" si="386"/>
        <v>0</v>
      </c>
      <c r="CZ371" s="243">
        <f t="shared" si="386"/>
        <v>0</v>
      </c>
      <c r="DA371" s="243">
        <f t="shared" si="386"/>
        <v>0</v>
      </c>
      <c r="DB371" s="243">
        <f t="shared" si="386"/>
        <v>0</v>
      </c>
      <c r="DC371" s="243">
        <f t="shared" si="386"/>
        <v>0</v>
      </c>
      <c r="DD371" s="243">
        <f t="shared" si="386"/>
        <v>0</v>
      </c>
      <c r="DE371" s="243">
        <f t="shared" si="386"/>
        <v>0</v>
      </c>
      <c r="DF371" s="243">
        <f t="shared" si="386"/>
        <v>0</v>
      </c>
      <c r="DG371" s="243"/>
      <c r="DH371" s="243"/>
      <c r="DI371" s="243"/>
      <c r="DJ371" s="243"/>
      <c r="DK371" s="243"/>
      <c r="DL371" s="243"/>
      <c r="DM371" s="243"/>
      <c r="DN371" s="243"/>
      <c r="DO371" s="243"/>
      <c r="DP371" s="243"/>
      <c r="DQ371" s="243"/>
      <c r="DR371" s="243"/>
      <c r="DS371" s="243"/>
      <c r="DT371" s="243"/>
      <c r="DU371" s="243"/>
      <c r="DV371" s="243"/>
      <c r="DW371" s="243"/>
      <c r="DX371" s="243"/>
      <c r="DY371" s="243"/>
      <c r="DZ371" s="243"/>
      <c r="EA371" s="243"/>
      <c r="EB371" s="243"/>
      <c r="EC371" s="243"/>
      <c r="ED371" s="243"/>
      <c r="EE371" s="243"/>
      <c r="EF371" s="243"/>
      <c r="EG371" s="243"/>
      <c r="EH371" s="243"/>
      <c r="EI371" s="243"/>
      <c r="EJ371" s="243"/>
      <c r="EK371" s="243"/>
      <c r="EL371" s="243"/>
      <c r="EM371" s="243"/>
      <c r="EN371" s="243"/>
      <c r="EO371" s="243"/>
      <c r="EP371" s="243"/>
      <c r="EQ371" s="243"/>
      <c r="ER371" s="243"/>
      <c r="ES371" s="243"/>
      <c r="ET371" s="243"/>
      <c r="EU371" s="243"/>
      <c r="EV371" s="243"/>
    </row>
    <row r="372" spans="4:152" s="291" customFormat="1" x14ac:dyDescent="0.25">
      <c r="D372" s="139"/>
      <c r="E372" s="292" t="s">
        <v>87</v>
      </c>
      <c r="F372" s="293"/>
      <c r="G372" s="293"/>
      <c r="H372" s="293"/>
      <c r="I372" s="293"/>
      <c r="J372" s="294"/>
      <c r="K372" s="248"/>
      <c r="L372" s="296"/>
      <c r="M372" s="297"/>
      <c r="N372" s="295"/>
      <c r="O372" s="296">
        <f t="shared" ref="O372:W372" si="387">SUM(O373:O380)</f>
        <v>463.91002598148151</v>
      </c>
      <c r="P372" s="296">
        <f t="shared" si="387"/>
        <v>463.91002598148151</v>
      </c>
      <c r="Q372" s="296">
        <f t="shared" si="387"/>
        <v>463.91002598148151</v>
      </c>
      <c r="R372" s="296">
        <f t="shared" si="387"/>
        <v>463.91002598148151</v>
      </c>
      <c r="S372" s="296">
        <f t="shared" si="387"/>
        <v>463.91002598148151</v>
      </c>
      <c r="T372" s="296">
        <f t="shared" si="387"/>
        <v>463.91002598148151</v>
      </c>
      <c r="U372" s="296">
        <f t="shared" si="387"/>
        <v>463.91002598148151</v>
      </c>
      <c r="V372" s="296">
        <f t="shared" si="387"/>
        <v>463.91002598148151</v>
      </c>
      <c r="W372" s="296">
        <f t="shared" si="387"/>
        <v>463.91002598148151</v>
      </c>
      <c r="X372" s="296">
        <f>SUM(X373:X380)</f>
        <v>463.91002598148151</v>
      </c>
      <c r="Y372" s="296">
        <f>SUM(Y373:Y380)</f>
        <v>463.91002598148151</v>
      </c>
      <c r="Z372" s="296">
        <f>SUM(Z373:Z380)</f>
        <v>463.91002598148151</v>
      </c>
      <c r="AA372" s="296">
        <f>SUM(AA373:AA380)</f>
        <v>998.66733894444451</v>
      </c>
      <c r="AB372" s="296">
        <f t="shared" ref="AB372:CM372" si="388">SUM(AB373:AB380)</f>
        <v>998.66733894444451</v>
      </c>
      <c r="AC372" s="296">
        <f t="shared" si="388"/>
        <v>998.66733894444451</v>
      </c>
      <c r="AD372" s="296">
        <f t="shared" si="388"/>
        <v>998.66733894444451</v>
      </c>
      <c r="AE372" s="296">
        <f t="shared" si="388"/>
        <v>998.66733894444451</v>
      </c>
      <c r="AF372" s="296">
        <f t="shared" si="388"/>
        <v>998.66733894444451</v>
      </c>
      <c r="AG372" s="296">
        <f t="shared" si="388"/>
        <v>998.66733894444451</v>
      </c>
      <c r="AH372" s="296">
        <f t="shared" si="388"/>
        <v>998.66733894444451</v>
      </c>
      <c r="AI372" s="296">
        <f t="shared" si="388"/>
        <v>998.66733894444451</v>
      </c>
      <c r="AJ372" s="296">
        <f t="shared" si="388"/>
        <v>998.66733894444451</v>
      </c>
      <c r="AK372" s="296">
        <f t="shared" si="388"/>
        <v>998.66733894444451</v>
      </c>
      <c r="AL372" s="296">
        <f t="shared" si="388"/>
        <v>998.66733894444451</v>
      </c>
      <c r="AM372" s="296">
        <f t="shared" si="388"/>
        <v>1534.4948056111114</v>
      </c>
      <c r="AN372" s="296">
        <f t="shared" si="388"/>
        <v>1534.4948056111114</v>
      </c>
      <c r="AO372" s="296">
        <f t="shared" si="388"/>
        <v>1534.4948056111114</v>
      </c>
      <c r="AP372" s="296">
        <f t="shared" si="388"/>
        <v>1534.4948056111114</v>
      </c>
      <c r="AQ372" s="296">
        <f t="shared" si="388"/>
        <v>1534.4948056111114</v>
      </c>
      <c r="AR372" s="296">
        <f t="shared" si="388"/>
        <v>1534.4948056111114</v>
      </c>
      <c r="AS372" s="296">
        <f t="shared" si="388"/>
        <v>1534.4948056111114</v>
      </c>
      <c r="AT372" s="296">
        <f t="shared" si="388"/>
        <v>1534.4948056111114</v>
      </c>
      <c r="AU372" s="296">
        <f t="shared" si="388"/>
        <v>1534.4948056111114</v>
      </c>
      <c r="AV372" s="296">
        <f t="shared" si="388"/>
        <v>1534.4948056111114</v>
      </c>
      <c r="AW372" s="296">
        <f t="shared" si="388"/>
        <v>1534.4948056111114</v>
      </c>
      <c r="AX372" s="296">
        <f t="shared" si="388"/>
        <v>1534.4948056111114</v>
      </c>
      <c r="AY372" s="296">
        <f t="shared" si="388"/>
        <v>1839.7330556111112</v>
      </c>
      <c r="AZ372" s="296">
        <f t="shared" si="388"/>
        <v>1839.7330556111112</v>
      </c>
      <c r="BA372" s="296">
        <f t="shared" si="388"/>
        <v>1839.7330556111112</v>
      </c>
      <c r="BB372" s="296">
        <f t="shared" si="388"/>
        <v>1839.7330556111112</v>
      </c>
      <c r="BC372" s="296">
        <f t="shared" si="388"/>
        <v>1839.7330556111112</v>
      </c>
      <c r="BD372" s="296">
        <f t="shared" si="388"/>
        <v>1839.7330556111112</v>
      </c>
      <c r="BE372" s="296">
        <f t="shared" si="388"/>
        <v>1839.7330556111112</v>
      </c>
      <c r="BF372" s="296">
        <f t="shared" si="388"/>
        <v>1839.7330556111112</v>
      </c>
      <c r="BG372" s="296">
        <f t="shared" si="388"/>
        <v>1839.7330556111112</v>
      </c>
      <c r="BH372" s="296">
        <f t="shared" si="388"/>
        <v>1839.7330556111112</v>
      </c>
      <c r="BI372" s="296">
        <f t="shared" si="388"/>
        <v>1839.7330556111112</v>
      </c>
      <c r="BJ372" s="296">
        <f t="shared" si="388"/>
        <v>1839.7330556111112</v>
      </c>
      <c r="BK372" s="296">
        <f t="shared" si="388"/>
        <v>2218.1513472777783</v>
      </c>
      <c r="BL372" s="296">
        <f t="shared" si="388"/>
        <v>2218.1513472777783</v>
      </c>
      <c r="BM372" s="296">
        <f t="shared" si="388"/>
        <v>2218.1513472777783</v>
      </c>
      <c r="BN372" s="296">
        <f t="shared" si="388"/>
        <v>2218.1513472777783</v>
      </c>
      <c r="BO372" s="296">
        <f t="shared" si="388"/>
        <v>2218.1513472777783</v>
      </c>
      <c r="BP372" s="296">
        <f t="shared" si="388"/>
        <v>2218.1513472777783</v>
      </c>
      <c r="BQ372" s="296">
        <f t="shared" si="388"/>
        <v>2218.1513472777783</v>
      </c>
      <c r="BR372" s="296">
        <f t="shared" si="388"/>
        <v>2218.1513472777783</v>
      </c>
      <c r="BS372" s="296">
        <f t="shared" si="388"/>
        <v>2218.1513472777783</v>
      </c>
      <c r="BT372" s="296">
        <f t="shared" si="388"/>
        <v>2218.1513472777783</v>
      </c>
      <c r="BU372" s="296">
        <f t="shared" si="388"/>
        <v>2218.1513472777783</v>
      </c>
      <c r="BV372" s="296">
        <f t="shared" si="388"/>
        <v>2218.1513472777783</v>
      </c>
      <c r="BW372" s="296">
        <f t="shared" si="388"/>
        <v>2624.6460167222226</v>
      </c>
      <c r="BX372" s="296">
        <f t="shared" si="388"/>
        <v>2624.6460167222226</v>
      </c>
      <c r="BY372" s="296">
        <f t="shared" si="388"/>
        <v>2624.6460167222226</v>
      </c>
      <c r="BZ372" s="296">
        <f t="shared" si="388"/>
        <v>2624.6460167222226</v>
      </c>
      <c r="CA372" s="296">
        <f t="shared" si="388"/>
        <v>2624.6460167222226</v>
      </c>
      <c r="CB372" s="296">
        <f t="shared" si="388"/>
        <v>2624.6460167222226</v>
      </c>
      <c r="CC372" s="296">
        <f t="shared" si="388"/>
        <v>2624.6460167222226</v>
      </c>
      <c r="CD372" s="296">
        <f t="shared" si="388"/>
        <v>2624.6460167222226</v>
      </c>
      <c r="CE372" s="296">
        <f t="shared" si="388"/>
        <v>2624.6460167222226</v>
      </c>
      <c r="CF372" s="296">
        <f t="shared" si="388"/>
        <v>2624.6460167222226</v>
      </c>
      <c r="CG372" s="296">
        <f t="shared" si="388"/>
        <v>2624.6460167222226</v>
      </c>
      <c r="CH372" s="296">
        <f t="shared" si="388"/>
        <v>2624.6460167222226</v>
      </c>
      <c r="CI372" s="296">
        <f t="shared" si="388"/>
        <v>3031.1406861666669</v>
      </c>
      <c r="CJ372" s="296">
        <f t="shared" si="388"/>
        <v>3031.1406861666669</v>
      </c>
      <c r="CK372" s="296">
        <f t="shared" si="388"/>
        <v>3031.1406861666669</v>
      </c>
      <c r="CL372" s="296">
        <f t="shared" si="388"/>
        <v>3031.1406861666669</v>
      </c>
      <c r="CM372" s="296">
        <f t="shared" si="388"/>
        <v>3031.1406861666669</v>
      </c>
      <c r="CN372" s="296">
        <f t="shared" ref="CN372:DF372" si="389">SUM(CN373:CN380)</f>
        <v>3031.1406861666669</v>
      </c>
      <c r="CO372" s="296">
        <f t="shared" si="389"/>
        <v>3031.1406861666669</v>
      </c>
      <c r="CP372" s="296">
        <f t="shared" si="389"/>
        <v>3031.1406861666669</v>
      </c>
      <c r="CQ372" s="296">
        <f t="shared" si="389"/>
        <v>3031.1406861666669</v>
      </c>
      <c r="CR372" s="296">
        <f t="shared" si="389"/>
        <v>3031.1406861666669</v>
      </c>
      <c r="CS372" s="296">
        <f t="shared" si="389"/>
        <v>3031.1406861666669</v>
      </c>
      <c r="CT372" s="296">
        <f t="shared" si="389"/>
        <v>3031.1406861666669</v>
      </c>
      <c r="CU372" s="296">
        <f t="shared" si="389"/>
        <v>3437.6353556111112</v>
      </c>
      <c r="CV372" s="296">
        <f t="shared" si="389"/>
        <v>3437.6353556111112</v>
      </c>
      <c r="CW372" s="296">
        <f t="shared" si="389"/>
        <v>3437.6353556111112</v>
      </c>
      <c r="CX372" s="296">
        <f t="shared" si="389"/>
        <v>3437.6353556111112</v>
      </c>
      <c r="CY372" s="296">
        <f t="shared" si="389"/>
        <v>3437.6353556111112</v>
      </c>
      <c r="CZ372" s="296">
        <f t="shared" si="389"/>
        <v>3437.6353556111112</v>
      </c>
      <c r="DA372" s="296">
        <f t="shared" si="389"/>
        <v>3437.6353556111112</v>
      </c>
      <c r="DB372" s="296">
        <f t="shared" si="389"/>
        <v>3437.6353556111112</v>
      </c>
      <c r="DC372" s="296">
        <f t="shared" si="389"/>
        <v>3437.6353556111112</v>
      </c>
      <c r="DD372" s="296">
        <f t="shared" si="389"/>
        <v>3437.6353556111112</v>
      </c>
      <c r="DE372" s="296">
        <f t="shared" si="389"/>
        <v>3437.6353556111112</v>
      </c>
      <c r="DF372" s="296">
        <f t="shared" si="389"/>
        <v>3437.6353556111112</v>
      </c>
      <c r="DG372" s="296"/>
      <c r="DH372" s="296"/>
      <c r="DI372" s="296"/>
      <c r="DJ372" s="296"/>
      <c r="DK372" s="296"/>
      <c r="DL372" s="296"/>
      <c r="DM372" s="296"/>
      <c r="DN372" s="296"/>
      <c r="DO372" s="296"/>
      <c r="DP372" s="296"/>
      <c r="DQ372" s="296"/>
      <c r="DR372" s="296"/>
      <c r="DS372" s="296"/>
      <c r="DT372" s="296"/>
      <c r="DU372" s="296"/>
      <c r="DV372" s="296"/>
      <c r="DW372" s="296"/>
      <c r="DX372" s="296"/>
      <c r="DY372" s="296"/>
      <c r="DZ372" s="296"/>
      <c r="EA372" s="296"/>
      <c r="EB372" s="296"/>
      <c r="EC372" s="296"/>
      <c r="ED372" s="296"/>
      <c r="EE372" s="296"/>
      <c r="EF372" s="296"/>
      <c r="EG372" s="296"/>
      <c r="EH372" s="296"/>
      <c r="EI372" s="296"/>
      <c r="EJ372" s="296"/>
      <c r="EK372" s="296"/>
      <c r="EL372" s="296"/>
      <c r="EM372" s="296"/>
      <c r="EN372" s="296"/>
      <c r="EO372" s="296"/>
      <c r="EP372" s="296"/>
      <c r="EQ372" s="296"/>
      <c r="ER372" s="296"/>
      <c r="ES372" s="296"/>
      <c r="ET372" s="296"/>
      <c r="EU372" s="296"/>
      <c r="EV372" s="296"/>
    </row>
    <row r="373" spans="4:152" x14ac:dyDescent="0.25">
      <c r="E373" s="298"/>
      <c r="F373" s="283" t="str">
        <f>F365</f>
        <v>건물</v>
      </c>
      <c r="G373" s="283"/>
      <c r="H373" s="283"/>
      <c r="I373" s="283"/>
      <c r="J373" s="284"/>
      <c r="K373" s="248">
        <f>K365</f>
        <v>40</v>
      </c>
      <c r="L373" s="249"/>
      <c r="M373" s="299"/>
      <c r="N373" s="300"/>
      <c r="O373" s="249">
        <f t="shared" ref="O373:BZ373" si="390">HLOOKUP(O$360, $O$587:$Z$601, 2, FALSE)/12</f>
        <v>0</v>
      </c>
      <c r="P373" s="249">
        <f t="shared" si="390"/>
        <v>0</v>
      </c>
      <c r="Q373" s="249">
        <f t="shared" si="390"/>
        <v>0</v>
      </c>
      <c r="R373" s="249">
        <f t="shared" si="390"/>
        <v>0</v>
      </c>
      <c r="S373" s="249">
        <f t="shared" si="390"/>
        <v>0</v>
      </c>
      <c r="T373" s="249">
        <f t="shared" si="390"/>
        <v>0</v>
      </c>
      <c r="U373" s="249">
        <f t="shared" si="390"/>
        <v>0</v>
      </c>
      <c r="V373" s="249">
        <f t="shared" si="390"/>
        <v>0</v>
      </c>
      <c r="W373" s="249">
        <f t="shared" si="390"/>
        <v>0</v>
      </c>
      <c r="X373" s="249">
        <f t="shared" si="390"/>
        <v>0</v>
      </c>
      <c r="Y373" s="249">
        <f t="shared" si="390"/>
        <v>0</v>
      </c>
      <c r="Z373" s="249">
        <f t="shared" si="390"/>
        <v>0</v>
      </c>
      <c r="AA373" s="249">
        <f t="shared" si="390"/>
        <v>0</v>
      </c>
      <c r="AB373" s="249">
        <f t="shared" si="390"/>
        <v>0</v>
      </c>
      <c r="AC373" s="249">
        <f t="shared" si="390"/>
        <v>0</v>
      </c>
      <c r="AD373" s="249">
        <f t="shared" si="390"/>
        <v>0</v>
      </c>
      <c r="AE373" s="249">
        <f t="shared" si="390"/>
        <v>0</v>
      </c>
      <c r="AF373" s="249">
        <f t="shared" si="390"/>
        <v>0</v>
      </c>
      <c r="AG373" s="249">
        <f t="shared" si="390"/>
        <v>0</v>
      </c>
      <c r="AH373" s="249">
        <f t="shared" si="390"/>
        <v>0</v>
      </c>
      <c r="AI373" s="249">
        <f t="shared" si="390"/>
        <v>0</v>
      </c>
      <c r="AJ373" s="249">
        <f t="shared" si="390"/>
        <v>0</v>
      </c>
      <c r="AK373" s="249">
        <f t="shared" si="390"/>
        <v>0</v>
      </c>
      <c r="AL373" s="249">
        <f t="shared" si="390"/>
        <v>0</v>
      </c>
      <c r="AM373" s="249">
        <f t="shared" si="390"/>
        <v>0</v>
      </c>
      <c r="AN373" s="249">
        <f t="shared" si="390"/>
        <v>0</v>
      </c>
      <c r="AO373" s="249">
        <f t="shared" si="390"/>
        <v>0</v>
      </c>
      <c r="AP373" s="249">
        <f t="shared" si="390"/>
        <v>0</v>
      </c>
      <c r="AQ373" s="249">
        <f t="shared" si="390"/>
        <v>0</v>
      </c>
      <c r="AR373" s="249">
        <f t="shared" si="390"/>
        <v>0</v>
      </c>
      <c r="AS373" s="249">
        <f t="shared" si="390"/>
        <v>0</v>
      </c>
      <c r="AT373" s="249">
        <f t="shared" si="390"/>
        <v>0</v>
      </c>
      <c r="AU373" s="249">
        <f t="shared" si="390"/>
        <v>0</v>
      </c>
      <c r="AV373" s="249">
        <f t="shared" si="390"/>
        <v>0</v>
      </c>
      <c r="AW373" s="249">
        <f t="shared" si="390"/>
        <v>0</v>
      </c>
      <c r="AX373" s="249">
        <f t="shared" si="390"/>
        <v>0</v>
      </c>
      <c r="AY373" s="249">
        <f t="shared" si="390"/>
        <v>0</v>
      </c>
      <c r="AZ373" s="249">
        <f t="shared" si="390"/>
        <v>0</v>
      </c>
      <c r="BA373" s="249">
        <f t="shared" si="390"/>
        <v>0</v>
      </c>
      <c r="BB373" s="249">
        <f t="shared" si="390"/>
        <v>0</v>
      </c>
      <c r="BC373" s="249">
        <f t="shared" si="390"/>
        <v>0</v>
      </c>
      <c r="BD373" s="249">
        <f t="shared" si="390"/>
        <v>0</v>
      </c>
      <c r="BE373" s="249">
        <f t="shared" si="390"/>
        <v>0</v>
      </c>
      <c r="BF373" s="249">
        <f t="shared" si="390"/>
        <v>0</v>
      </c>
      <c r="BG373" s="249">
        <f t="shared" si="390"/>
        <v>0</v>
      </c>
      <c r="BH373" s="249">
        <f t="shared" si="390"/>
        <v>0</v>
      </c>
      <c r="BI373" s="249">
        <f t="shared" si="390"/>
        <v>0</v>
      </c>
      <c r="BJ373" s="249">
        <f t="shared" si="390"/>
        <v>0</v>
      </c>
      <c r="BK373" s="249">
        <f t="shared" si="390"/>
        <v>0</v>
      </c>
      <c r="BL373" s="249">
        <f t="shared" si="390"/>
        <v>0</v>
      </c>
      <c r="BM373" s="249">
        <f t="shared" si="390"/>
        <v>0</v>
      </c>
      <c r="BN373" s="249">
        <f t="shared" si="390"/>
        <v>0</v>
      </c>
      <c r="BO373" s="249">
        <f t="shared" si="390"/>
        <v>0</v>
      </c>
      <c r="BP373" s="249">
        <f t="shared" si="390"/>
        <v>0</v>
      </c>
      <c r="BQ373" s="249">
        <f t="shared" si="390"/>
        <v>0</v>
      </c>
      <c r="BR373" s="249">
        <f t="shared" si="390"/>
        <v>0</v>
      </c>
      <c r="BS373" s="249">
        <f t="shared" si="390"/>
        <v>0</v>
      </c>
      <c r="BT373" s="249">
        <f t="shared" si="390"/>
        <v>0</v>
      </c>
      <c r="BU373" s="249">
        <f t="shared" si="390"/>
        <v>0</v>
      </c>
      <c r="BV373" s="249">
        <f t="shared" si="390"/>
        <v>0</v>
      </c>
      <c r="BW373" s="249">
        <f t="shared" si="390"/>
        <v>0</v>
      </c>
      <c r="BX373" s="249">
        <f t="shared" si="390"/>
        <v>0</v>
      </c>
      <c r="BY373" s="249">
        <f t="shared" si="390"/>
        <v>0</v>
      </c>
      <c r="BZ373" s="249">
        <f t="shared" si="390"/>
        <v>0</v>
      </c>
      <c r="CA373" s="249">
        <f t="shared" ref="CA373:DF373" si="391">HLOOKUP(CA$360, $O$587:$Z$601, 2, FALSE)/12</f>
        <v>0</v>
      </c>
      <c r="CB373" s="249">
        <f t="shared" si="391"/>
        <v>0</v>
      </c>
      <c r="CC373" s="249">
        <f t="shared" si="391"/>
        <v>0</v>
      </c>
      <c r="CD373" s="249">
        <f t="shared" si="391"/>
        <v>0</v>
      </c>
      <c r="CE373" s="249">
        <f t="shared" si="391"/>
        <v>0</v>
      </c>
      <c r="CF373" s="249">
        <f t="shared" si="391"/>
        <v>0</v>
      </c>
      <c r="CG373" s="249">
        <f t="shared" si="391"/>
        <v>0</v>
      </c>
      <c r="CH373" s="249">
        <f t="shared" si="391"/>
        <v>0</v>
      </c>
      <c r="CI373" s="249">
        <f t="shared" si="391"/>
        <v>0</v>
      </c>
      <c r="CJ373" s="249">
        <f t="shared" si="391"/>
        <v>0</v>
      </c>
      <c r="CK373" s="249">
        <f t="shared" si="391"/>
        <v>0</v>
      </c>
      <c r="CL373" s="249">
        <f t="shared" si="391"/>
        <v>0</v>
      </c>
      <c r="CM373" s="249">
        <f t="shared" si="391"/>
        <v>0</v>
      </c>
      <c r="CN373" s="249">
        <f t="shared" si="391"/>
        <v>0</v>
      </c>
      <c r="CO373" s="249">
        <f t="shared" si="391"/>
        <v>0</v>
      </c>
      <c r="CP373" s="249">
        <f t="shared" si="391"/>
        <v>0</v>
      </c>
      <c r="CQ373" s="249">
        <f t="shared" si="391"/>
        <v>0</v>
      </c>
      <c r="CR373" s="249">
        <f t="shared" si="391"/>
        <v>0</v>
      </c>
      <c r="CS373" s="249">
        <f t="shared" si="391"/>
        <v>0</v>
      </c>
      <c r="CT373" s="249">
        <f t="shared" si="391"/>
        <v>0</v>
      </c>
      <c r="CU373" s="249">
        <f t="shared" si="391"/>
        <v>0</v>
      </c>
      <c r="CV373" s="249">
        <f t="shared" si="391"/>
        <v>0</v>
      </c>
      <c r="CW373" s="249">
        <f t="shared" si="391"/>
        <v>0</v>
      </c>
      <c r="CX373" s="249">
        <f t="shared" si="391"/>
        <v>0</v>
      </c>
      <c r="CY373" s="249">
        <f t="shared" si="391"/>
        <v>0</v>
      </c>
      <c r="CZ373" s="249">
        <f t="shared" si="391"/>
        <v>0</v>
      </c>
      <c r="DA373" s="249">
        <f t="shared" si="391"/>
        <v>0</v>
      </c>
      <c r="DB373" s="249">
        <f t="shared" si="391"/>
        <v>0</v>
      </c>
      <c r="DC373" s="249">
        <f t="shared" si="391"/>
        <v>0</v>
      </c>
      <c r="DD373" s="249">
        <f t="shared" si="391"/>
        <v>0</v>
      </c>
      <c r="DE373" s="249">
        <f t="shared" si="391"/>
        <v>0</v>
      </c>
      <c r="DF373" s="249">
        <f t="shared" si="391"/>
        <v>0</v>
      </c>
      <c r="DG373" s="249"/>
      <c r="DH373" s="249"/>
      <c r="DI373" s="249"/>
      <c r="DJ373" s="249"/>
      <c r="DK373" s="249"/>
      <c r="DL373" s="249"/>
      <c r="DM373" s="249"/>
      <c r="DN373" s="249"/>
      <c r="DO373" s="249"/>
      <c r="DP373" s="249"/>
      <c r="DQ373" s="249"/>
      <c r="DR373" s="249"/>
      <c r="DS373" s="249"/>
      <c r="DT373" s="249"/>
      <c r="DU373" s="249"/>
      <c r="DV373" s="249"/>
      <c r="DW373" s="249"/>
      <c r="DX373" s="249"/>
      <c r="DY373" s="249"/>
      <c r="DZ373" s="249"/>
      <c r="EA373" s="249"/>
      <c r="EB373" s="249"/>
      <c r="EC373" s="249"/>
      <c r="ED373" s="249"/>
      <c r="EE373" s="249"/>
      <c r="EF373" s="249"/>
      <c r="EG373" s="249"/>
      <c r="EH373" s="249"/>
      <c r="EI373" s="249"/>
      <c r="EJ373" s="249"/>
      <c r="EK373" s="249"/>
      <c r="EL373" s="249"/>
      <c r="EM373" s="249"/>
      <c r="EN373" s="249"/>
      <c r="EO373" s="249"/>
      <c r="EP373" s="249"/>
      <c r="EQ373" s="249"/>
      <c r="ER373" s="249"/>
      <c r="ES373" s="249"/>
      <c r="ET373" s="249"/>
      <c r="EU373" s="249"/>
      <c r="EV373" s="249"/>
    </row>
    <row r="374" spans="4:152" x14ac:dyDescent="0.25">
      <c r="E374" s="298"/>
      <c r="F374" s="283" t="str">
        <f t="shared" ref="F374:F379" si="392">F366</f>
        <v>구축물</v>
      </c>
      <c r="G374" s="283"/>
      <c r="H374" s="283"/>
      <c r="I374" s="283"/>
      <c r="J374" s="284"/>
      <c r="K374" s="248">
        <f t="shared" ref="K374:K379" si="393">K366</f>
        <v>20</v>
      </c>
      <c r="L374" s="249"/>
      <c r="M374" s="299"/>
      <c r="N374" s="300"/>
      <c r="O374" s="249">
        <f t="shared" ref="O374:BZ374" si="394">HLOOKUP(O$360, $O$604:$Z$618, 2, FALSE)/12</f>
        <v>0</v>
      </c>
      <c r="P374" s="249">
        <f t="shared" si="394"/>
        <v>0</v>
      </c>
      <c r="Q374" s="249">
        <f t="shared" si="394"/>
        <v>0</v>
      </c>
      <c r="R374" s="249">
        <f t="shared" si="394"/>
        <v>0</v>
      </c>
      <c r="S374" s="249">
        <f t="shared" si="394"/>
        <v>0</v>
      </c>
      <c r="T374" s="249">
        <f t="shared" si="394"/>
        <v>0</v>
      </c>
      <c r="U374" s="249">
        <f t="shared" si="394"/>
        <v>0</v>
      </c>
      <c r="V374" s="249">
        <f t="shared" si="394"/>
        <v>0</v>
      </c>
      <c r="W374" s="249">
        <f t="shared" si="394"/>
        <v>0</v>
      </c>
      <c r="X374" s="249">
        <f t="shared" si="394"/>
        <v>0</v>
      </c>
      <c r="Y374" s="249">
        <f t="shared" si="394"/>
        <v>0</v>
      </c>
      <c r="Z374" s="249">
        <f t="shared" si="394"/>
        <v>0</v>
      </c>
      <c r="AA374" s="249">
        <f t="shared" si="394"/>
        <v>0</v>
      </c>
      <c r="AB374" s="249">
        <f t="shared" si="394"/>
        <v>0</v>
      </c>
      <c r="AC374" s="249">
        <f t="shared" si="394"/>
        <v>0</v>
      </c>
      <c r="AD374" s="249">
        <f t="shared" si="394"/>
        <v>0</v>
      </c>
      <c r="AE374" s="249">
        <f t="shared" si="394"/>
        <v>0</v>
      </c>
      <c r="AF374" s="249">
        <f t="shared" si="394"/>
        <v>0</v>
      </c>
      <c r="AG374" s="249">
        <f t="shared" si="394"/>
        <v>0</v>
      </c>
      <c r="AH374" s="249">
        <f t="shared" si="394"/>
        <v>0</v>
      </c>
      <c r="AI374" s="249">
        <f t="shared" si="394"/>
        <v>0</v>
      </c>
      <c r="AJ374" s="249">
        <f t="shared" si="394"/>
        <v>0</v>
      </c>
      <c r="AK374" s="249">
        <f t="shared" si="394"/>
        <v>0</v>
      </c>
      <c r="AL374" s="249">
        <f t="shared" si="394"/>
        <v>0</v>
      </c>
      <c r="AM374" s="249">
        <f t="shared" si="394"/>
        <v>0</v>
      </c>
      <c r="AN374" s="249">
        <f t="shared" si="394"/>
        <v>0</v>
      </c>
      <c r="AO374" s="249">
        <f t="shared" si="394"/>
        <v>0</v>
      </c>
      <c r="AP374" s="249">
        <f t="shared" si="394"/>
        <v>0</v>
      </c>
      <c r="AQ374" s="249">
        <f t="shared" si="394"/>
        <v>0</v>
      </c>
      <c r="AR374" s="249">
        <f t="shared" si="394"/>
        <v>0</v>
      </c>
      <c r="AS374" s="249">
        <f t="shared" si="394"/>
        <v>0</v>
      </c>
      <c r="AT374" s="249">
        <f t="shared" si="394"/>
        <v>0</v>
      </c>
      <c r="AU374" s="249">
        <f t="shared" si="394"/>
        <v>0</v>
      </c>
      <c r="AV374" s="249">
        <f t="shared" si="394"/>
        <v>0</v>
      </c>
      <c r="AW374" s="249">
        <f t="shared" si="394"/>
        <v>0</v>
      </c>
      <c r="AX374" s="249">
        <f t="shared" si="394"/>
        <v>0</v>
      </c>
      <c r="AY374" s="249">
        <f t="shared" si="394"/>
        <v>0</v>
      </c>
      <c r="AZ374" s="249">
        <f t="shared" si="394"/>
        <v>0</v>
      </c>
      <c r="BA374" s="249">
        <f t="shared" si="394"/>
        <v>0</v>
      </c>
      <c r="BB374" s="249">
        <f t="shared" si="394"/>
        <v>0</v>
      </c>
      <c r="BC374" s="249">
        <f t="shared" si="394"/>
        <v>0</v>
      </c>
      <c r="BD374" s="249">
        <f t="shared" si="394"/>
        <v>0</v>
      </c>
      <c r="BE374" s="249">
        <f t="shared" si="394"/>
        <v>0</v>
      </c>
      <c r="BF374" s="249">
        <f t="shared" si="394"/>
        <v>0</v>
      </c>
      <c r="BG374" s="249">
        <f t="shared" si="394"/>
        <v>0</v>
      </c>
      <c r="BH374" s="249">
        <f t="shared" si="394"/>
        <v>0</v>
      </c>
      <c r="BI374" s="249">
        <f t="shared" si="394"/>
        <v>0</v>
      </c>
      <c r="BJ374" s="249">
        <f t="shared" si="394"/>
        <v>0</v>
      </c>
      <c r="BK374" s="249">
        <f t="shared" si="394"/>
        <v>0</v>
      </c>
      <c r="BL374" s="249">
        <f t="shared" si="394"/>
        <v>0</v>
      </c>
      <c r="BM374" s="249">
        <f t="shared" si="394"/>
        <v>0</v>
      </c>
      <c r="BN374" s="249">
        <f t="shared" si="394"/>
        <v>0</v>
      </c>
      <c r="BO374" s="249">
        <f t="shared" si="394"/>
        <v>0</v>
      </c>
      <c r="BP374" s="249">
        <f t="shared" si="394"/>
        <v>0</v>
      </c>
      <c r="BQ374" s="249">
        <f t="shared" si="394"/>
        <v>0</v>
      </c>
      <c r="BR374" s="249">
        <f t="shared" si="394"/>
        <v>0</v>
      </c>
      <c r="BS374" s="249">
        <f t="shared" si="394"/>
        <v>0</v>
      </c>
      <c r="BT374" s="249">
        <f t="shared" si="394"/>
        <v>0</v>
      </c>
      <c r="BU374" s="249">
        <f t="shared" si="394"/>
        <v>0</v>
      </c>
      <c r="BV374" s="249">
        <f t="shared" si="394"/>
        <v>0</v>
      </c>
      <c r="BW374" s="249">
        <f t="shared" si="394"/>
        <v>0</v>
      </c>
      <c r="BX374" s="249">
        <f t="shared" si="394"/>
        <v>0</v>
      </c>
      <c r="BY374" s="249">
        <f t="shared" si="394"/>
        <v>0</v>
      </c>
      <c r="BZ374" s="249">
        <f t="shared" si="394"/>
        <v>0</v>
      </c>
      <c r="CA374" s="249">
        <f t="shared" ref="CA374:DF374" si="395">HLOOKUP(CA$360, $O$604:$Z$618, 2, FALSE)/12</f>
        <v>0</v>
      </c>
      <c r="CB374" s="249">
        <f t="shared" si="395"/>
        <v>0</v>
      </c>
      <c r="CC374" s="249">
        <f t="shared" si="395"/>
        <v>0</v>
      </c>
      <c r="CD374" s="249">
        <f t="shared" si="395"/>
        <v>0</v>
      </c>
      <c r="CE374" s="249">
        <f t="shared" si="395"/>
        <v>0</v>
      </c>
      <c r="CF374" s="249">
        <f t="shared" si="395"/>
        <v>0</v>
      </c>
      <c r="CG374" s="249">
        <f t="shared" si="395"/>
        <v>0</v>
      </c>
      <c r="CH374" s="249">
        <f t="shared" si="395"/>
        <v>0</v>
      </c>
      <c r="CI374" s="249">
        <f t="shared" si="395"/>
        <v>0</v>
      </c>
      <c r="CJ374" s="249">
        <f t="shared" si="395"/>
        <v>0</v>
      </c>
      <c r="CK374" s="249">
        <f t="shared" si="395"/>
        <v>0</v>
      </c>
      <c r="CL374" s="249">
        <f t="shared" si="395"/>
        <v>0</v>
      </c>
      <c r="CM374" s="249">
        <f t="shared" si="395"/>
        <v>0</v>
      </c>
      <c r="CN374" s="249">
        <f t="shared" si="395"/>
        <v>0</v>
      </c>
      <c r="CO374" s="249">
        <f t="shared" si="395"/>
        <v>0</v>
      </c>
      <c r="CP374" s="249">
        <f t="shared" si="395"/>
        <v>0</v>
      </c>
      <c r="CQ374" s="249">
        <f t="shared" si="395"/>
        <v>0</v>
      </c>
      <c r="CR374" s="249">
        <f t="shared" si="395"/>
        <v>0</v>
      </c>
      <c r="CS374" s="249">
        <f t="shared" si="395"/>
        <v>0</v>
      </c>
      <c r="CT374" s="249">
        <f t="shared" si="395"/>
        <v>0</v>
      </c>
      <c r="CU374" s="249">
        <f t="shared" si="395"/>
        <v>0</v>
      </c>
      <c r="CV374" s="249">
        <f t="shared" si="395"/>
        <v>0</v>
      </c>
      <c r="CW374" s="249">
        <f t="shared" si="395"/>
        <v>0</v>
      </c>
      <c r="CX374" s="249">
        <f t="shared" si="395"/>
        <v>0</v>
      </c>
      <c r="CY374" s="249">
        <f t="shared" si="395"/>
        <v>0</v>
      </c>
      <c r="CZ374" s="249">
        <f t="shared" si="395"/>
        <v>0</v>
      </c>
      <c r="DA374" s="249">
        <f t="shared" si="395"/>
        <v>0</v>
      </c>
      <c r="DB374" s="249">
        <f t="shared" si="395"/>
        <v>0</v>
      </c>
      <c r="DC374" s="249">
        <f t="shared" si="395"/>
        <v>0</v>
      </c>
      <c r="DD374" s="249">
        <f t="shared" si="395"/>
        <v>0</v>
      </c>
      <c r="DE374" s="249">
        <f t="shared" si="395"/>
        <v>0</v>
      </c>
      <c r="DF374" s="249">
        <f t="shared" si="395"/>
        <v>0</v>
      </c>
      <c r="DG374" s="249"/>
      <c r="DH374" s="249"/>
      <c r="DI374" s="249"/>
      <c r="DJ374" s="249"/>
      <c r="DK374" s="249"/>
      <c r="DL374" s="249"/>
      <c r="DM374" s="249"/>
      <c r="DN374" s="249"/>
      <c r="DO374" s="249"/>
      <c r="DP374" s="249"/>
      <c r="DQ374" s="249"/>
      <c r="DR374" s="249"/>
      <c r="DS374" s="249"/>
      <c r="DT374" s="249"/>
      <c r="DU374" s="249"/>
      <c r="DV374" s="249"/>
      <c r="DW374" s="249"/>
      <c r="DX374" s="249"/>
      <c r="DY374" s="249"/>
      <c r="DZ374" s="249"/>
      <c r="EA374" s="249"/>
      <c r="EB374" s="249"/>
      <c r="EC374" s="249"/>
      <c r="ED374" s="249"/>
      <c r="EE374" s="249"/>
      <c r="EF374" s="249"/>
      <c r="EG374" s="249"/>
      <c r="EH374" s="249"/>
      <c r="EI374" s="249"/>
      <c r="EJ374" s="249"/>
      <c r="EK374" s="249"/>
      <c r="EL374" s="249"/>
      <c r="EM374" s="249"/>
      <c r="EN374" s="249"/>
      <c r="EO374" s="249"/>
      <c r="EP374" s="249"/>
      <c r="EQ374" s="249"/>
      <c r="ER374" s="249"/>
      <c r="ES374" s="249"/>
      <c r="ET374" s="249"/>
      <c r="EU374" s="249"/>
      <c r="EV374" s="249"/>
    </row>
    <row r="375" spans="4:152" x14ac:dyDescent="0.25">
      <c r="E375" s="298"/>
      <c r="F375" s="283" t="str">
        <f t="shared" si="392"/>
        <v>기계장치</v>
      </c>
      <c r="G375" s="283"/>
      <c r="H375" s="283"/>
      <c r="I375" s="283"/>
      <c r="J375" s="284"/>
      <c r="K375" s="248">
        <f t="shared" si="393"/>
        <v>9</v>
      </c>
      <c r="L375" s="249"/>
      <c r="M375" s="299"/>
      <c r="N375" s="300"/>
      <c r="O375" s="235">
        <f t="shared" ref="O375:BZ375" si="396">HLOOKUP(O$360,$O$621:$Z$635, 2, FALSE)/12</f>
        <v>463.91002598148151</v>
      </c>
      <c r="P375" s="235">
        <f t="shared" si="396"/>
        <v>463.91002598148151</v>
      </c>
      <c r="Q375" s="235">
        <f t="shared" si="396"/>
        <v>463.91002598148151</v>
      </c>
      <c r="R375" s="235">
        <f t="shared" si="396"/>
        <v>463.91002598148151</v>
      </c>
      <c r="S375" s="235">
        <f t="shared" si="396"/>
        <v>463.91002598148151</v>
      </c>
      <c r="T375" s="235">
        <f t="shared" si="396"/>
        <v>463.91002598148151</v>
      </c>
      <c r="U375" s="235">
        <f t="shared" si="396"/>
        <v>463.91002598148151</v>
      </c>
      <c r="V375" s="235">
        <f t="shared" si="396"/>
        <v>463.91002598148151</v>
      </c>
      <c r="W375" s="235">
        <f t="shared" si="396"/>
        <v>463.91002598148151</v>
      </c>
      <c r="X375" s="235">
        <f t="shared" si="396"/>
        <v>463.91002598148151</v>
      </c>
      <c r="Y375" s="235">
        <f t="shared" si="396"/>
        <v>463.91002598148151</v>
      </c>
      <c r="Z375" s="235">
        <f t="shared" si="396"/>
        <v>463.91002598148151</v>
      </c>
      <c r="AA375" s="235">
        <f t="shared" si="396"/>
        <v>998.66733894444451</v>
      </c>
      <c r="AB375" s="235">
        <f t="shared" si="396"/>
        <v>998.66733894444451</v>
      </c>
      <c r="AC375" s="235">
        <f t="shared" si="396"/>
        <v>998.66733894444451</v>
      </c>
      <c r="AD375" s="235">
        <f t="shared" si="396"/>
        <v>998.66733894444451</v>
      </c>
      <c r="AE375" s="235">
        <f t="shared" si="396"/>
        <v>998.66733894444451</v>
      </c>
      <c r="AF375" s="235">
        <f t="shared" si="396"/>
        <v>998.66733894444451</v>
      </c>
      <c r="AG375" s="235">
        <f t="shared" si="396"/>
        <v>998.66733894444451</v>
      </c>
      <c r="AH375" s="235">
        <f t="shared" si="396"/>
        <v>998.66733894444451</v>
      </c>
      <c r="AI375" s="235">
        <f t="shared" si="396"/>
        <v>998.66733894444451</v>
      </c>
      <c r="AJ375" s="235">
        <f t="shared" si="396"/>
        <v>998.66733894444451</v>
      </c>
      <c r="AK375" s="235">
        <f t="shared" si="396"/>
        <v>998.66733894444451</v>
      </c>
      <c r="AL375" s="235">
        <f t="shared" si="396"/>
        <v>998.66733894444451</v>
      </c>
      <c r="AM375" s="235">
        <f t="shared" si="396"/>
        <v>1534.4948056111114</v>
      </c>
      <c r="AN375" s="235">
        <f t="shared" si="396"/>
        <v>1534.4948056111114</v>
      </c>
      <c r="AO375" s="235">
        <f t="shared" si="396"/>
        <v>1534.4948056111114</v>
      </c>
      <c r="AP375" s="235">
        <f t="shared" si="396"/>
        <v>1534.4948056111114</v>
      </c>
      <c r="AQ375" s="235">
        <f t="shared" si="396"/>
        <v>1534.4948056111114</v>
      </c>
      <c r="AR375" s="235">
        <f t="shared" si="396"/>
        <v>1534.4948056111114</v>
      </c>
      <c r="AS375" s="235">
        <f t="shared" si="396"/>
        <v>1534.4948056111114</v>
      </c>
      <c r="AT375" s="235">
        <f t="shared" si="396"/>
        <v>1534.4948056111114</v>
      </c>
      <c r="AU375" s="235">
        <f t="shared" si="396"/>
        <v>1534.4948056111114</v>
      </c>
      <c r="AV375" s="235">
        <f t="shared" si="396"/>
        <v>1534.4948056111114</v>
      </c>
      <c r="AW375" s="235">
        <f t="shared" si="396"/>
        <v>1534.4948056111114</v>
      </c>
      <c r="AX375" s="235">
        <f t="shared" si="396"/>
        <v>1534.4948056111114</v>
      </c>
      <c r="AY375" s="235">
        <f t="shared" si="396"/>
        <v>1839.7330556111112</v>
      </c>
      <c r="AZ375" s="235">
        <f t="shared" si="396"/>
        <v>1839.7330556111112</v>
      </c>
      <c r="BA375" s="235">
        <f t="shared" si="396"/>
        <v>1839.7330556111112</v>
      </c>
      <c r="BB375" s="235">
        <f t="shared" si="396"/>
        <v>1839.7330556111112</v>
      </c>
      <c r="BC375" s="235">
        <f t="shared" si="396"/>
        <v>1839.7330556111112</v>
      </c>
      <c r="BD375" s="235">
        <f t="shared" si="396"/>
        <v>1839.7330556111112</v>
      </c>
      <c r="BE375" s="235">
        <f t="shared" si="396"/>
        <v>1839.7330556111112</v>
      </c>
      <c r="BF375" s="235">
        <f t="shared" si="396"/>
        <v>1839.7330556111112</v>
      </c>
      <c r="BG375" s="235">
        <f t="shared" si="396"/>
        <v>1839.7330556111112</v>
      </c>
      <c r="BH375" s="235">
        <f t="shared" si="396"/>
        <v>1839.7330556111112</v>
      </c>
      <c r="BI375" s="235">
        <f t="shared" si="396"/>
        <v>1839.7330556111112</v>
      </c>
      <c r="BJ375" s="235">
        <f t="shared" si="396"/>
        <v>1839.7330556111112</v>
      </c>
      <c r="BK375" s="235">
        <f t="shared" si="396"/>
        <v>2218.1513472777783</v>
      </c>
      <c r="BL375" s="235">
        <f t="shared" si="396"/>
        <v>2218.1513472777783</v>
      </c>
      <c r="BM375" s="235">
        <f t="shared" si="396"/>
        <v>2218.1513472777783</v>
      </c>
      <c r="BN375" s="235">
        <f t="shared" si="396"/>
        <v>2218.1513472777783</v>
      </c>
      <c r="BO375" s="235">
        <f t="shared" si="396"/>
        <v>2218.1513472777783</v>
      </c>
      <c r="BP375" s="235">
        <f t="shared" si="396"/>
        <v>2218.1513472777783</v>
      </c>
      <c r="BQ375" s="235">
        <f t="shared" si="396"/>
        <v>2218.1513472777783</v>
      </c>
      <c r="BR375" s="235">
        <f t="shared" si="396"/>
        <v>2218.1513472777783</v>
      </c>
      <c r="BS375" s="235">
        <f t="shared" si="396"/>
        <v>2218.1513472777783</v>
      </c>
      <c r="BT375" s="235">
        <f t="shared" si="396"/>
        <v>2218.1513472777783</v>
      </c>
      <c r="BU375" s="235">
        <f t="shared" si="396"/>
        <v>2218.1513472777783</v>
      </c>
      <c r="BV375" s="235">
        <f t="shared" si="396"/>
        <v>2218.1513472777783</v>
      </c>
      <c r="BW375" s="235">
        <f t="shared" si="396"/>
        <v>2624.6460167222226</v>
      </c>
      <c r="BX375" s="235">
        <f t="shared" si="396"/>
        <v>2624.6460167222226</v>
      </c>
      <c r="BY375" s="235">
        <f t="shared" si="396"/>
        <v>2624.6460167222226</v>
      </c>
      <c r="BZ375" s="235">
        <f t="shared" si="396"/>
        <v>2624.6460167222226</v>
      </c>
      <c r="CA375" s="235">
        <f t="shared" ref="CA375:DF375" si="397">HLOOKUP(CA$360,$O$621:$Z$635, 2, FALSE)/12</f>
        <v>2624.6460167222226</v>
      </c>
      <c r="CB375" s="235">
        <f t="shared" si="397"/>
        <v>2624.6460167222226</v>
      </c>
      <c r="CC375" s="235">
        <f t="shared" si="397"/>
        <v>2624.6460167222226</v>
      </c>
      <c r="CD375" s="235">
        <f t="shared" si="397"/>
        <v>2624.6460167222226</v>
      </c>
      <c r="CE375" s="235">
        <f t="shared" si="397"/>
        <v>2624.6460167222226</v>
      </c>
      <c r="CF375" s="235">
        <f t="shared" si="397"/>
        <v>2624.6460167222226</v>
      </c>
      <c r="CG375" s="235">
        <f t="shared" si="397"/>
        <v>2624.6460167222226</v>
      </c>
      <c r="CH375" s="235">
        <f t="shared" si="397"/>
        <v>2624.6460167222226</v>
      </c>
      <c r="CI375" s="235">
        <f t="shared" si="397"/>
        <v>3031.1406861666669</v>
      </c>
      <c r="CJ375" s="235">
        <f t="shared" si="397"/>
        <v>3031.1406861666669</v>
      </c>
      <c r="CK375" s="235">
        <f t="shared" si="397"/>
        <v>3031.1406861666669</v>
      </c>
      <c r="CL375" s="235">
        <f t="shared" si="397"/>
        <v>3031.1406861666669</v>
      </c>
      <c r="CM375" s="235">
        <f t="shared" si="397"/>
        <v>3031.1406861666669</v>
      </c>
      <c r="CN375" s="235">
        <f t="shared" si="397"/>
        <v>3031.1406861666669</v>
      </c>
      <c r="CO375" s="235">
        <f t="shared" si="397"/>
        <v>3031.1406861666669</v>
      </c>
      <c r="CP375" s="235">
        <f t="shared" si="397"/>
        <v>3031.1406861666669</v>
      </c>
      <c r="CQ375" s="235">
        <f t="shared" si="397"/>
        <v>3031.1406861666669</v>
      </c>
      <c r="CR375" s="235">
        <f t="shared" si="397"/>
        <v>3031.1406861666669</v>
      </c>
      <c r="CS375" s="235">
        <f t="shared" si="397"/>
        <v>3031.1406861666669</v>
      </c>
      <c r="CT375" s="235">
        <f t="shared" si="397"/>
        <v>3031.1406861666669</v>
      </c>
      <c r="CU375" s="235">
        <f t="shared" si="397"/>
        <v>3437.6353556111112</v>
      </c>
      <c r="CV375" s="235">
        <f t="shared" si="397"/>
        <v>3437.6353556111112</v>
      </c>
      <c r="CW375" s="235">
        <f t="shared" si="397"/>
        <v>3437.6353556111112</v>
      </c>
      <c r="CX375" s="235">
        <f t="shared" si="397"/>
        <v>3437.6353556111112</v>
      </c>
      <c r="CY375" s="235">
        <f t="shared" si="397"/>
        <v>3437.6353556111112</v>
      </c>
      <c r="CZ375" s="235">
        <f t="shared" si="397"/>
        <v>3437.6353556111112</v>
      </c>
      <c r="DA375" s="235">
        <f t="shared" si="397"/>
        <v>3437.6353556111112</v>
      </c>
      <c r="DB375" s="235">
        <f t="shared" si="397"/>
        <v>3437.6353556111112</v>
      </c>
      <c r="DC375" s="235">
        <f t="shared" si="397"/>
        <v>3437.6353556111112</v>
      </c>
      <c r="DD375" s="235">
        <f t="shared" si="397"/>
        <v>3437.6353556111112</v>
      </c>
      <c r="DE375" s="235">
        <f t="shared" si="397"/>
        <v>3437.6353556111112</v>
      </c>
      <c r="DF375" s="235">
        <f t="shared" si="397"/>
        <v>3437.6353556111112</v>
      </c>
      <c r="DG375" s="235"/>
      <c r="DH375" s="235"/>
      <c r="DI375" s="235"/>
      <c r="DJ375" s="235"/>
      <c r="DK375" s="235"/>
      <c r="DL375" s="235"/>
      <c r="DM375" s="235"/>
      <c r="DN375" s="235"/>
      <c r="DO375" s="235"/>
      <c r="DP375" s="235"/>
      <c r="DQ375" s="235"/>
      <c r="DR375" s="235"/>
      <c r="DS375" s="235"/>
      <c r="DT375" s="235"/>
      <c r="DU375" s="235"/>
      <c r="DV375" s="235"/>
      <c r="DW375" s="235"/>
      <c r="DX375" s="235"/>
      <c r="DY375" s="235"/>
      <c r="DZ375" s="235"/>
      <c r="EA375" s="235"/>
      <c r="EB375" s="235"/>
      <c r="EC375" s="235"/>
      <c r="ED375" s="235"/>
      <c r="EE375" s="235"/>
      <c r="EF375" s="235"/>
      <c r="EG375" s="235"/>
      <c r="EH375" s="235"/>
      <c r="EI375" s="235"/>
      <c r="EJ375" s="235"/>
      <c r="EK375" s="235"/>
      <c r="EL375" s="235"/>
      <c r="EM375" s="235"/>
      <c r="EN375" s="235"/>
      <c r="EO375" s="235"/>
      <c r="EP375" s="235"/>
      <c r="EQ375" s="235"/>
      <c r="ER375" s="235"/>
      <c r="ES375" s="235"/>
      <c r="ET375" s="235"/>
      <c r="EU375" s="235"/>
      <c r="EV375" s="235"/>
    </row>
    <row r="376" spans="4:152" x14ac:dyDescent="0.25">
      <c r="E376" s="298"/>
      <c r="F376" s="283" t="str">
        <f t="shared" si="392"/>
        <v>금형</v>
      </c>
      <c r="G376" s="283"/>
      <c r="H376" s="283"/>
      <c r="I376" s="283"/>
      <c r="J376" s="284"/>
      <c r="K376" s="248">
        <f t="shared" si="393"/>
        <v>6</v>
      </c>
      <c r="L376" s="249"/>
      <c r="M376" s="299"/>
      <c r="N376" s="300"/>
      <c r="O376" s="249">
        <f t="shared" ref="O376:BZ376" si="398">HLOOKUP(O$360,$O$638:$Z$652, 2, FALSE)/12</f>
        <v>0</v>
      </c>
      <c r="P376" s="249">
        <f t="shared" si="398"/>
        <v>0</v>
      </c>
      <c r="Q376" s="249">
        <f t="shared" si="398"/>
        <v>0</v>
      </c>
      <c r="R376" s="249">
        <f t="shared" si="398"/>
        <v>0</v>
      </c>
      <c r="S376" s="249">
        <f t="shared" si="398"/>
        <v>0</v>
      </c>
      <c r="T376" s="249">
        <f t="shared" si="398"/>
        <v>0</v>
      </c>
      <c r="U376" s="249">
        <f t="shared" si="398"/>
        <v>0</v>
      </c>
      <c r="V376" s="249">
        <f t="shared" si="398"/>
        <v>0</v>
      </c>
      <c r="W376" s="249">
        <f t="shared" si="398"/>
        <v>0</v>
      </c>
      <c r="X376" s="249">
        <f t="shared" si="398"/>
        <v>0</v>
      </c>
      <c r="Y376" s="249">
        <f t="shared" si="398"/>
        <v>0</v>
      </c>
      <c r="Z376" s="249">
        <f t="shared" si="398"/>
        <v>0</v>
      </c>
      <c r="AA376" s="249">
        <f t="shared" si="398"/>
        <v>0</v>
      </c>
      <c r="AB376" s="249">
        <f t="shared" si="398"/>
        <v>0</v>
      </c>
      <c r="AC376" s="249">
        <f t="shared" si="398"/>
        <v>0</v>
      </c>
      <c r="AD376" s="249">
        <f t="shared" si="398"/>
        <v>0</v>
      </c>
      <c r="AE376" s="249">
        <f t="shared" si="398"/>
        <v>0</v>
      </c>
      <c r="AF376" s="249">
        <f t="shared" si="398"/>
        <v>0</v>
      </c>
      <c r="AG376" s="249">
        <f t="shared" si="398"/>
        <v>0</v>
      </c>
      <c r="AH376" s="249">
        <f t="shared" si="398"/>
        <v>0</v>
      </c>
      <c r="AI376" s="249">
        <f t="shared" si="398"/>
        <v>0</v>
      </c>
      <c r="AJ376" s="249">
        <f t="shared" si="398"/>
        <v>0</v>
      </c>
      <c r="AK376" s="249">
        <f t="shared" si="398"/>
        <v>0</v>
      </c>
      <c r="AL376" s="249">
        <f t="shared" si="398"/>
        <v>0</v>
      </c>
      <c r="AM376" s="249">
        <f t="shared" si="398"/>
        <v>0</v>
      </c>
      <c r="AN376" s="249">
        <f t="shared" si="398"/>
        <v>0</v>
      </c>
      <c r="AO376" s="249">
        <f t="shared" si="398"/>
        <v>0</v>
      </c>
      <c r="AP376" s="249">
        <f t="shared" si="398"/>
        <v>0</v>
      </c>
      <c r="AQ376" s="249">
        <f t="shared" si="398"/>
        <v>0</v>
      </c>
      <c r="AR376" s="249">
        <f t="shared" si="398"/>
        <v>0</v>
      </c>
      <c r="AS376" s="249">
        <f t="shared" si="398"/>
        <v>0</v>
      </c>
      <c r="AT376" s="249">
        <f t="shared" si="398"/>
        <v>0</v>
      </c>
      <c r="AU376" s="249">
        <f t="shared" si="398"/>
        <v>0</v>
      </c>
      <c r="AV376" s="249">
        <f t="shared" si="398"/>
        <v>0</v>
      </c>
      <c r="AW376" s="249">
        <f t="shared" si="398"/>
        <v>0</v>
      </c>
      <c r="AX376" s="249">
        <f t="shared" si="398"/>
        <v>0</v>
      </c>
      <c r="AY376" s="249">
        <f t="shared" si="398"/>
        <v>0</v>
      </c>
      <c r="AZ376" s="249">
        <f t="shared" si="398"/>
        <v>0</v>
      </c>
      <c r="BA376" s="249">
        <f t="shared" si="398"/>
        <v>0</v>
      </c>
      <c r="BB376" s="249">
        <f t="shared" si="398"/>
        <v>0</v>
      </c>
      <c r="BC376" s="249">
        <f t="shared" si="398"/>
        <v>0</v>
      </c>
      <c r="BD376" s="249">
        <f t="shared" si="398"/>
        <v>0</v>
      </c>
      <c r="BE376" s="249">
        <f t="shared" si="398"/>
        <v>0</v>
      </c>
      <c r="BF376" s="249">
        <f t="shared" si="398"/>
        <v>0</v>
      </c>
      <c r="BG376" s="249">
        <f t="shared" si="398"/>
        <v>0</v>
      </c>
      <c r="BH376" s="249">
        <f t="shared" si="398"/>
        <v>0</v>
      </c>
      <c r="BI376" s="249">
        <f t="shared" si="398"/>
        <v>0</v>
      </c>
      <c r="BJ376" s="249">
        <f t="shared" si="398"/>
        <v>0</v>
      </c>
      <c r="BK376" s="249">
        <f t="shared" si="398"/>
        <v>0</v>
      </c>
      <c r="BL376" s="249">
        <f t="shared" si="398"/>
        <v>0</v>
      </c>
      <c r="BM376" s="249">
        <f t="shared" si="398"/>
        <v>0</v>
      </c>
      <c r="BN376" s="249">
        <f t="shared" si="398"/>
        <v>0</v>
      </c>
      <c r="BO376" s="249">
        <f t="shared" si="398"/>
        <v>0</v>
      </c>
      <c r="BP376" s="249">
        <f t="shared" si="398"/>
        <v>0</v>
      </c>
      <c r="BQ376" s="249">
        <f t="shared" si="398"/>
        <v>0</v>
      </c>
      <c r="BR376" s="249">
        <f t="shared" si="398"/>
        <v>0</v>
      </c>
      <c r="BS376" s="249">
        <f t="shared" si="398"/>
        <v>0</v>
      </c>
      <c r="BT376" s="249">
        <f t="shared" si="398"/>
        <v>0</v>
      </c>
      <c r="BU376" s="249">
        <f t="shared" si="398"/>
        <v>0</v>
      </c>
      <c r="BV376" s="249">
        <f t="shared" si="398"/>
        <v>0</v>
      </c>
      <c r="BW376" s="249">
        <f t="shared" si="398"/>
        <v>0</v>
      </c>
      <c r="BX376" s="249">
        <f t="shared" si="398"/>
        <v>0</v>
      </c>
      <c r="BY376" s="249">
        <f t="shared" si="398"/>
        <v>0</v>
      </c>
      <c r="BZ376" s="249">
        <f t="shared" si="398"/>
        <v>0</v>
      </c>
      <c r="CA376" s="249">
        <f t="shared" ref="CA376:DF376" si="399">HLOOKUP(CA$360,$O$638:$Z$652, 2, FALSE)/12</f>
        <v>0</v>
      </c>
      <c r="CB376" s="249">
        <f t="shared" si="399"/>
        <v>0</v>
      </c>
      <c r="CC376" s="249">
        <f t="shared" si="399"/>
        <v>0</v>
      </c>
      <c r="CD376" s="249">
        <f t="shared" si="399"/>
        <v>0</v>
      </c>
      <c r="CE376" s="249">
        <f t="shared" si="399"/>
        <v>0</v>
      </c>
      <c r="CF376" s="249">
        <f t="shared" si="399"/>
        <v>0</v>
      </c>
      <c r="CG376" s="249">
        <f t="shared" si="399"/>
        <v>0</v>
      </c>
      <c r="CH376" s="249">
        <f t="shared" si="399"/>
        <v>0</v>
      </c>
      <c r="CI376" s="249">
        <f t="shared" si="399"/>
        <v>0</v>
      </c>
      <c r="CJ376" s="249">
        <f t="shared" si="399"/>
        <v>0</v>
      </c>
      <c r="CK376" s="249">
        <f t="shared" si="399"/>
        <v>0</v>
      </c>
      <c r="CL376" s="249">
        <f t="shared" si="399"/>
        <v>0</v>
      </c>
      <c r="CM376" s="249">
        <f t="shared" si="399"/>
        <v>0</v>
      </c>
      <c r="CN376" s="249">
        <f t="shared" si="399"/>
        <v>0</v>
      </c>
      <c r="CO376" s="249">
        <f t="shared" si="399"/>
        <v>0</v>
      </c>
      <c r="CP376" s="249">
        <f t="shared" si="399"/>
        <v>0</v>
      </c>
      <c r="CQ376" s="249">
        <f t="shared" si="399"/>
        <v>0</v>
      </c>
      <c r="CR376" s="249">
        <f t="shared" si="399"/>
        <v>0</v>
      </c>
      <c r="CS376" s="249">
        <f t="shared" si="399"/>
        <v>0</v>
      </c>
      <c r="CT376" s="249">
        <f t="shared" si="399"/>
        <v>0</v>
      </c>
      <c r="CU376" s="249">
        <f t="shared" si="399"/>
        <v>0</v>
      </c>
      <c r="CV376" s="249">
        <f t="shared" si="399"/>
        <v>0</v>
      </c>
      <c r="CW376" s="249">
        <f t="shared" si="399"/>
        <v>0</v>
      </c>
      <c r="CX376" s="249">
        <f t="shared" si="399"/>
        <v>0</v>
      </c>
      <c r="CY376" s="249">
        <f t="shared" si="399"/>
        <v>0</v>
      </c>
      <c r="CZ376" s="249">
        <f t="shared" si="399"/>
        <v>0</v>
      </c>
      <c r="DA376" s="249">
        <f t="shared" si="399"/>
        <v>0</v>
      </c>
      <c r="DB376" s="249">
        <f t="shared" si="399"/>
        <v>0</v>
      </c>
      <c r="DC376" s="249">
        <f t="shared" si="399"/>
        <v>0</v>
      </c>
      <c r="DD376" s="249">
        <f t="shared" si="399"/>
        <v>0</v>
      </c>
      <c r="DE376" s="249">
        <f t="shared" si="399"/>
        <v>0</v>
      </c>
      <c r="DF376" s="249">
        <f t="shared" si="399"/>
        <v>0</v>
      </c>
      <c r="DG376" s="249"/>
      <c r="DH376" s="249"/>
      <c r="DI376" s="249"/>
      <c r="DJ376" s="249"/>
      <c r="DK376" s="249"/>
      <c r="DL376" s="249"/>
      <c r="DM376" s="249"/>
      <c r="DN376" s="249"/>
      <c r="DO376" s="249"/>
      <c r="DP376" s="249"/>
      <c r="DQ376" s="249"/>
      <c r="DR376" s="249"/>
      <c r="DS376" s="249"/>
      <c r="DT376" s="249"/>
      <c r="DU376" s="249"/>
      <c r="DV376" s="249"/>
      <c r="DW376" s="249"/>
      <c r="DX376" s="249"/>
      <c r="DY376" s="249"/>
      <c r="DZ376" s="249"/>
      <c r="EA376" s="249"/>
      <c r="EB376" s="249"/>
      <c r="EC376" s="249"/>
      <c r="ED376" s="249"/>
      <c r="EE376" s="249"/>
      <c r="EF376" s="249"/>
      <c r="EG376" s="249"/>
      <c r="EH376" s="249"/>
      <c r="EI376" s="249"/>
      <c r="EJ376" s="249"/>
      <c r="EK376" s="249"/>
      <c r="EL376" s="249"/>
      <c r="EM376" s="249"/>
      <c r="EN376" s="249"/>
      <c r="EO376" s="249"/>
      <c r="EP376" s="249"/>
      <c r="EQ376" s="249"/>
      <c r="ER376" s="249"/>
      <c r="ES376" s="249"/>
      <c r="ET376" s="249"/>
      <c r="EU376" s="249"/>
      <c r="EV376" s="249"/>
    </row>
    <row r="377" spans="4:152" x14ac:dyDescent="0.25">
      <c r="E377" s="298"/>
      <c r="F377" s="283" t="str">
        <f t="shared" si="392"/>
        <v>차량운반구</v>
      </c>
      <c r="G377" s="283"/>
      <c r="H377" s="283"/>
      <c r="I377" s="283"/>
      <c r="J377" s="284"/>
      <c r="K377" s="248">
        <f t="shared" si="393"/>
        <v>6</v>
      </c>
      <c r="L377" s="249"/>
      <c r="M377" s="299"/>
      <c r="N377" s="300"/>
      <c r="O377" s="249">
        <f t="shared" ref="O377:BZ377" si="400">HLOOKUP(O$360,$O$655:$Z$669,2,FALSE)/12</f>
        <v>0</v>
      </c>
      <c r="P377" s="249">
        <f t="shared" si="400"/>
        <v>0</v>
      </c>
      <c r="Q377" s="249">
        <f t="shared" si="400"/>
        <v>0</v>
      </c>
      <c r="R377" s="249">
        <f t="shared" si="400"/>
        <v>0</v>
      </c>
      <c r="S377" s="249">
        <f t="shared" si="400"/>
        <v>0</v>
      </c>
      <c r="T377" s="249">
        <f t="shared" si="400"/>
        <v>0</v>
      </c>
      <c r="U377" s="249">
        <f t="shared" si="400"/>
        <v>0</v>
      </c>
      <c r="V377" s="249">
        <f t="shared" si="400"/>
        <v>0</v>
      </c>
      <c r="W377" s="249">
        <f t="shared" si="400"/>
        <v>0</v>
      </c>
      <c r="X377" s="249">
        <f t="shared" si="400"/>
        <v>0</v>
      </c>
      <c r="Y377" s="249">
        <f t="shared" si="400"/>
        <v>0</v>
      </c>
      <c r="Z377" s="249">
        <f t="shared" si="400"/>
        <v>0</v>
      </c>
      <c r="AA377" s="249">
        <f t="shared" si="400"/>
        <v>0</v>
      </c>
      <c r="AB377" s="249">
        <f t="shared" si="400"/>
        <v>0</v>
      </c>
      <c r="AC377" s="249">
        <f t="shared" si="400"/>
        <v>0</v>
      </c>
      <c r="AD377" s="249">
        <f t="shared" si="400"/>
        <v>0</v>
      </c>
      <c r="AE377" s="249">
        <f t="shared" si="400"/>
        <v>0</v>
      </c>
      <c r="AF377" s="249">
        <f t="shared" si="400"/>
        <v>0</v>
      </c>
      <c r="AG377" s="249">
        <f t="shared" si="400"/>
        <v>0</v>
      </c>
      <c r="AH377" s="249">
        <f t="shared" si="400"/>
        <v>0</v>
      </c>
      <c r="AI377" s="249">
        <f t="shared" si="400"/>
        <v>0</v>
      </c>
      <c r="AJ377" s="249">
        <f t="shared" si="400"/>
        <v>0</v>
      </c>
      <c r="AK377" s="249">
        <f t="shared" si="400"/>
        <v>0</v>
      </c>
      <c r="AL377" s="249">
        <f t="shared" si="400"/>
        <v>0</v>
      </c>
      <c r="AM377" s="249">
        <f t="shared" si="400"/>
        <v>0</v>
      </c>
      <c r="AN377" s="249">
        <f t="shared" si="400"/>
        <v>0</v>
      </c>
      <c r="AO377" s="249">
        <f t="shared" si="400"/>
        <v>0</v>
      </c>
      <c r="AP377" s="249">
        <f t="shared" si="400"/>
        <v>0</v>
      </c>
      <c r="AQ377" s="249">
        <f t="shared" si="400"/>
        <v>0</v>
      </c>
      <c r="AR377" s="249">
        <f t="shared" si="400"/>
        <v>0</v>
      </c>
      <c r="AS377" s="249">
        <f t="shared" si="400"/>
        <v>0</v>
      </c>
      <c r="AT377" s="249">
        <f t="shared" si="400"/>
        <v>0</v>
      </c>
      <c r="AU377" s="249">
        <f t="shared" si="400"/>
        <v>0</v>
      </c>
      <c r="AV377" s="249">
        <f t="shared" si="400"/>
        <v>0</v>
      </c>
      <c r="AW377" s="249">
        <f t="shared" si="400"/>
        <v>0</v>
      </c>
      <c r="AX377" s="249">
        <f t="shared" si="400"/>
        <v>0</v>
      </c>
      <c r="AY377" s="249">
        <f t="shared" si="400"/>
        <v>0</v>
      </c>
      <c r="AZ377" s="249">
        <f t="shared" si="400"/>
        <v>0</v>
      </c>
      <c r="BA377" s="249">
        <f t="shared" si="400"/>
        <v>0</v>
      </c>
      <c r="BB377" s="249">
        <f t="shared" si="400"/>
        <v>0</v>
      </c>
      <c r="BC377" s="249">
        <f t="shared" si="400"/>
        <v>0</v>
      </c>
      <c r="BD377" s="249">
        <f t="shared" si="400"/>
        <v>0</v>
      </c>
      <c r="BE377" s="249">
        <f t="shared" si="400"/>
        <v>0</v>
      </c>
      <c r="BF377" s="249">
        <f t="shared" si="400"/>
        <v>0</v>
      </c>
      <c r="BG377" s="249">
        <f t="shared" si="400"/>
        <v>0</v>
      </c>
      <c r="BH377" s="249">
        <f t="shared" si="400"/>
        <v>0</v>
      </c>
      <c r="BI377" s="249">
        <f t="shared" si="400"/>
        <v>0</v>
      </c>
      <c r="BJ377" s="249">
        <f t="shared" si="400"/>
        <v>0</v>
      </c>
      <c r="BK377" s="249">
        <f t="shared" si="400"/>
        <v>0</v>
      </c>
      <c r="BL377" s="249">
        <f t="shared" si="400"/>
        <v>0</v>
      </c>
      <c r="BM377" s="249">
        <f t="shared" si="400"/>
        <v>0</v>
      </c>
      <c r="BN377" s="249">
        <f t="shared" si="400"/>
        <v>0</v>
      </c>
      <c r="BO377" s="249">
        <f t="shared" si="400"/>
        <v>0</v>
      </c>
      <c r="BP377" s="249">
        <f t="shared" si="400"/>
        <v>0</v>
      </c>
      <c r="BQ377" s="249">
        <f t="shared" si="400"/>
        <v>0</v>
      </c>
      <c r="BR377" s="249">
        <f t="shared" si="400"/>
        <v>0</v>
      </c>
      <c r="BS377" s="249">
        <f t="shared" si="400"/>
        <v>0</v>
      </c>
      <c r="BT377" s="249">
        <f t="shared" si="400"/>
        <v>0</v>
      </c>
      <c r="BU377" s="249">
        <f t="shared" si="400"/>
        <v>0</v>
      </c>
      <c r="BV377" s="249">
        <f t="shared" si="400"/>
        <v>0</v>
      </c>
      <c r="BW377" s="249">
        <f t="shared" si="400"/>
        <v>0</v>
      </c>
      <c r="BX377" s="249">
        <f t="shared" si="400"/>
        <v>0</v>
      </c>
      <c r="BY377" s="249">
        <f t="shared" si="400"/>
        <v>0</v>
      </c>
      <c r="BZ377" s="249">
        <f t="shared" si="400"/>
        <v>0</v>
      </c>
      <c r="CA377" s="249">
        <f t="shared" ref="CA377:DF377" si="401">HLOOKUP(CA$360,$O$655:$Z$669,2,FALSE)/12</f>
        <v>0</v>
      </c>
      <c r="CB377" s="249">
        <f t="shared" si="401"/>
        <v>0</v>
      </c>
      <c r="CC377" s="249">
        <f t="shared" si="401"/>
        <v>0</v>
      </c>
      <c r="CD377" s="249">
        <f t="shared" si="401"/>
        <v>0</v>
      </c>
      <c r="CE377" s="249">
        <f t="shared" si="401"/>
        <v>0</v>
      </c>
      <c r="CF377" s="249">
        <f t="shared" si="401"/>
        <v>0</v>
      </c>
      <c r="CG377" s="249">
        <f t="shared" si="401"/>
        <v>0</v>
      </c>
      <c r="CH377" s="249">
        <f t="shared" si="401"/>
        <v>0</v>
      </c>
      <c r="CI377" s="249">
        <f t="shared" si="401"/>
        <v>0</v>
      </c>
      <c r="CJ377" s="249">
        <f t="shared" si="401"/>
        <v>0</v>
      </c>
      <c r="CK377" s="249">
        <f t="shared" si="401"/>
        <v>0</v>
      </c>
      <c r="CL377" s="249">
        <f t="shared" si="401"/>
        <v>0</v>
      </c>
      <c r="CM377" s="249">
        <f t="shared" si="401"/>
        <v>0</v>
      </c>
      <c r="CN377" s="249">
        <f t="shared" si="401"/>
        <v>0</v>
      </c>
      <c r="CO377" s="249">
        <f t="shared" si="401"/>
        <v>0</v>
      </c>
      <c r="CP377" s="249">
        <f t="shared" si="401"/>
        <v>0</v>
      </c>
      <c r="CQ377" s="249">
        <f t="shared" si="401"/>
        <v>0</v>
      </c>
      <c r="CR377" s="249">
        <f t="shared" si="401"/>
        <v>0</v>
      </c>
      <c r="CS377" s="249">
        <f t="shared" si="401"/>
        <v>0</v>
      </c>
      <c r="CT377" s="249">
        <f t="shared" si="401"/>
        <v>0</v>
      </c>
      <c r="CU377" s="249">
        <f t="shared" si="401"/>
        <v>0</v>
      </c>
      <c r="CV377" s="249">
        <f t="shared" si="401"/>
        <v>0</v>
      </c>
      <c r="CW377" s="249">
        <f t="shared" si="401"/>
        <v>0</v>
      </c>
      <c r="CX377" s="249">
        <f t="shared" si="401"/>
        <v>0</v>
      </c>
      <c r="CY377" s="249">
        <f t="shared" si="401"/>
        <v>0</v>
      </c>
      <c r="CZ377" s="249">
        <f t="shared" si="401"/>
        <v>0</v>
      </c>
      <c r="DA377" s="249">
        <f t="shared" si="401"/>
        <v>0</v>
      </c>
      <c r="DB377" s="249">
        <f t="shared" si="401"/>
        <v>0</v>
      </c>
      <c r="DC377" s="249">
        <f t="shared" si="401"/>
        <v>0</v>
      </c>
      <c r="DD377" s="249">
        <f t="shared" si="401"/>
        <v>0</v>
      </c>
      <c r="DE377" s="249">
        <f t="shared" si="401"/>
        <v>0</v>
      </c>
      <c r="DF377" s="249">
        <f t="shared" si="401"/>
        <v>0</v>
      </c>
      <c r="DG377" s="249"/>
      <c r="DH377" s="249"/>
      <c r="DI377" s="249"/>
      <c r="DJ377" s="249"/>
      <c r="DK377" s="249"/>
      <c r="DL377" s="249"/>
      <c r="DM377" s="249"/>
      <c r="DN377" s="249"/>
      <c r="DO377" s="249"/>
      <c r="DP377" s="249"/>
      <c r="DQ377" s="249"/>
      <c r="DR377" s="249"/>
      <c r="DS377" s="249"/>
      <c r="DT377" s="249"/>
      <c r="DU377" s="249"/>
      <c r="DV377" s="249"/>
      <c r="DW377" s="249"/>
      <c r="DX377" s="249"/>
      <c r="DY377" s="249"/>
      <c r="DZ377" s="249"/>
      <c r="EA377" s="249"/>
      <c r="EB377" s="249"/>
      <c r="EC377" s="249"/>
      <c r="ED377" s="249"/>
      <c r="EE377" s="249"/>
      <c r="EF377" s="249"/>
      <c r="EG377" s="249"/>
      <c r="EH377" s="249"/>
      <c r="EI377" s="249"/>
      <c r="EJ377" s="249"/>
      <c r="EK377" s="249"/>
      <c r="EL377" s="249"/>
      <c r="EM377" s="249"/>
      <c r="EN377" s="249"/>
      <c r="EO377" s="249"/>
      <c r="EP377" s="249"/>
      <c r="EQ377" s="249"/>
      <c r="ER377" s="249"/>
      <c r="ES377" s="249"/>
      <c r="ET377" s="249"/>
      <c r="EU377" s="249"/>
      <c r="EV377" s="249"/>
    </row>
    <row r="378" spans="4:152" x14ac:dyDescent="0.25">
      <c r="E378" s="298"/>
      <c r="F378" s="283" t="str">
        <f t="shared" si="392"/>
        <v>기타 유형자산</v>
      </c>
      <c r="G378" s="283"/>
      <c r="H378" s="283"/>
      <c r="I378" s="283"/>
      <c r="J378" s="284"/>
      <c r="K378" s="248">
        <f t="shared" si="393"/>
        <v>6</v>
      </c>
      <c r="L378" s="249"/>
      <c r="M378" s="299"/>
      <c r="N378" s="300"/>
      <c r="O378" s="249">
        <f t="shared" ref="O378:BZ378" si="402">HLOOKUP(O$360,$O$672:$Z$686,2,FALSE)/12</f>
        <v>0</v>
      </c>
      <c r="P378" s="249">
        <f t="shared" si="402"/>
        <v>0</v>
      </c>
      <c r="Q378" s="249">
        <f t="shared" si="402"/>
        <v>0</v>
      </c>
      <c r="R378" s="249">
        <f t="shared" si="402"/>
        <v>0</v>
      </c>
      <c r="S378" s="249">
        <f t="shared" si="402"/>
        <v>0</v>
      </c>
      <c r="T378" s="249">
        <f t="shared" si="402"/>
        <v>0</v>
      </c>
      <c r="U378" s="249">
        <f t="shared" si="402"/>
        <v>0</v>
      </c>
      <c r="V378" s="249">
        <f t="shared" si="402"/>
        <v>0</v>
      </c>
      <c r="W378" s="249">
        <f t="shared" si="402"/>
        <v>0</v>
      </c>
      <c r="X378" s="249">
        <f t="shared" si="402"/>
        <v>0</v>
      </c>
      <c r="Y378" s="249">
        <f t="shared" si="402"/>
        <v>0</v>
      </c>
      <c r="Z378" s="249">
        <f t="shared" si="402"/>
        <v>0</v>
      </c>
      <c r="AA378" s="249">
        <f t="shared" si="402"/>
        <v>0</v>
      </c>
      <c r="AB378" s="249">
        <f t="shared" si="402"/>
        <v>0</v>
      </c>
      <c r="AC378" s="249">
        <f t="shared" si="402"/>
        <v>0</v>
      </c>
      <c r="AD378" s="249">
        <f t="shared" si="402"/>
        <v>0</v>
      </c>
      <c r="AE378" s="249">
        <f t="shared" si="402"/>
        <v>0</v>
      </c>
      <c r="AF378" s="249">
        <f t="shared" si="402"/>
        <v>0</v>
      </c>
      <c r="AG378" s="249">
        <f t="shared" si="402"/>
        <v>0</v>
      </c>
      <c r="AH378" s="249">
        <f t="shared" si="402"/>
        <v>0</v>
      </c>
      <c r="AI378" s="249">
        <f t="shared" si="402"/>
        <v>0</v>
      </c>
      <c r="AJ378" s="249">
        <f t="shared" si="402"/>
        <v>0</v>
      </c>
      <c r="AK378" s="249">
        <f t="shared" si="402"/>
        <v>0</v>
      </c>
      <c r="AL378" s="249">
        <f t="shared" si="402"/>
        <v>0</v>
      </c>
      <c r="AM378" s="249">
        <f t="shared" si="402"/>
        <v>0</v>
      </c>
      <c r="AN378" s="249">
        <f t="shared" si="402"/>
        <v>0</v>
      </c>
      <c r="AO378" s="249">
        <f t="shared" si="402"/>
        <v>0</v>
      </c>
      <c r="AP378" s="249">
        <f t="shared" si="402"/>
        <v>0</v>
      </c>
      <c r="AQ378" s="249">
        <f t="shared" si="402"/>
        <v>0</v>
      </c>
      <c r="AR378" s="249">
        <f t="shared" si="402"/>
        <v>0</v>
      </c>
      <c r="AS378" s="249">
        <f t="shared" si="402"/>
        <v>0</v>
      </c>
      <c r="AT378" s="249">
        <f t="shared" si="402"/>
        <v>0</v>
      </c>
      <c r="AU378" s="249">
        <f t="shared" si="402"/>
        <v>0</v>
      </c>
      <c r="AV378" s="249">
        <f t="shared" si="402"/>
        <v>0</v>
      </c>
      <c r="AW378" s="249">
        <f t="shared" si="402"/>
        <v>0</v>
      </c>
      <c r="AX378" s="249">
        <f t="shared" si="402"/>
        <v>0</v>
      </c>
      <c r="AY378" s="249">
        <f t="shared" si="402"/>
        <v>0</v>
      </c>
      <c r="AZ378" s="249">
        <f t="shared" si="402"/>
        <v>0</v>
      </c>
      <c r="BA378" s="249">
        <f t="shared" si="402"/>
        <v>0</v>
      </c>
      <c r="BB378" s="249">
        <f t="shared" si="402"/>
        <v>0</v>
      </c>
      <c r="BC378" s="249">
        <f t="shared" si="402"/>
        <v>0</v>
      </c>
      <c r="BD378" s="249">
        <f t="shared" si="402"/>
        <v>0</v>
      </c>
      <c r="BE378" s="249">
        <f t="shared" si="402"/>
        <v>0</v>
      </c>
      <c r="BF378" s="249">
        <f t="shared" si="402"/>
        <v>0</v>
      </c>
      <c r="BG378" s="249">
        <f t="shared" si="402"/>
        <v>0</v>
      </c>
      <c r="BH378" s="249">
        <f t="shared" si="402"/>
        <v>0</v>
      </c>
      <c r="BI378" s="249">
        <f t="shared" si="402"/>
        <v>0</v>
      </c>
      <c r="BJ378" s="249">
        <f t="shared" si="402"/>
        <v>0</v>
      </c>
      <c r="BK378" s="249">
        <f t="shared" si="402"/>
        <v>0</v>
      </c>
      <c r="BL378" s="249">
        <f t="shared" si="402"/>
        <v>0</v>
      </c>
      <c r="BM378" s="249">
        <f t="shared" si="402"/>
        <v>0</v>
      </c>
      <c r="BN378" s="249">
        <f t="shared" si="402"/>
        <v>0</v>
      </c>
      <c r="BO378" s="249">
        <f t="shared" si="402"/>
        <v>0</v>
      </c>
      <c r="BP378" s="249">
        <f t="shared" si="402"/>
        <v>0</v>
      </c>
      <c r="BQ378" s="249">
        <f t="shared" si="402"/>
        <v>0</v>
      </c>
      <c r="BR378" s="249">
        <f t="shared" si="402"/>
        <v>0</v>
      </c>
      <c r="BS378" s="249">
        <f t="shared" si="402"/>
        <v>0</v>
      </c>
      <c r="BT378" s="249">
        <f t="shared" si="402"/>
        <v>0</v>
      </c>
      <c r="BU378" s="249">
        <f t="shared" si="402"/>
        <v>0</v>
      </c>
      <c r="BV378" s="249">
        <f t="shared" si="402"/>
        <v>0</v>
      </c>
      <c r="BW378" s="249">
        <f t="shared" si="402"/>
        <v>0</v>
      </c>
      <c r="BX378" s="249">
        <f t="shared" si="402"/>
        <v>0</v>
      </c>
      <c r="BY378" s="249">
        <f t="shared" si="402"/>
        <v>0</v>
      </c>
      <c r="BZ378" s="249">
        <f t="shared" si="402"/>
        <v>0</v>
      </c>
      <c r="CA378" s="249">
        <f t="shared" ref="CA378:DF378" si="403">HLOOKUP(CA$360,$O$672:$Z$686,2,FALSE)/12</f>
        <v>0</v>
      </c>
      <c r="CB378" s="249">
        <f t="shared" si="403"/>
        <v>0</v>
      </c>
      <c r="CC378" s="249">
        <f t="shared" si="403"/>
        <v>0</v>
      </c>
      <c r="CD378" s="249">
        <f t="shared" si="403"/>
        <v>0</v>
      </c>
      <c r="CE378" s="249">
        <f t="shared" si="403"/>
        <v>0</v>
      </c>
      <c r="CF378" s="249">
        <f t="shared" si="403"/>
        <v>0</v>
      </c>
      <c r="CG378" s="249">
        <f t="shared" si="403"/>
        <v>0</v>
      </c>
      <c r="CH378" s="249">
        <f t="shared" si="403"/>
        <v>0</v>
      </c>
      <c r="CI378" s="249">
        <f t="shared" si="403"/>
        <v>0</v>
      </c>
      <c r="CJ378" s="249">
        <f t="shared" si="403"/>
        <v>0</v>
      </c>
      <c r="CK378" s="249">
        <f t="shared" si="403"/>
        <v>0</v>
      </c>
      <c r="CL378" s="249">
        <f t="shared" si="403"/>
        <v>0</v>
      </c>
      <c r="CM378" s="249">
        <f t="shared" si="403"/>
        <v>0</v>
      </c>
      <c r="CN378" s="249">
        <f t="shared" si="403"/>
        <v>0</v>
      </c>
      <c r="CO378" s="249">
        <f t="shared" si="403"/>
        <v>0</v>
      </c>
      <c r="CP378" s="249">
        <f t="shared" si="403"/>
        <v>0</v>
      </c>
      <c r="CQ378" s="249">
        <f t="shared" si="403"/>
        <v>0</v>
      </c>
      <c r="CR378" s="249">
        <f t="shared" si="403"/>
        <v>0</v>
      </c>
      <c r="CS378" s="249">
        <f t="shared" si="403"/>
        <v>0</v>
      </c>
      <c r="CT378" s="249">
        <f t="shared" si="403"/>
        <v>0</v>
      </c>
      <c r="CU378" s="249">
        <f t="shared" si="403"/>
        <v>0</v>
      </c>
      <c r="CV378" s="249">
        <f t="shared" si="403"/>
        <v>0</v>
      </c>
      <c r="CW378" s="249">
        <f t="shared" si="403"/>
        <v>0</v>
      </c>
      <c r="CX378" s="249">
        <f t="shared" si="403"/>
        <v>0</v>
      </c>
      <c r="CY378" s="249">
        <f t="shared" si="403"/>
        <v>0</v>
      </c>
      <c r="CZ378" s="249">
        <f t="shared" si="403"/>
        <v>0</v>
      </c>
      <c r="DA378" s="249">
        <f t="shared" si="403"/>
        <v>0</v>
      </c>
      <c r="DB378" s="249">
        <f t="shared" si="403"/>
        <v>0</v>
      </c>
      <c r="DC378" s="249">
        <f t="shared" si="403"/>
        <v>0</v>
      </c>
      <c r="DD378" s="249">
        <f t="shared" si="403"/>
        <v>0</v>
      </c>
      <c r="DE378" s="249">
        <f t="shared" si="403"/>
        <v>0</v>
      </c>
      <c r="DF378" s="249">
        <f t="shared" si="403"/>
        <v>0</v>
      </c>
      <c r="DG378" s="249"/>
      <c r="DH378" s="249"/>
      <c r="DI378" s="249"/>
      <c r="DJ378" s="249"/>
      <c r="DK378" s="249"/>
      <c r="DL378" s="249"/>
      <c r="DM378" s="249"/>
      <c r="DN378" s="249"/>
      <c r="DO378" s="249"/>
      <c r="DP378" s="249"/>
      <c r="DQ378" s="249"/>
      <c r="DR378" s="249"/>
      <c r="DS378" s="249"/>
      <c r="DT378" s="249"/>
      <c r="DU378" s="249"/>
      <c r="DV378" s="249"/>
      <c r="DW378" s="249"/>
      <c r="DX378" s="249"/>
      <c r="DY378" s="249"/>
      <c r="DZ378" s="249"/>
      <c r="EA378" s="249"/>
      <c r="EB378" s="249"/>
      <c r="EC378" s="249"/>
      <c r="ED378" s="249"/>
      <c r="EE378" s="249"/>
      <c r="EF378" s="249"/>
      <c r="EG378" s="249"/>
      <c r="EH378" s="249"/>
      <c r="EI378" s="249"/>
      <c r="EJ378" s="249"/>
      <c r="EK378" s="249"/>
      <c r="EL378" s="249"/>
      <c r="EM378" s="249"/>
      <c r="EN378" s="249"/>
      <c r="EO378" s="249"/>
      <c r="EP378" s="249"/>
      <c r="EQ378" s="249"/>
      <c r="ER378" s="249"/>
      <c r="ES378" s="249"/>
      <c r="ET378" s="249"/>
      <c r="EU378" s="249"/>
      <c r="EV378" s="249"/>
    </row>
    <row r="379" spans="4:152" x14ac:dyDescent="0.25">
      <c r="E379" s="298"/>
      <c r="F379" s="240">
        <f t="shared" si="392"/>
        <v>0</v>
      </c>
      <c r="G379" s="240"/>
      <c r="H379" s="240"/>
      <c r="I379" s="240"/>
      <c r="J379" s="241"/>
      <c r="K379" s="245">
        <f t="shared" si="393"/>
        <v>6</v>
      </c>
      <c r="L379" s="243"/>
      <c r="M379" s="244"/>
      <c r="N379" s="245"/>
      <c r="O379" s="243">
        <f t="shared" ref="O379:BZ379" si="404">HLOOKUP(O$360,$O$689:$Z$703,2,FALSE)/12</f>
        <v>0</v>
      </c>
      <c r="P379" s="243">
        <f t="shared" si="404"/>
        <v>0</v>
      </c>
      <c r="Q379" s="243">
        <f t="shared" si="404"/>
        <v>0</v>
      </c>
      <c r="R379" s="243">
        <f t="shared" si="404"/>
        <v>0</v>
      </c>
      <c r="S379" s="243">
        <f t="shared" si="404"/>
        <v>0</v>
      </c>
      <c r="T379" s="243">
        <f t="shared" si="404"/>
        <v>0</v>
      </c>
      <c r="U379" s="243">
        <f t="shared" si="404"/>
        <v>0</v>
      </c>
      <c r="V379" s="243">
        <f t="shared" si="404"/>
        <v>0</v>
      </c>
      <c r="W379" s="243">
        <f t="shared" si="404"/>
        <v>0</v>
      </c>
      <c r="X379" s="243">
        <f t="shared" si="404"/>
        <v>0</v>
      </c>
      <c r="Y379" s="243">
        <f t="shared" si="404"/>
        <v>0</v>
      </c>
      <c r="Z379" s="243">
        <f t="shared" si="404"/>
        <v>0</v>
      </c>
      <c r="AA379" s="243">
        <f t="shared" si="404"/>
        <v>0</v>
      </c>
      <c r="AB379" s="243">
        <f t="shared" si="404"/>
        <v>0</v>
      </c>
      <c r="AC379" s="243">
        <f t="shared" si="404"/>
        <v>0</v>
      </c>
      <c r="AD379" s="243">
        <f t="shared" si="404"/>
        <v>0</v>
      </c>
      <c r="AE379" s="243">
        <f t="shared" si="404"/>
        <v>0</v>
      </c>
      <c r="AF379" s="243">
        <f t="shared" si="404"/>
        <v>0</v>
      </c>
      <c r="AG379" s="243">
        <f t="shared" si="404"/>
        <v>0</v>
      </c>
      <c r="AH379" s="243">
        <f t="shared" si="404"/>
        <v>0</v>
      </c>
      <c r="AI379" s="243">
        <f t="shared" si="404"/>
        <v>0</v>
      </c>
      <c r="AJ379" s="243">
        <f t="shared" si="404"/>
        <v>0</v>
      </c>
      <c r="AK379" s="243">
        <f t="shared" si="404"/>
        <v>0</v>
      </c>
      <c r="AL379" s="243">
        <f t="shared" si="404"/>
        <v>0</v>
      </c>
      <c r="AM379" s="243">
        <f t="shared" si="404"/>
        <v>0</v>
      </c>
      <c r="AN379" s="243">
        <f t="shared" si="404"/>
        <v>0</v>
      </c>
      <c r="AO379" s="243">
        <f t="shared" si="404"/>
        <v>0</v>
      </c>
      <c r="AP379" s="243">
        <f t="shared" si="404"/>
        <v>0</v>
      </c>
      <c r="AQ379" s="243">
        <f t="shared" si="404"/>
        <v>0</v>
      </c>
      <c r="AR379" s="243">
        <f t="shared" si="404"/>
        <v>0</v>
      </c>
      <c r="AS379" s="243">
        <f t="shared" si="404"/>
        <v>0</v>
      </c>
      <c r="AT379" s="243">
        <f t="shared" si="404"/>
        <v>0</v>
      </c>
      <c r="AU379" s="243">
        <f t="shared" si="404"/>
        <v>0</v>
      </c>
      <c r="AV379" s="243">
        <f t="shared" si="404"/>
        <v>0</v>
      </c>
      <c r="AW379" s="243">
        <f t="shared" si="404"/>
        <v>0</v>
      </c>
      <c r="AX379" s="243">
        <f t="shared" si="404"/>
        <v>0</v>
      </c>
      <c r="AY379" s="243">
        <f t="shared" si="404"/>
        <v>0</v>
      </c>
      <c r="AZ379" s="243">
        <f t="shared" si="404"/>
        <v>0</v>
      </c>
      <c r="BA379" s="243">
        <f t="shared" si="404"/>
        <v>0</v>
      </c>
      <c r="BB379" s="243">
        <f t="shared" si="404"/>
        <v>0</v>
      </c>
      <c r="BC379" s="243">
        <f t="shared" si="404"/>
        <v>0</v>
      </c>
      <c r="BD379" s="243">
        <f t="shared" si="404"/>
        <v>0</v>
      </c>
      <c r="BE379" s="243">
        <f t="shared" si="404"/>
        <v>0</v>
      </c>
      <c r="BF379" s="243">
        <f t="shared" si="404"/>
        <v>0</v>
      </c>
      <c r="BG379" s="243">
        <f t="shared" si="404"/>
        <v>0</v>
      </c>
      <c r="BH379" s="243">
        <f t="shared" si="404"/>
        <v>0</v>
      </c>
      <c r="BI379" s="243">
        <f t="shared" si="404"/>
        <v>0</v>
      </c>
      <c r="BJ379" s="243">
        <f t="shared" si="404"/>
        <v>0</v>
      </c>
      <c r="BK379" s="243">
        <f t="shared" si="404"/>
        <v>0</v>
      </c>
      <c r="BL379" s="243">
        <f t="shared" si="404"/>
        <v>0</v>
      </c>
      <c r="BM379" s="243">
        <f t="shared" si="404"/>
        <v>0</v>
      </c>
      <c r="BN379" s="243">
        <f t="shared" si="404"/>
        <v>0</v>
      </c>
      <c r="BO379" s="243">
        <f t="shared" si="404"/>
        <v>0</v>
      </c>
      <c r="BP379" s="243">
        <f t="shared" si="404"/>
        <v>0</v>
      </c>
      <c r="BQ379" s="243">
        <f t="shared" si="404"/>
        <v>0</v>
      </c>
      <c r="BR379" s="243">
        <f t="shared" si="404"/>
        <v>0</v>
      </c>
      <c r="BS379" s="243">
        <f t="shared" si="404"/>
        <v>0</v>
      </c>
      <c r="BT379" s="243">
        <f t="shared" si="404"/>
        <v>0</v>
      </c>
      <c r="BU379" s="243">
        <f t="shared" si="404"/>
        <v>0</v>
      </c>
      <c r="BV379" s="243">
        <f t="shared" si="404"/>
        <v>0</v>
      </c>
      <c r="BW379" s="243">
        <f t="shared" si="404"/>
        <v>0</v>
      </c>
      <c r="BX379" s="243">
        <f t="shared" si="404"/>
        <v>0</v>
      </c>
      <c r="BY379" s="243">
        <f t="shared" si="404"/>
        <v>0</v>
      </c>
      <c r="BZ379" s="243">
        <f t="shared" si="404"/>
        <v>0</v>
      </c>
      <c r="CA379" s="243">
        <f t="shared" ref="CA379:DF379" si="405">HLOOKUP(CA$360,$O$689:$Z$703,2,FALSE)/12</f>
        <v>0</v>
      </c>
      <c r="CB379" s="243">
        <f t="shared" si="405"/>
        <v>0</v>
      </c>
      <c r="CC379" s="243">
        <f t="shared" si="405"/>
        <v>0</v>
      </c>
      <c r="CD379" s="243">
        <f t="shared" si="405"/>
        <v>0</v>
      </c>
      <c r="CE379" s="243">
        <f t="shared" si="405"/>
        <v>0</v>
      </c>
      <c r="CF379" s="243">
        <f t="shared" si="405"/>
        <v>0</v>
      </c>
      <c r="CG379" s="243">
        <f t="shared" si="405"/>
        <v>0</v>
      </c>
      <c r="CH379" s="243">
        <f t="shared" si="405"/>
        <v>0</v>
      </c>
      <c r="CI379" s="243">
        <f t="shared" si="405"/>
        <v>0</v>
      </c>
      <c r="CJ379" s="243">
        <f t="shared" si="405"/>
        <v>0</v>
      </c>
      <c r="CK379" s="243">
        <f t="shared" si="405"/>
        <v>0</v>
      </c>
      <c r="CL379" s="243">
        <f t="shared" si="405"/>
        <v>0</v>
      </c>
      <c r="CM379" s="243">
        <f t="shared" si="405"/>
        <v>0</v>
      </c>
      <c r="CN379" s="243">
        <f t="shared" si="405"/>
        <v>0</v>
      </c>
      <c r="CO379" s="243">
        <f t="shared" si="405"/>
        <v>0</v>
      </c>
      <c r="CP379" s="243">
        <f t="shared" si="405"/>
        <v>0</v>
      </c>
      <c r="CQ379" s="243">
        <f t="shared" si="405"/>
        <v>0</v>
      </c>
      <c r="CR379" s="243">
        <f t="shared" si="405"/>
        <v>0</v>
      </c>
      <c r="CS379" s="243">
        <f t="shared" si="405"/>
        <v>0</v>
      </c>
      <c r="CT379" s="243">
        <f t="shared" si="405"/>
        <v>0</v>
      </c>
      <c r="CU379" s="243">
        <f t="shared" si="405"/>
        <v>0</v>
      </c>
      <c r="CV379" s="243">
        <f t="shared" si="405"/>
        <v>0</v>
      </c>
      <c r="CW379" s="243">
        <f t="shared" si="405"/>
        <v>0</v>
      </c>
      <c r="CX379" s="243">
        <f t="shared" si="405"/>
        <v>0</v>
      </c>
      <c r="CY379" s="243">
        <f t="shared" si="405"/>
        <v>0</v>
      </c>
      <c r="CZ379" s="243">
        <f t="shared" si="405"/>
        <v>0</v>
      </c>
      <c r="DA379" s="243">
        <f t="shared" si="405"/>
        <v>0</v>
      </c>
      <c r="DB379" s="243">
        <f t="shared" si="405"/>
        <v>0</v>
      </c>
      <c r="DC379" s="243">
        <f t="shared" si="405"/>
        <v>0</v>
      </c>
      <c r="DD379" s="243">
        <f t="shared" si="405"/>
        <v>0</v>
      </c>
      <c r="DE379" s="243">
        <f t="shared" si="405"/>
        <v>0</v>
      </c>
      <c r="DF379" s="243">
        <f t="shared" si="405"/>
        <v>0</v>
      </c>
      <c r="DG379" s="243"/>
      <c r="DH379" s="243"/>
      <c r="DI379" s="243"/>
      <c r="DJ379" s="243"/>
      <c r="DK379" s="243"/>
      <c r="DL379" s="243"/>
      <c r="DM379" s="243"/>
      <c r="DN379" s="243"/>
      <c r="DO379" s="243"/>
      <c r="DP379" s="243"/>
      <c r="DQ379" s="243"/>
      <c r="DR379" s="243"/>
      <c r="DS379" s="243"/>
      <c r="DT379" s="243"/>
      <c r="DU379" s="243"/>
      <c r="DV379" s="243"/>
      <c r="DW379" s="243"/>
      <c r="DX379" s="243"/>
      <c r="DY379" s="243"/>
      <c r="DZ379" s="243"/>
      <c r="EA379" s="243"/>
      <c r="EB379" s="243"/>
      <c r="EC379" s="243"/>
      <c r="ED379" s="243"/>
      <c r="EE379" s="243"/>
      <c r="EF379" s="243"/>
      <c r="EG379" s="243"/>
      <c r="EH379" s="243"/>
      <c r="EI379" s="243"/>
      <c r="EJ379" s="243"/>
      <c r="EK379" s="243"/>
      <c r="EL379" s="243"/>
      <c r="EM379" s="243"/>
      <c r="EN379" s="243"/>
      <c r="EO379" s="243"/>
      <c r="EP379" s="243"/>
      <c r="EQ379" s="243"/>
      <c r="ER379" s="243"/>
      <c r="ES379" s="243"/>
      <c r="ET379" s="243"/>
      <c r="EU379" s="243"/>
      <c r="EV379" s="243"/>
    </row>
    <row r="380" spans="4:152" x14ac:dyDescent="0.25">
      <c r="E380" s="298"/>
      <c r="F380" s="283"/>
      <c r="G380" s="283"/>
      <c r="H380" s="283"/>
      <c r="I380" s="246"/>
      <c r="J380" s="247"/>
      <c r="K380" s="295"/>
      <c r="L380" s="235"/>
      <c r="M380" s="236"/>
      <c r="N380" s="248"/>
      <c r="O380" s="235"/>
      <c r="P380" s="235"/>
      <c r="Q380" s="235"/>
      <c r="R380" s="235"/>
      <c r="S380" s="235"/>
      <c r="T380" s="235"/>
      <c r="U380" s="235"/>
      <c r="V380" s="235"/>
      <c r="W380" s="235"/>
      <c r="X380" s="235"/>
      <c r="Y380" s="235"/>
      <c r="Z380" s="235"/>
      <c r="AA380" s="235"/>
      <c r="AB380" s="235"/>
      <c r="AC380" s="249"/>
      <c r="AD380" s="249"/>
      <c r="AE380" s="249"/>
      <c r="AF380" s="249"/>
      <c r="AG380" s="249"/>
      <c r="AH380" s="249"/>
      <c r="AI380" s="249"/>
      <c r="AJ380" s="249"/>
      <c r="AK380" s="249"/>
      <c r="AL380" s="249"/>
      <c r="AM380" s="249"/>
      <c r="AN380" s="249"/>
      <c r="AO380" s="249"/>
      <c r="AP380" s="249"/>
      <c r="AQ380" s="249"/>
      <c r="AR380" s="249"/>
      <c r="AS380" s="249"/>
      <c r="AT380" s="249"/>
      <c r="AU380" s="249"/>
      <c r="AV380" s="249"/>
      <c r="AW380" s="249"/>
      <c r="AX380" s="249"/>
      <c r="AY380" s="249"/>
      <c r="AZ380" s="249"/>
      <c r="BA380" s="249"/>
      <c r="BB380" s="249"/>
      <c r="BC380" s="249"/>
      <c r="BD380" s="249"/>
      <c r="BE380" s="249"/>
      <c r="BF380" s="249"/>
      <c r="BG380" s="249"/>
      <c r="BH380" s="249"/>
      <c r="BI380" s="249"/>
      <c r="BJ380" s="249"/>
      <c r="BK380" s="249"/>
      <c r="BL380" s="249"/>
      <c r="BM380" s="249"/>
      <c r="BN380" s="249"/>
      <c r="BO380" s="249"/>
      <c r="BP380" s="249"/>
      <c r="BQ380" s="249"/>
      <c r="BR380" s="249"/>
      <c r="BS380" s="249"/>
      <c r="BT380" s="249"/>
      <c r="BU380" s="249"/>
      <c r="BV380" s="249"/>
      <c r="BW380" s="249"/>
      <c r="BX380" s="249"/>
      <c r="BY380" s="249"/>
      <c r="BZ380" s="249"/>
      <c r="CA380" s="249"/>
      <c r="CB380" s="249"/>
      <c r="CC380" s="249"/>
      <c r="CD380" s="249"/>
      <c r="CE380" s="249"/>
      <c r="CF380" s="249"/>
      <c r="CG380" s="249"/>
      <c r="CH380" s="249"/>
      <c r="CI380" s="249"/>
      <c r="CJ380" s="249"/>
      <c r="CK380" s="249"/>
      <c r="CL380" s="249"/>
      <c r="CM380" s="249"/>
      <c r="CN380" s="249"/>
      <c r="CO380" s="249"/>
      <c r="CP380" s="249"/>
      <c r="CQ380" s="249"/>
      <c r="CR380" s="249"/>
      <c r="CS380" s="249"/>
      <c r="CT380" s="249"/>
      <c r="CU380" s="249"/>
      <c r="CV380" s="249"/>
      <c r="CW380" s="249"/>
      <c r="CX380" s="249"/>
      <c r="CY380" s="249"/>
      <c r="CZ380" s="249"/>
      <c r="DA380" s="249"/>
      <c r="DB380" s="249"/>
      <c r="DC380" s="249"/>
      <c r="DD380" s="249"/>
      <c r="DE380" s="249"/>
      <c r="DF380" s="249"/>
      <c r="DG380" s="249"/>
      <c r="DH380" s="249"/>
      <c r="DI380" s="249"/>
      <c r="DJ380" s="249"/>
      <c r="DK380" s="249"/>
      <c r="DL380" s="249"/>
      <c r="DM380" s="249"/>
      <c r="DN380" s="249"/>
      <c r="DO380" s="249"/>
      <c r="DP380" s="249"/>
      <c r="DQ380" s="249"/>
      <c r="DR380" s="249"/>
      <c r="DS380" s="249"/>
      <c r="DT380" s="249"/>
      <c r="DU380" s="249"/>
      <c r="DV380" s="249"/>
      <c r="DW380" s="249"/>
      <c r="DX380" s="249"/>
      <c r="DY380" s="249"/>
      <c r="DZ380" s="249"/>
      <c r="EA380" s="249"/>
      <c r="EB380" s="249"/>
      <c r="EC380" s="249"/>
      <c r="ED380" s="249"/>
      <c r="EE380" s="249"/>
      <c r="EF380" s="249"/>
      <c r="EG380" s="249"/>
      <c r="EH380" s="249"/>
      <c r="EI380" s="249"/>
      <c r="EJ380" s="249"/>
      <c r="EK380" s="249"/>
      <c r="EL380" s="249"/>
      <c r="EM380" s="249"/>
      <c r="EN380" s="249"/>
      <c r="EO380" s="249"/>
      <c r="EP380" s="249"/>
      <c r="EQ380" s="249"/>
      <c r="ER380" s="249"/>
      <c r="ES380" s="249"/>
      <c r="ET380" s="249"/>
      <c r="EU380" s="249"/>
      <c r="EV380" s="249"/>
    </row>
    <row r="381" spans="4:152" x14ac:dyDescent="0.25">
      <c r="E381" s="287" t="s">
        <v>88</v>
      </c>
      <c r="F381" s="288"/>
      <c r="G381" s="288"/>
      <c r="H381" s="288"/>
      <c r="I381" s="288"/>
      <c r="J381" s="289"/>
      <c r="K381" s="290" t="s">
        <v>89</v>
      </c>
      <c r="L381" s="301" t="s">
        <v>90</v>
      </c>
      <c r="M381" s="229" t="s">
        <v>91</v>
      </c>
      <c r="N381" s="230"/>
      <c r="O381" s="228">
        <f t="shared" ref="O381:BZ381" si="406">O382+O386</f>
        <v>4760.845826024839</v>
      </c>
      <c r="P381" s="228">
        <f t="shared" si="406"/>
        <v>4760.845826024839</v>
      </c>
      <c r="Q381" s="228">
        <f t="shared" si="406"/>
        <v>4760.845826024839</v>
      </c>
      <c r="R381" s="228">
        <f t="shared" si="406"/>
        <v>4760.845826024839</v>
      </c>
      <c r="S381" s="228">
        <f t="shared" si="406"/>
        <v>4760.845826024839</v>
      </c>
      <c r="T381" s="228">
        <f t="shared" si="406"/>
        <v>4760.845826024839</v>
      </c>
      <c r="U381" s="228">
        <f t="shared" si="406"/>
        <v>4760.845826024839</v>
      </c>
      <c r="V381" s="228">
        <f t="shared" si="406"/>
        <v>4760.845826024839</v>
      </c>
      <c r="W381" s="228">
        <f t="shared" si="406"/>
        <v>4760.845826024839</v>
      </c>
      <c r="X381" s="228">
        <f t="shared" si="406"/>
        <v>4760.845826024839</v>
      </c>
      <c r="Y381" s="228">
        <f t="shared" si="406"/>
        <v>4760.845826024839</v>
      </c>
      <c r="Z381" s="228">
        <f t="shared" si="406"/>
        <v>4760.845826024839</v>
      </c>
      <c r="AA381" s="228">
        <f t="shared" si="406"/>
        <v>5272.2754566038484</v>
      </c>
      <c r="AB381" s="228">
        <f t="shared" si="406"/>
        <v>5272.2754566038484</v>
      </c>
      <c r="AC381" s="228">
        <f t="shared" si="406"/>
        <v>5272.2754566038484</v>
      </c>
      <c r="AD381" s="228">
        <f t="shared" si="406"/>
        <v>5272.2754566038484</v>
      </c>
      <c r="AE381" s="228">
        <f t="shared" si="406"/>
        <v>5272.2754566038484</v>
      </c>
      <c r="AF381" s="228">
        <f t="shared" si="406"/>
        <v>5272.2754566038484</v>
      </c>
      <c r="AG381" s="228">
        <f t="shared" si="406"/>
        <v>5272.2754566038484</v>
      </c>
      <c r="AH381" s="228">
        <f t="shared" si="406"/>
        <v>5272.2754566038484</v>
      </c>
      <c r="AI381" s="228">
        <f t="shared" si="406"/>
        <v>5272.2754566038484</v>
      </c>
      <c r="AJ381" s="228">
        <f t="shared" si="406"/>
        <v>5272.2754566038484</v>
      </c>
      <c r="AK381" s="228">
        <f t="shared" si="406"/>
        <v>5272.2754566038484</v>
      </c>
      <c r="AL381" s="228">
        <f t="shared" si="406"/>
        <v>5272.2754566038484</v>
      </c>
      <c r="AM381" s="228">
        <f t="shared" si="406"/>
        <v>5804.2149762065228</v>
      </c>
      <c r="AN381" s="228">
        <f t="shared" si="406"/>
        <v>5804.2149762065228</v>
      </c>
      <c r="AO381" s="228">
        <f t="shared" si="406"/>
        <v>5804.2149762065228</v>
      </c>
      <c r="AP381" s="228">
        <f t="shared" si="406"/>
        <v>5804.2149762065228</v>
      </c>
      <c r="AQ381" s="228">
        <f t="shared" si="406"/>
        <v>5804.2149762065228</v>
      </c>
      <c r="AR381" s="228">
        <f t="shared" si="406"/>
        <v>5804.2149762065228</v>
      </c>
      <c r="AS381" s="228">
        <f t="shared" si="406"/>
        <v>5804.2149762065228</v>
      </c>
      <c r="AT381" s="228">
        <f t="shared" si="406"/>
        <v>5804.2149762065228</v>
      </c>
      <c r="AU381" s="228">
        <f t="shared" si="406"/>
        <v>5804.2149762065228</v>
      </c>
      <c r="AV381" s="228">
        <f t="shared" si="406"/>
        <v>5804.2149762065228</v>
      </c>
      <c r="AW381" s="228">
        <f t="shared" si="406"/>
        <v>5804.2149762065228</v>
      </c>
      <c r="AX381" s="228">
        <f t="shared" si="406"/>
        <v>5804.2149762065228</v>
      </c>
      <c r="AY381" s="228">
        <f t="shared" si="406"/>
        <v>6104.9172879651987</v>
      </c>
      <c r="AZ381" s="228">
        <f t="shared" si="406"/>
        <v>6104.9172879651987</v>
      </c>
      <c r="BA381" s="228">
        <f t="shared" si="406"/>
        <v>6104.9172879651987</v>
      </c>
      <c r="BB381" s="228">
        <f t="shared" si="406"/>
        <v>6104.9172879651987</v>
      </c>
      <c r="BC381" s="228">
        <f t="shared" si="406"/>
        <v>6104.9172879651987</v>
      </c>
      <c r="BD381" s="228">
        <f t="shared" si="406"/>
        <v>6104.9172879651987</v>
      </c>
      <c r="BE381" s="228">
        <f t="shared" si="406"/>
        <v>6104.9172879651987</v>
      </c>
      <c r="BF381" s="228">
        <f t="shared" si="406"/>
        <v>6104.9172879651987</v>
      </c>
      <c r="BG381" s="228">
        <f t="shared" si="406"/>
        <v>6104.9172879651987</v>
      </c>
      <c r="BH381" s="228">
        <f t="shared" si="406"/>
        <v>6104.9172879651987</v>
      </c>
      <c r="BI381" s="228">
        <f t="shared" si="406"/>
        <v>6104.9172879651987</v>
      </c>
      <c r="BJ381" s="228">
        <f t="shared" si="406"/>
        <v>6104.9172879651987</v>
      </c>
      <c r="BK381" s="228">
        <f t="shared" si="406"/>
        <v>6478.0436516836544</v>
      </c>
      <c r="BL381" s="228">
        <f t="shared" si="406"/>
        <v>6478.0436516836544</v>
      </c>
      <c r="BM381" s="228">
        <f t="shared" si="406"/>
        <v>6478.0436516836544</v>
      </c>
      <c r="BN381" s="228">
        <f t="shared" si="406"/>
        <v>6478.0436516836544</v>
      </c>
      <c r="BO381" s="228">
        <f t="shared" si="406"/>
        <v>6478.0436516836544</v>
      </c>
      <c r="BP381" s="228">
        <f t="shared" si="406"/>
        <v>6478.0436516836544</v>
      </c>
      <c r="BQ381" s="228">
        <f t="shared" si="406"/>
        <v>6478.0436516836544</v>
      </c>
      <c r="BR381" s="228">
        <f t="shared" si="406"/>
        <v>6478.0436516836544</v>
      </c>
      <c r="BS381" s="228">
        <f t="shared" si="406"/>
        <v>6478.0436516836544</v>
      </c>
      <c r="BT381" s="228">
        <f t="shared" si="406"/>
        <v>6478.0436516836544</v>
      </c>
      <c r="BU381" s="228">
        <f t="shared" si="406"/>
        <v>6478.0436516836544</v>
      </c>
      <c r="BV381" s="228">
        <f t="shared" si="406"/>
        <v>6478.0436516836544</v>
      </c>
      <c r="BW381" s="228">
        <f t="shared" si="406"/>
        <v>6878.3644051885185</v>
      </c>
      <c r="BX381" s="228">
        <f t="shared" si="406"/>
        <v>6878.3644051885185</v>
      </c>
      <c r="BY381" s="228">
        <f t="shared" si="406"/>
        <v>6878.3644051885185</v>
      </c>
      <c r="BZ381" s="228">
        <f t="shared" si="406"/>
        <v>6878.3644051885185</v>
      </c>
      <c r="CA381" s="228">
        <f t="shared" ref="CA381:DF381" si="407">CA382+CA386</f>
        <v>6878.3644051885185</v>
      </c>
      <c r="CB381" s="228">
        <f t="shared" si="407"/>
        <v>6878.3644051885185</v>
      </c>
      <c r="CC381" s="228">
        <f t="shared" si="407"/>
        <v>6878.3644051885185</v>
      </c>
      <c r="CD381" s="228">
        <f t="shared" si="407"/>
        <v>6878.3644051885185</v>
      </c>
      <c r="CE381" s="228">
        <f t="shared" si="407"/>
        <v>6878.3644051885185</v>
      </c>
      <c r="CF381" s="228">
        <f t="shared" si="407"/>
        <v>6878.3644051885185</v>
      </c>
      <c r="CG381" s="228">
        <f t="shared" si="407"/>
        <v>6878.3644051885185</v>
      </c>
      <c r="CH381" s="228">
        <f t="shared" si="407"/>
        <v>6878.3644051885185</v>
      </c>
      <c r="CI381" s="228">
        <f t="shared" si="407"/>
        <v>7277.6561727034523</v>
      </c>
      <c r="CJ381" s="228">
        <f t="shared" si="407"/>
        <v>7277.6561727034523</v>
      </c>
      <c r="CK381" s="228">
        <f t="shared" si="407"/>
        <v>7277.6561727034523</v>
      </c>
      <c r="CL381" s="228">
        <f t="shared" si="407"/>
        <v>7277.6561727034523</v>
      </c>
      <c r="CM381" s="228">
        <f t="shared" si="407"/>
        <v>7277.6561727034523</v>
      </c>
      <c r="CN381" s="228">
        <f t="shared" si="407"/>
        <v>7277.6561727034523</v>
      </c>
      <c r="CO381" s="228">
        <f t="shared" si="407"/>
        <v>7277.6561727034523</v>
      </c>
      <c r="CP381" s="228">
        <f t="shared" si="407"/>
        <v>7277.6561727034523</v>
      </c>
      <c r="CQ381" s="228">
        <f t="shared" si="407"/>
        <v>7277.6561727034523</v>
      </c>
      <c r="CR381" s="228">
        <f t="shared" si="407"/>
        <v>7277.6561727034523</v>
      </c>
      <c r="CS381" s="228">
        <f t="shared" si="407"/>
        <v>7277.6561727034523</v>
      </c>
      <c r="CT381" s="228">
        <f t="shared" si="407"/>
        <v>7277.6561727034523</v>
      </c>
      <c r="CU381" s="228">
        <f t="shared" si="407"/>
        <v>7699.0751389474199</v>
      </c>
      <c r="CV381" s="228">
        <f t="shared" si="407"/>
        <v>7699.0751389474199</v>
      </c>
      <c r="CW381" s="228">
        <f t="shared" si="407"/>
        <v>7699.0751389474199</v>
      </c>
      <c r="CX381" s="228">
        <f t="shared" si="407"/>
        <v>7699.0751389474199</v>
      </c>
      <c r="CY381" s="228">
        <f t="shared" si="407"/>
        <v>7699.0751389474199</v>
      </c>
      <c r="CZ381" s="228">
        <f t="shared" si="407"/>
        <v>7699.0751389474199</v>
      </c>
      <c r="DA381" s="228">
        <f t="shared" si="407"/>
        <v>7699.0751389474199</v>
      </c>
      <c r="DB381" s="228">
        <f t="shared" si="407"/>
        <v>7699.0751389474199</v>
      </c>
      <c r="DC381" s="228">
        <f t="shared" si="407"/>
        <v>7699.0751389474199</v>
      </c>
      <c r="DD381" s="228">
        <f t="shared" si="407"/>
        <v>7699.0751389474199</v>
      </c>
      <c r="DE381" s="228">
        <f t="shared" si="407"/>
        <v>7699.0751389474199</v>
      </c>
      <c r="DF381" s="228">
        <f t="shared" si="407"/>
        <v>7699.0751389474199</v>
      </c>
      <c r="DG381" s="228"/>
      <c r="DH381" s="228"/>
      <c r="DI381" s="228"/>
      <c r="DJ381" s="228"/>
      <c r="DK381" s="228"/>
      <c r="DL381" s="228"/>
      <c r="DM381" s="228"/>
      <c r="DN381" s="228"/>
      <c r="DO381" s="228"/>
      <c r="DP381" s="228"/>
      <c r="DQ381" s="228"/>
      <c r="DR381" s="228"/>
      <c r="DS381" s="228"/>
      <c r="DT381" s="228"/>
      <c r="DU381" s="228"/>
      <c r="DV381" s="228"/>
      <c r="DW381" s="228"/>
      <c r="DX381" s="228"/>
      <c r="DY381" s="228"/>
      <c r="DZ381" s="228"/>
      <c r="EA381" s="228"/>
      <c r="EB381" s="228"/>
      <c r="EC381" s="228"/>
      <c r="ED381" s="228"/>
      <c r="EE381" s="228"/>
      <c r="EF381" s="228"/>
      <c r="EG381" s="228"/>
      <c r="EH381" s="228"/>
      <c r="EI381" s="228"/>
      <c r="EJ381" s="228"/>
      <c r="EK381" s="228"/>
      <c r="EL381" s="228"/>
      <c r="EM381" s="228"/>
      <c r="EN381" s="228"/>
      <c r="EO381" s="228"/>
      <c r="EP381" s="228"/>
      <c r="EQ381" s="228"/>
      <c r="ER381" s="228"/>
      <c r="ES381" s="228"/>
      <c r="ET381" s="228"/>
      <c r="EU381" s="228"/>
      <c r="EV381" s="228"/>
    </row>
    <row r="382" spans="4:152" s="291" customFormat="1" x14ac:dyDescent="0.25">
      <c r="D382" s="139"/>
      <c r="E382" s="292" t="s">
        <v>86</v>
      </c>
      <c r="F382" s="293"/>
      <c r="G382" s="293"/>
      <c r="H382" s="293"/>
      <c r="I382" s="293"/>
      <c r="J382" s="294"/>
      <c r="K382" s="295"/>
      <c r="L382" s="296"/>
      <c r="M382" s="297"/>
      <c r="N382" s="295"/>
      <c r="O382" s="296">
        <f t="shared" ref="O382:W382" si="408">SUM(O383:O385)</f>
        <v>4296.9358000433576</v>
      </c>
      <c r="P382" s="296">
        <f t="shared" si="408"/>
        <v>4296.9358000433576</v>
      </c>
      <c r="Q382" s="296">
        <f t="shared" si="408"/>
        <v>4296.9358000433576</v>
      </c>
      <c r="R382" s="296">
        <f t="shared" si="408"/>
        <v>4296.9358000433576</v>
      </c>
      <c r="S382" s="296">
        <f t="shared" si="408"/>
        <v>4296.9358000433576</v>
      </c>
      <c r="T382" s="296">
        <f t="shared" si="408"/>
        <v>4296.9358000433576</v>
      </c>
      <c r="U382" s="296">
        <f t="shared" si="408"/>
        <v>4296.9358000433576</v>
      </c>
      <c r="V382" s="296">
        <f t="shared" si="408"/>
        <v>4296.9358000433576</v>
      </c>
      <c r="W382" s="296">
        <f t="shared" si="408"/>
        <v>4296.9358000433576</v>
      </c>
      <c r="X382" s="296">
        <f>SUM(X383:X385)</f>
        <v>4296.9358000433576</v>
      </c>
      <c r="Y382" s="296">
        <f t="shared" ref="Y382:CJ382" si="409">SUM(Y383:Y385)</f>
        <v>4296.9358000433576</v>
      </c>
      <c r="Z382" s="296">
        <f t="shared" si="409"/>
        <v>4296.9358000433576</v>
      </c>
      <c r="AA382" s="296">
        <f t="shared" si="409"/>
        <v>4273.6081176594043</v>
      </c>
      <c r="AB382" s="296">
        <f t="shared" si="409"/>
        <v>4273.6081176594043</v>
      </c>
      <c r="AC382" s="296">
        <f t="shared" si="409"/>
        <v>4273.6081176594043</v>
      </c>
      <c r="AD382" s="296">
        <f t="shared" si="409"/>
        <v>4273.6081176594043</v>
      </c>
      <c r="AE382" s="296">
        <f t="shared" si="409"/>
        <v>4273.6081176594043</v>
      </c>
      <c r="AF382" s="296">
        <f t="shared" si="409"/>
        <v>4273.6081176594043</v>
      </c>
      <c r="AG382" s="296">
        <f t="shared" si="409"/>
        <v>4273.6081176594043</v>
      </c>
      <c r="AH382" s="296">
        <f t="shared" si="409"/>
        <v>4273.6081176594043</v>
      </c>
      <c r="AI382" s="296">
        <f t="shared" si="409"/>
        <v>4273.6081176594043</v>
      </c>
      <c r="AJ382" s="296">
        <f t="shared" si="409"/>
        <v>4273.6081176594043</v>
      </c>
      <c r="AK382" s="296">
        <f t="shared" si="409"/>
        <v>4273.6081176594043</v>
      </c>
      <c r="AL382" s="296">
        <f t="shared" si="409"/>
        <v>4273.6081176594043</v>
      </c>
      <c r="AM382" s="296">
        <f t="shared" si="409"/>
        <v>4269.7201705954112</v>
      </c>
      <c r="AN382" s="296">
        <f t="shared" si="409"/>
        <v>4269.7201705954112</v>
      </c>
      <c r="AO382" s="296">
        <f t="shared" si="409"/>
        <v>4269.7201705954112</v>
      </c>
      <c r="AP382" s="296">
        <f t="shared" si="409"/>
        <v>4269.7201705954112</v>
      </c>
      <c r="AQ382" s="296">
        <f t="shared" si="409"/>
        <v>4269.7201705954112</v>
      </c>
      <c r="AR382" s="296">
        <f t="shared" si="409"/>
        <v>4269.7201705954112</v>
      </c>
      <c r="AS382" s="296">
        <f t="shared" si="409"/>
        <v>4269.7201705954112</v>
      </c>
      <c r="AT382" s="296">
        <f t="shared" si="409"/>
        <v>4269.7201705954112</v>
      </c>
      <c r="AU382" s="296">
        <f t="shared" si="409"/>
        <v>4269.7201705954112</v>
      </c>
      <c r="AV382" s="296">
        <f t="shared" si="409"/>
        <v>4269.7201705954112</v>
      </c>
      <c r="AW382" s="296">
        <f t="shared" si="409"/>
        <v>4269.7201705954112</v>
      </c>
      <c r="AX382" s="296">
        <f t="shared" si="409"/>
        <v>4269.7201705954112</v>
      </c>
      <c r="AY382" s="296">
        <f t="shared" si="409"/>
        <v>4265.1842323540877</v>
      </c>
      <c r="AZ382" s="296">
        <f t="shared" si="409"/>
        <v>4265.1842323540877</v>
      </c>
      <c r="BA382" s="296">
        <f t="shared" si="409"/>
        <v>4265.1842323540877</v>
      </c>
      <c r="BB382" s="296">
        <f t="shared" si="409"/>
        <v>4265.1842323540877</v>
      </c>
      <c r="BC382" s="296">
        <f t="shared" si="409"/>
        <v>4265.1842323540877</v>
      </c>
      <c r="BD382" s="296">
        <f t="shared" si="409"/>
        <v>4265.1842323540877</v>
      </c>
      <c r="BE382" s="296">
        <f t="shared" si="409"/>
        <v>4265.1842323540877</v>
      </c>
      <c r="BF382" s="296">
        <f t="shared" si="409"/>
        <v>4265.1842323540877</v>
      </c>
      <c r="BG382" s="296">
        <f t="shared" si="409"/>
        <v>4265.1842323540877</v>
      </c>
      <c r="BH382" s="296">
        <f t="shared" si="409"/>
        <v>4265.1842323540877</v>
      </c>
      <c r="BI382" s="296">
        <f t="shared" si="409"/>
        <v>4265.1842323540877</v>
      </c>
      <c r="BJ382" s="296">
        <f t="shared" si="409"/>
        <v>4265.1842323540877</v>
      </c>
      <c r="BK382" s="296">
        <f t="shared" si="409"/>
        <v>4259.8923044058756</v>
      </c>
      <c r="BL382" s="296">
        <f t="shared" si="409"/>
        <v>4259.8923044058756</v>
      </c>
      <c r="BM382" s="296">
        <f t="shared" si="409"/>
        <v>4259.8923044058756</v>
      </c>
      <c r="BN382" s="296">
        <f t="shared" si="409"/>
        <v>4259.8923044058756</v>
      </c>
      <c r="BO382" s="296">
        <f t="shared" si="409"/>
        <v>4259.8923044058756</v>
      </c>
      <c r="BP382" s="296">
        <f t="shared" si="409"/>
        <v>4259.8923044058756</v>
      </c>
      <c r="BQ382" s="296">
        <f t="shared" si="409"/>
        <v>4259.8923044058756</v>
      </c>
      <c r="BR382" s="296">
        <f t="shared" si="409"/>
        <v>4259.8923044058756</v>
      </c>
      <c r="BS382" s="296">
        <f t="shared" si="409"/>
        <v>4259.8923044058756</v>
      </c>
      <c r="BT382" s="296">
        <f t="shared" si="409"/>
        <v>4259.8923044058756</v>
      </c>
      <c r="BU382" s="296">
        <f t="shared" si="409"/>
        <v>4259.8923044058756</v>
      </c>
      <c r="BV382" s="296">
        <f t="shared" si="409"/>
        <v>4259.8923044058756</v>
      </c>
      <c r="BW382" s="296">
        <f t="shared" si="409"/>
        <v>4253.7183884662963</v>
      </c>
      <c r="BX382" s="296">
        <f t="shared" si="409"/>
        <v>4253.7183884662963</v>
      </c>
      <c r="BY382" s="296">
        <f t="shared" si="409"/>
        <v>4253.7183884662963</v>
      </c>
      <c r="BZ382" s="296">
        <f t="shared" si="409"/>
        <v>4253.7183884662963</v>
      </c>
      <c r="CA382" s="296">
        <f t="shared" si="409"/>
        <v>4253.7183884662963</v>
      </c>
      <c r="CB382" s="296">
        <f t="shared" si="409"/>
        <v>4253.7183884662963</v>
      </c>
      <c r="CC382" s="296">
        <f t="shared" si="409"/>
        <v>4253.7183884662963</v>
      </c>
      <c r="CD382" s="296">
        <f t="shared" si="409"/>
        <v>4253.7183884662963</v>
      </c>
      <c r="CE382" s="296">
        <f t="shared" si="409"/>
        <v>4253.7183884662963</v>
      </c>
      <c r="CF382" s="296">
        <f t="shared" si="409"/>
        <v>4253.7183884662963</v>
      </c>
      <c r="CG382" s="296">
        <f t="shared" si="409"/>
        <v>4253.7183884662963</v>
      </c>
      <c r="CH382" s="296">
        <f t="shared" si="409"/>
        <v>4253.7183884662963</v>
      </c>
      <c r="CI382" s="296">
        <f t="shared" si="409"/>
        <v>4246.5154865367858</v>
      </c>
      <c r="CJ382" s="296">
        <f t="shared" si="409"/>
        <v>4246.5154865367858</v>
      </c>
      <c r="CK382" s="296">
        <f t="shared" ref="CK382:DF382" si="410">SUM(CK383:CK385)</f>
        <v>4246.5154865367858</v>
      </c>
      <c r="CL382" s="296">
        <f t="shared" si="410"/>
        <v>4246.5154865367858</v>
      </c>
      <c r="CM382" s="296">
        <f t="shared" si="410"/>
        <v>4246.5154865367858</v>
      </c>
      <c r="CN382" s="296">
        <f t="shared" si="410"/>
        <v>4246.5154865367858</v>
      </c>
      <c r="CO382" s="296">
        <f t="shared" si="410"/>
        <v>4246.5154865367858</v>
      </c>
      <c r="CP382" s="296">
        <f t="shared" si="410"/>
        <v>4246.5154865367858</v>
      </c>
      <c r="CQ382" s="296">
        <f t="shared" si="410"/>
        <v>4246.5154865367858</v>
      </c>
      <c r="CR382" s="296">
        <f t="shared" si="410"/>
        <v>4246.5154865367858</v>
      </c>
      <c r="CS382" s="296">
        <f t="shared" si="410"/>
        <v>4246.5154865367858</v>
      </c>
      <c r="CT382" s="296">
        <f t="shared" si="410"/>
        <v>4246.5154865367858</v>
      </c>
      <c r="CU382" s="296">
        <f t="shared" si="410"/>
        <v>4261.4397833363091</v>
      </c>
      <c r="CV382" s="296">
        <f t="shared" si="410"/>
        <v>4261.4397833363091</v>
      </c>
      <c r="CW382" s="296">
        <f t="shared" si="410"/>
        <v>4261.4397833363091</v>
      </c>
      <c r="CX382" s="296">
        <f t="shared" si="410"/>
        <v>4261.4397833363091</v>
      </c>
      <c r="CY382" s="296">
        <f t="shared" si="410"/>
        <v>4261.4397833363091</v>
      </c>
      <c r="CZ382" s="296">
        <f t="shared" si="410"/>
        <v>4261.4397833363091</v>
      </c>
      <c r="DA382" s="296">
        <f t="shared" si="410"/>
        <v>4261.4397833363091</v>
      </c>
      <c r="DB382" s="296">
        <f t="shared" si="410"/>
        <v>4261.4397833363091</v>
      </c>
      <c r="DC382" s="296">
        <f t="shared" si="410"/>
        <v>4261.4397833363091</v>
      </c>
      <c r="DD382" s="296">
        <f t="shared" si="410"/>
        <v>4261.4397833363091</v>
      </c>
      <c r="DE382" s="296">
        <f t="shared" si="410"/>
        <v>4261.4397833363091</v>
      </c>
      <c r="DF382" s="296">
        <f t="shared" si="410"/>
        <v>4261.4397833363091</v>
      </c>
      <c r="DG382" s="296"/>
      <c r="DH382" s="296"/>
      <c r="DI382" s="296"/>
      <c r="DJ382" s="296"/>
      <c r="DK382" s="296"/>
      <c r="DL382" s="296"/>
      <c r="DM382" s="296"/>
      <c r="DN382" s="296"/>
      <c r="DO382" s="296"/>
      <c r="DP382" s="296"/>
      <c r="DQ382" s="296"/>
      <c r="DR382" s="296"/>
      <c r="DS382" s="296"/>
      <c r="DT382" s="296"/>
      <c r="DU382" s="296"/>
      <c r="DV382" s="296"/>
      <c r="DW382" s="296"/>
      <c r="DX382" s="296"/>
      <c r="DY382" s="296"/>
      <c r="DZ382" s="296"/>
      <c r="EA382" s="296"/>
      <c r="EB382" s="296"/>
      <c r="EC382" s="296"/>
      <c r="ED382" s="296"/>
      <c r="EE382" s="296"/>
      <c r="EF382" s="296"/>
      <c r="EG382" s="296"/>
      <c r="EH382" s="296"/>
      <c r="EI382" s="296"/>
      <c r="EJ382" s="296"/>
      <c r="EK382" s="296"/>
      <c r="EL382" s="296"/>
      <c r="EM382" s="296"/>
      <c r="EN382" s="296"/>
      <c r="EO382" s="296"/>
      <c r="EP382" s="296"/>
      <c r="EQ382" s="296"/>
      <c r="ER382" s="296"/>
      <c r="ES382" s="296"/>
      <c r="ET382" s="296"/>
      <c r="EU382" s="296"/>
      <c r="EV382" s="296"/>
    </row>
    <row r="383" spans="4:152" x14ac:dyDescent="0.25">
      <c r="E383" s="298"/>
      <c r="F383" s="232" t="s">
        <v>92</v>
      </c>
      <c r="G383" s="232"/>
      <c r="H383" s="232"/>
      <c r="I383" s="232"/>
      <c r="J383" s="233"/>
      <c r="K383" s="302">
        <f>L383/SUM($L$383:$L$385)</f>
        <v>0.92589838296942273</v>
      </c>
      <c r="L383" s="249">
        <v>205140.04699219184</v>
      </c>
      <c r="M383" s="299">
        <v>132199.89822519184</v>
      </c>
      <c r="N383" s="303"/>
      <c r="O383" s="249">
        <f t="shared" ref="O383:W385" si="411">O$364*$K383</f>
        <v>3978.5259089835677</v>
      </c>
      <c r="P383" s="249">
        <f t="shared" si="411"/>
        <v>3978.5259089835677</v>
      </c>
      <c r="Q383" s="249">
        <f t="shared" si="411"/>
        <v>3978.5259089835677</v>
      </c>
      <c r="R383" s="249">
        <f t="shared" si="411"/>
        <v>3978.5259089835677</v>
      </c>
      <c r="S383" s="249">
        <f t="shared" si="411"/>
        <v>3978.5259089835677</v>
      </c>
      <c r="T383" s="249">
        <f t="shared" si="411"/>
        <v>3978.5259089835677</v>
      </c>
      <c r="U383" s="249">
        <f t="shared" si="411"/>
        <v>3978.5259089835677</v>
      </c>
      <c r="V383" s="249">
        <f t="shared" si="411"/>
        <v>3978.5259089835677</v>
      </c>
      <c r="W383" s="249">
        <f t="shared" si="411"/>
        <v>3978.5259089835677</v>
      </c>
      <c r="X383" s="249">
        <f>X$364*$K383</f>
        <v>3978.5259089835677</v>
      </c>
      <c r="Y383" s="249">
        <f t="shared" ref="Y383:CJ385" si="412">Y$364*$K383</f>
        <v>3978.5259089835677</v>
      </c>
      <c r="Z383" s="249">
        <f t="shared" si="412"/>
        <v>3978.5259089835677</v>
      </c>
      <c r="AA383" s="249">
        <f t="shared" si="412"/>
        <v>3956.926845585841</v>
      </c>
      <c r="AB383" s="249">
        <f t="shared" si="412"/>
        <v>3956.926845585841</v>
      </c>
      <c r="AC383" s="249">
        <f t="shared" si="412"/>
        <v>3956.926845585841</v>
      </c>
      <c r="AD383" s="249">
        <f t="shared" si="412"/>
        <v>3956.926845585841</v>
      </c>
      <c r="AE383" s="249">
        <f t="shared" si="412"/>
        <v>3956.926845585841</v>
      </c>
      <c r="AF383" s="249">
        <f t="shared" si="412"/>
        <v>3956.926845585841</v>
      </c>
      <c r="AG383" s="249">
        <f t="shared" si="412"/>
        <v>3956.926845585841</v>
      </c>
      <c r="AH383" s="249">
        <f t="shared" si="412"/>
        <v>3956.926845585841</v>
      </c>
      <c r="AI383" s="249">
        <f t="shared" si="412"/>
        <v>3956.926845585841</v>
      </c>
      <c r="AJ383" s="249">
        <f t="shared" si="412"/>
        <v>3956.926845585841</v>
      </c>
      <c r="AK383" s="249">
        <f t="shared" si="412"/>
        <v>3956.926845585841</v>
      </c>
      <c r="AL383" s="249">
        <f t="shared" si="412"/>
        <v>3956.926845585841</v>
      </c>
      <c r="AM383" s="249">
        <f t="shared" si="412"/>
        <v>3953.3270016862198</v>
      </c>
      <c r="AN383" s="249">
        <f t="shared" si="412"/>
        <v>3953.3270016862198</v>
      </c>
      <c r="AO383" s="249">
        <f t="shared" si="412"/>
        <v>3953.3270016862198</v>
      </c>
      <c r="AP383" s="249">
        <f t="shared" si="412"/>
        <v>3953.3270016862198</v>
      </c>
      <c r="AQ383" s="249">
        <f t="shared" si="412"/>
        <v>3953.3270016862198</v>
      </c>
      <c r="AR383" s="249">
        <f t="shared" si="412"/>
        <v>3953.3270016862198</v>
      </c>
      <c r="AS383" s="249">
        <f t="shared" si="412"/>
        <v>3953.3270016862198</v>
      </c>
      <c r="AT383" s="249">
        <f t="shared" si="412"/>
        <v>3953.3270016862198</v>
      </c>
      <c r="AU383" s="249">
        <f t="shared" si="412"/>
        <v>3953.3270016862198</v>
      </c>
      <c r="AV383" s="249">
        <f t="shared" si="412"/>
        <v>3953.3270016862198</v>
      </c>
      <c r="AW383" s="249">
        <f t="shared" si="412"/>
        <v>3953.3270016862198</v>
      </c>
      <c r="AX383" s="249">
        <f t="shared" si="412"/>
        <v>3953.3270016862198</v>
      </c>
      <c r="AY383" s="249">
        <f t="shared" si="412"/>
        <v>3949.1271838033294</v>
      </c>
      <c r="AZ383" s="249">
        <f t="shared" si="412"/>
        <v>3949.1271838033294</v>
      </c>
      <c r="BA383" s="249">
        <f t="shared" si="412"/>
        <v>3949.1271838033294</v>
      </c>
      <c r="BB383" s="249">
        <f t="shared" si="412"/>
        <v>3949.1271838033294</v>
      </c>
      <c r="BC383" s="249">
        <f t="shared" si="412"/>
        <v>3949.1271838033294</v>
      </c>
      <c r="BD383" s="249">
        <f t="shared" si="412"/>
        <v>3949.1271838033294</v>
      </c>
      <c r="BE383" s="249">
        <f t="shared" si="412"/>
        <v>3949.1271838033294</v>
      </c>
      <c r="BF383" s="249">
        <f t="shared" si="412"/>
        <v>3949.1271838033294</v>
      </c>
      <c r="BG383" s="249">
        <f t="shared" si="412"/>
        <v>3949.1271838033294</v>
      </c>
      <c r="BH383" s="249">
        <f t="shared" si="412"/>
        <v>3949.1271838033294</v>
      </c>
      <c r="BI383" s="249">
        <f t="shared" si="412"/>
        <v>3949.1271838033294</v>
      </c>
      <c r="BJ383" s="249">
        <f t="shared" si="412"/>
        <v>3949.1271838033294</v>
      </c>
      <c r="BK383" s="249">
        <f t="shared" si="412"/>
        <v>3944.2273962732888</v>
      </c>
      <c r="BL383" s="249">
        <f t="shared" si="412"/>
        <v>3944.2273962732888</v>
      </c>
      <c r="BM383" s="249">
        <f t="shared" si="412"/>
        <v>3944.2273962732888</v>
      </c>
      <c r="BN383" s="249">
        <f t="shared" si="412"/>
        <v>3944.2273962732888</v>
      </c>
      <c r="BO383" s="249">
        <f t="shared" si="412"/>
        <v>3944.2273962732888</v>
      </c>
      <c r="BP383" s="249">
        <f t="shared" si="412"/>
        <v>3944.2273962732888</v>
      </c>
      <c r="BQ383" s="249">
        <f t="shared" si="412"/>
        <v>3944.2273962732888</v>
      </c>
      <c r="BR383" s="249">
        <f t="shared" si="412"/>
        <v>3944.2273962732888</v>
      </c>
      <c r="BS383" s="249">
        <f t="shared" si="412"/>
        <v>3944.2273962732888</v>
      </c>
      <c r="BT383" s="249">
        <f t="shared" si="412"/>
        <v>3944.2273962732888</v>
      </c>
      <c r="BU383" s="249">
        <f t="shared" si="412"/>
        <v>3944.2273962732888</v>
      </c>
      <c r="BV383" s="249">
        <f t="shared" si="412"/>
        <v>3944.2273962732888</v>
      </c>
      <c r="BW383" s="249">
        <f t="shared" si="412"/>
        <v>3938.5109774882426</v>
      </c>
      <c r="BX383" s="249">
        <f t="shared" si="412"/>
        <v>3938.5109774882426</v>
      </c>
      <c r="BY383" s="249">
        <f t="shared" si="412"/>
        <v>3938.5109774882426</v>
      </c>
      <c r="BZ383" s="249">
        <f t="shared" si="412"/>
        <v>3938.5109774882426</v>
      </c>
      <c r="CA383" s="249">
        <f t="shared" si="412"/>
        <v>3938.5109774882426</v>
      </c>
      <c r="CB383" s="249">
        <f t="shared" si="412"/>
        <v>3938.5109774882426</v>
      </c>
      <c r="CC383" s="249">
        <f t="shared" si="412"/>
        <v>3938.5109774882426</v>
      </c>
      <c r="CD383" s="249">
        <f t="shared" si="412"/>
        <v>3938.5109774882426</v>
      </c>
      <c r="CE383" s="249">
        <f t="shared" si="412"/>
        <v>3938.5109774882426</v>
      </c>
      <c r="CF383" s="249">
        <f t="shared" si="412"/>
        <v>3938.5109774882426</v>
      </c>
      <c r="CG383" s="249">
        <f t="shared" si="412"/>
        <v>3938.5109774882426</v>
      </c>
      <c r="CH383" s="249">
        <f t="shared" si="412"/>
        <v>3938.5109774882426</v>
      </c>
      <c r="CI383" s="249">
        <f t="shared" si="412"/>
        <v>3931.8418222390223</v>
      </c>
      <c r="CJ383" s="249">
        <f t="shared" si="412"/>
        <v>3931.8418222390223</v>
      </c>
      <c r="CK383" s="249">
        <f t="shared" ref="CK383:DF385" si="413">CK$364*$K383</f>
        <v>3931.8418222390223</v>
      </c>
      <c r="CL383" s="249">
        <f t="shared" si="413"/>
        <v>3931.8418222390223</v>
      </c>
      <c r="CM383" s="249">
        <f t="shared" si="413"/>
        <v>3931.8418222390223</v>
      </c>
      <c r="CN383" s="249">
        <f t="shared" si="413"/>
        <v>3931.8418222390223</v>
      </c>
      <c r="CO383" s="249">
        <f t="shared" si="413"/>
        <v>3931.8418222390223</v>
      </c>
      <c r="CP383" s="249">
        <f t="shared" si="413"/>
        <v>3931.8418222390223</v>
      </c>
      <c r="CQ383" s="249">
        <f t="shared" si="413"/>
        <v>3931.8418222390223</v>
      </c>
      <c r="CR383" s="249">
        <f t="shared" si="413"/>
        <v>3931.8418222390223</v>
      </c>
      <c r="CS383" s="249">
        <f t="shared" si="413"/>
        <v>3931.8418222390223</v>
      </c>
      <c r="CT383" s="249">
        <f t="shared" si="413"/>
        <v>3931.8418222390223</v>
      </c>
      <c r="CU383" s="249">
        <f t="shared" si="413"/>
        <v>3945.6602045126565</v>
      </c>
      <c r="CV383" s="249">
        <f t="shared" si="413"/>
        <v>3945.6602045126565</v>
      </c>
      <c r="CW383" s="249">
        <f t="shared" si="413"/>
        <v>3945.6602045126565</v>
      </c>
      <c r="CX383" s="249">
        <f t="shared" si="413"/>
        <v>3945.6602045126565</v>
      </c>
      <c r="CY383" s="249">
        <f t="shared" si="413"/>
        <v>3945.6602045126565</v>
      </c>
      <c r="CZ383" s="249">
        <f t="shared" si="413"/>
        <v>3945.6602045126565</v>
      </c>
      <c r="DA383" s="249">
        <f t="shared" si="413"/>
        <v>3945.6602045126565</v>
      </c>
      <c r="DB383" s="249">
        <f t="shared" si="413"/>
        <v>3945.6602045126565</v>
      </c>
      <c r="DC383" s="249">
        <f t="shared" si="413"/>
        <v>3945.6602045126565</v>
      </c>
      <c r="DD383" s="249">
        <f t="shared" si="413"/>
        <v>3945.6602045126565</v>
      </c>
      <c r="DE383" s="249">
        <f t="shared" si="413"/>
        <v>3945.6602045126565</v>
      </c>
      <c r="DF383" s="249">
        <f t="shared" si="413"/>
        <v>3945.6602045126565</v>
      </c>
      <c r="DG383" s="249"/>
      <c r="DH383" s="249"/>
      <c r="DI383" s="249"/>
      <c r="DJ383" s="249"/>
      <c r="DK383" s="249"/>
      <c r="DL383" s="249"/>
      <c r="DM383" s="249"/>
      <c r="DN383" s="249"/>
      <c r="DO383" s="249"/>
      <c r="DP383" s="249"/>
      <c r="DQ383" s="249"/>
      <c r="DR383" s="249"/>
      <c r="DS383" s="249"/>
      <c r="DT383" s="249"/>
      <c r="DU383" s="249"/>
      <c r="DV383" s="249"/>
      <c r="DW383" s="249"/>
      <c r="DX383" s="249"/>
      <c r="DY383" s="249"/>
      <c r="DZ383" s="249"/>
      <c r="EA383" s="249"/>
      <c r="EB383" s="249"/>
      <c r="EC383" s="249"/>
      <c r="ED383" s="249"/>
      <c r="EE383" s="249"/>
      <c r="EF383" s="249"/>
      <c r="EG383" s="249"/>
      <c r="EH383" s="249"/>
      <c r="EI383" s="249"/>
      <c r="EJ383" s="249"/>
      <c r="EK383" s="249"/>
      <c r="EL383" s="249"/>
      <c r="EM383" s="249"/>
      <c r="EN383" s="249"/>
      <c r="EO383" s="249"/>
      <c r="EP383" s="249"/>
      <c r="EQ383" s="249"/>
      <c r="ER383" s="249"/>
      <c r="ES383" s="249"/>
      <c r="ET383" s="249"/>
      <c r="EU383" s="249"/>
      <c r="EV383" s="249"/>
    </row>
    <row r="384" spans="4:152" x14ac:dyDescent="0.25">
      <c r="E384" s="298"/>
      <c r="F384" s="232" t="s">
        <v>93</v>
      </c>
      <c r="G384" s="232"/>
      <c r="H384" s="232"/>
      <c r="I384" s="232"/>
      <c r="J384" s="233"/>
      <c r="K384" s="302">
        <f>L384/SUM($L$383:$L$385)</f>
        <v>6.0786656103378051E-2</v>
      </c>
      <c r="L384" s="249">
        <v>13467.760306</v>
      </c>
      <c r="M384" s="299">
        <v>8189.5708759999998</v>
      </c>
      <c r="N384" s="303"/>
      <c r="O384" s="249">
        <f t="shared" si="411"/>
        <v>261.19635877552923</v>
      </c>
      <c r="P384" s="249">
        <f t="shared" si="411"/>
        <v>261.19635877552923</v>
      </c>
      <c r="Q384" s="249">
        <f t="shared" si="411"/>
        <v>261.19635877552923</v>
      </c>
      <c r="R384" s="249">
        <f t="shared" si="411"/>
        <v>261.19635877552923</v>
      </c>
      <c r="S384" s="249">
        <f t="shared" si="411"/>
        <v>261.19635877552923</v>
      </c>
      <c r="T384" s="249">
        <f t="shared" si="411"/>
        <v>261.19635877552923</v>
      </c>
      <c r="U384" s="249">
        <f t="shared" si="411"/>
        <v>261.19635877552923</v>
      </c>
      <c r="V384" s="249">
        <f t="shared" si="411"/>
        <v>261.19635877552923</v>
      </c>
      <c r="W384" s="249">
        <f t="shared" si="411"/>
        <v>261.19635877552923</v>
      </c>
      <c r="X384" s="249">
        <f>X$364*$K384</f>
        <v>261.19635877552923</v>
      </c>
      <c r="Y384" s="249">
        <f t="shared" si="412"/>
        <v>261.19635877552923</v>
      </c>
      <c r="Z384" s="249">
        <f t="shared" si="412"/>
        <v>261.19635877552923</v>
      </c>
      <c r="AA384" s="249">
        <f t="shared" si="412"/>
        <v>259.77834696876704</v>
      </c>
      <c r="AB384" s="249">
        <f t="shared" si="412"/>
        <v>259.77834696876704</v>
      </c>
      <c r="AC384" s="249">
        <f t="shared" si="412"/>
        <v>259.77834696876704</v>
      </c>
      <c r="AD384" s="249">
        <f t="shared" si="412"/>
        <v>259.77834696876704</v>
      </c>
      <c r="AE384" s="249">
        <f t="shared" si="412"/>
        <v>259.77834696876704</v>
      </c>
      <c r="AF384" s="249">
        <f t="shared" si="412"/>
        <v>259.77834696876704</v>
      </c>
      <c r="AG384" s="249">
        <f t="shared" si="412"/>
        <v>259.77834696876704</v>
      </c>
      <c r="AH384" s="249">
        <f t="shared" si="412"/>
        <v>259.77834696876704</v>
      </c>
      <c r="AI384" s="249">
        <f t="shared" si="412"/>
        <v>259.77834696876704</v>
      </c>
      <c r="AJ384" s="249">
        <f t="shared" si="412"/>
        <v>259.77834696876704</v>
      </c>
      <c r="AK384" s="249">
        <f t="shared" si="412"/>
        <v>259.77834696876704</v>
      </c>
      <c r="AL384" s="249">
        <f t="shared" si="412"/>
        <v>259.77834696876704</v>
      </c>
      <c r="AM384" s="249">
        <f t="shared" si="412"/>
        <v>259.54201166764</v>
      </c>
      <c r="AN384" s="249">
        <f t="shared" si="412"/>
        <v>259.54201166764</v>
      </c>
      <c r="AO384" s="249">
        <f t="shared" si="412"/>
        <v>259.54201166764</v>
      </c>
      <c r="AP384" s="249">
        <f t="shared" si="412"/>
        <v>259.54201166764</v>
      </c>
      <c r="AQ384" s="249">
        <f t="shared" si="412"/>
        <v>259.54201166764</v>
      </c>
      <c r="AR384" s="249">
        <f t="shared" si="412"/>
        <v>259.54201166764</v>
      </c>
      <c r="AS384" s="249">
        <f t="shared" si="412"/>
        <v>259.54201166764</v>
      </c>
      <c r="AT384" s="249">
        <f t="shared" si="412"/>
        <v>259.54201166764</v>
      </c>
      <c r="AU384" s="249">
        <f t="shared" si="412"/>
        <v>259.54201166764</v>
      </c>
      <c r="AV384" s="249">
        <f t="shared" si="412"/>
        <v>259.54201166764</v>
      </c>
      <c r="AW384" s="249">
        <f t="shared" si="412"/>
        <v>259.54201166764</v>
      </c>
      <c r="AX384" s="249">
        <f t="shared" si="412"/>
        <v>259.54201166764</v>
      </c>
      <c r="AY384" s="249">
        <f t="shared" si="412"/>
        <v>259.26628714965847</v>
      </c>
      <c r="AZ384" s="249">
        <f t="shared" si="412"/>
        <v>259.26628714965847</v>
      </c>
      <c r="BA384" s="249">
        <f t="shared" si="412"/>
        <v>259.26628714965847</v>
      </c>
      <c r="BB384" s="249">
        <f t="shared" si="412"/>
        <v>259.26628714965847</v>
      </c>
      <c r="BC384" s="249">
        <f t="shared" si="412"/>
        <v>259.26628714965847</v>
      </c>
      <c r="BD384" s="249">
        <f t="shared" si="412"/>
        <v>259.26628714965847</v>
      </c>
      <c r="BE384" s="249">
        <f t="shared" si="412"/>
        <v>259.26628714965847</v>
      </c>
      <c r="BF384" s="249">
        <f t="shared" si="412"/>
        <v>259.26628714965847</v>
      </c>
      <c r="BG384" s="249">
        <f t="shared" si="412"/>
        <v>259.26628714965847</v>
      </c>
      <c r="BH384" s="249">
        <f t="shared" si="412"/>
        <v>259.26628714965847</v>
      </c>
      <c r="BI384" s="249">
        <f t="shared" si="412"/>
        <v>259.26628714965847</v>
      </c>
      <c r="BJ384" s="249">
        <f t="shared" si="412"/>
        <v>259.26628714965847</v>
      </c>
      <c r="BK384" s="249">
        <f t="shared" si="412"/>
        <v>258.94460854534668</v>
      </c>
      <c r="BL384" s="249">
        <f t="shared" si="412"/>
        <v>258.94460854534668</v>
      </c>
      <c r="BM384" s="249">
        <f t="shared" si="412"/>
        <v>258.94460854534668</v>
      </c>
      <c r="BN384" s="249">
        <f t="shared" si="412"/>
        <v>258.94460854534668</v>
      </c>
      <c r="BO384" s="249">
        <f t="shared" si="412"/>
        <v>258.94460854534668</v>
      </c>
      <c r="BP384" s="249">
        <f t="shared" si="412"/>
        <v>258.94460854534668</v>
      </c>
      <c r="BQ384" s="249">
        <f t="shared" si="412"/>
        <v>258.94460854534668</v>
      </c>
      <c r="BR384" s="249">
        <f t="shared" si="412"/>
        <v>258.94460854534668</v>
      </c>
      <c r="BS384" s="249">
        <f t="shared" si="412"/>
        <v>258.94460854534668</v>
      </c>
      <c r="BT384" s="249">
        <f t="shared" si="412"/>
        <v>258.94460854534668</v>
      </c>
      <c r="BU384" s="249">
        <f t="shared" si="412"/>
        <v>258.94460854534668</v>
      </c>
      <c r="BV384" s="249">
        <f t="shared" si="412"/>
        <v>258.94460854534668</v>
      </c>
      <c r="BW384" s="249">
        <f t="shared" si="412"/>
        <v>258.56931684031622</v>
      </c>
      <c r="BX384" s="249">
        <f t="shared" si="412"/>
        <v>258.56931684031622</v>
      </c>
      <c r="BY384" s="249">
        <f t="shared" si="412"/>
        <v>258.56931684031622</v>
      </c>
      <c r="BZ384" s="249">
        <f t="shared" si="412"/>
        <v>258.56931684031622</v>
      </c>
      <c r="CA384" s="249">
        <f t="shared" si="412"/>
        <v>258.56931684031622</v>
      </c>
      <c r="CB384" s="249">
        <f t="shared" si="412"/>
        <v>258.56931684031622</v>
      </c>
      <c r="CC384" s="249">
        <f t="shared" si="412"/>
        <v>258.56931684031622</v>
      </c>
      <c r="CD384" s="249">
        <f t="shared" si="412"/>
        <v>258.56931684031622</v>
      </c>
      <c r="CE384" s="249">
        <f t="shared" si="412"/>
        <v>258.56931684031622</v>
      </c>
      <c r="CF384" s="249">
        <f t="shared" si="412"/>
        <v>258.56931684031622</v>
      </c>
      <c r="CG384" s="249">
        <f t="shared" si="412"/>
        <v>258.56931684031622</v>
      </c>
      <c r="CH384" s="249">
        <f t="shared" si="412"/>
        <v>258.56931684031622</v>
      </c>
      <c r="CI384" s="249">
        <f t="shared" si="412"/>
        <v>258.13147651778075</v>
      </c>
      <c r="CJ384" s="249">
        <f t="shared" si="412"/>
        <v>258.13147651778075</v>
      </c>
      <c r="CK384" s="249">
        <f t="shared" si="413"/>
        <v>258.13147651778075</v>
      </c>
      <c r="CL384" s="249">
        <f t="shared" si="413"/>
        <v>258.13147651778075</v>
      </c>
      <c r="CM384" s="249">
        <f t="shared" si="413"/>
        <v>258.13147651778075</v>
      </c>
      <c r="CN384" s="249">
        <f t="shared" si="413"/>
        <v>258.13147651778075</v>
      </c>
      <c r="CO384" s="249">
        <f t="shared" si="413"/>
        <v>258.13147651778075</v>
      </c>
      <c r="CP384" s="249">
        <f t="shared" si="413"/>
        <v>258.13147651778075</v>
      </c>
      <c r="CQ384" s="249">
        <f t="shared" si="413"/>
        <v>258.13147651778075</v>
      </c>
      <c r="CR384" s="249">
        <f t="shared" si="413"/>
        <v>258.13147651778075</v>
      </c>
      <c r="CS384" s="249">
        <f t="shared" si="413"/>
        <v>258.13147651778075</v>
      </c>
      <c r="CT384" s="249">
        <f t="shared" si="413"/>
        <v>258.13147651778075</v>
      </c>
      <c r="CU384" s="249">
        <f t="shared" si="413"/>
        <v>259.03867461491814</v>
      </c>
      <c r="CV384" s="249">
        <f t="shared" si="413"/>
        <v>259.03867461491814</v>
      </c>
      <c r="CW384" s="249">
        <f t="shared" si="413"/>
        <v>259.03867461491814</v>
      </c>
      <c r="CX384" s="249">
        <f t="shared" si="413"/>
        <v>259.03867461491814</v>
      </c>
      <c r="CY384" s="249">
        <f t="shared" si="413"/>
        <v>259.03867461491814</v>
      </c>
      <c r="CZ384" s="249">
        <f t="shared" si="413"/>
        <v>259.03867461491814</v>
      </c>
      <c r="DA384" s="249">
        <f t="shared" si="413"/>
        <v>259.03867461491814</v>
      </c>
      <c r="DB384" s="249">
        <f t="shared" si="413"/>
        <v>259.03867461491814</v>
      </c>
      <c r="DC384" s="249">
        <f t="shared" si="413"/>
        <v>259.03867461491814</v>
      </c>
      <c r="DD384" s="249">
        <f t="shared" si="413"/>
        <v>259.03867461491814</v>
      </c>
      <c r="DE384" s="249">
        <f t="shared" si="413"/>
        <v>259.03867461491814</v>
      </c>
      <c r="DF384" s="249">
        <f t="shared" si="413"/>
        <v>259.03867461491814</v>
      </c>
      <c r="DG384" s="249"/>
      <c r="DH384" s="249"/>
      <c r="DI384" s="249"/>
      <c r="DJ384" s="249"/>
      <c r="DK384" s="249"/>
      <c r="DL384" s="249"/>
      <c r="DM384" s="249"/>
      <c r="DN384" s="249"/>
      <c r="DO384" s="249"/>
      <c r="DP384" s="249"/>
      <c r="DQ384" s="249"/>
      <c r="DR384" s="249"/>
      <c r="DS384" s="249"/>
      <c r="DT384" s="249"/>
      <c r="DU384" s="249"/>
      <c r="DV384" s="249"/>
      <c r="DW384" s="249"/>
      <c r="DX384" s="249"/>
      <c r="DY384" s="249"/>
      <c r="DZ384" s="249"/>
      <c r="EA384" s="249"/>
      <c r="EB384" s="249"/>
      <c r="EC384" s="249"/>
      <c r="ED384" s="249"/>
      <c r="EE384" s="249"/>
      <c r="EF384" s="249"/>
      <c r="EG384" s="249"/>
      <c r="EH384" s="249"/>
      <c r="EI384" s="249"/>
      <c r="EJ384" s="249"/>
      <c r="EK384" s="249"/>
      <c r="EL384" s="249"/>
      <c r="EM384" s="249"/>
      <c r="EN384" s="249"/>
      <c r="EO384" s="249"/>
      <c r="EP384" s="249"/>
      <c r="EQ384" s="249"/>
      <c r="ER384" s="249"/>
      <c r="ES384" s="249"/>
      <c r="ET384" s="249"/>
      <c r="EU384" s="249"/>
      <c r="EV384" s="249"/>
    </row>
    <row r="385" spans="4:152" x14ac:dyDescent="0.25">
      <c r="E385" s="298"/>
      <c r="F385" s="232" t="s">
        <v>94</v>
      </c>
      <c r="G385" s="232"/>
      <c r="H385" s="232"/>
      <c r="I385" s="232"/>
      <c r="J385" s="233"/>
      <c r="K385" s="302">
        <f>L385/SUM($L$383:$L$385)</f>
        <v>1.331496092719908E-2</v>
      </c>
      <c r="L385" s="235">
        <v>2950.0339999999997</v>
      </c>
      <c r="M385" s="236">
        <v>2623.4840000000004</v>
      </c>
      <c r="N385" s="303"/>
      <c r="O385" s="249">
        <f t="shared" si="411"/>
        <v>57.213532284260225</v>
      </c>
      <c r="P385" s="249">
        <f t="shared" si="411"/>
        <v>57.213532284260225</v>
      </c>
      <c r="Q385" s="249">
        <f t="shared" si="411"/>
        <v>57.213532284260225</v>
      </c>
      <c r="R385" s="249">
        <f t="shared" si="411"/>
        <v>57.213532284260225</v>
      </c>
      <c r="S385" s="249">
        <f t="shared" si="411"/>
        <v>57.213532284260225</v>
      </c>
      <c r="T385" s="249">
        <f t="shared" si="411"/>
        <v>57.213532284260225</v>
      </c>
      <c r="U385" s="249">
        <f t="shared" si="411"/>
        <v>57.213532284260225</v>
      </c>
      <c r="V385" s="249">
        <f t="shared" si="411"/>
        <v>57.213532284260225</v>
      </c>
      <c r="W385" s="249">
        <f t="shared" si="411"/>
        <v>57.213532284260225</v>
      </c>
      <c r="X385" s="249">
        <f>X$364*$K385</f>
        <v>57.213532284260225</v>
      </c>
      <c r="Y385" s="249">
        <f t="shared" si="412"/>
        <v>57.213532284260225</v>
      </c>
      <c r="Z385" s="249">
        <f t="shared" si="412"/>
        <v>57.213532284260225</v>
      </c>
      <c r="AA385" s="249">
        <f t="shared" si="412"/>
        <v>56.902925104795777</v>
      </c>
      <c r="AB385" s="249">
        <f t="shared" si="412"/>
        <v>56.902925104795777</v>
      </c>
      <c r="AC385" s="249">
        <f t="shared" si="412"/>
        <v>56.902925104795777</v>
      </c>
      <c r="AD385" s="249">
        <f t="shared" si="412"/>
        <v>56.902925104795777</v>
      </c>
      <c r="AE385" s="249">
        <f t="shared" si="412"/>
        <v>56.902925104795777</v>
      </c>
      <c r="AF385" s="249">
        <f t="shared" si="412"/>
        <v>56.902925104795777</v>
      </c>
      <c r="AG385" s="249">
        <f t="shared" si="412"/>
        <v>56.902925104795777</v>
      </c>
      <c r="AH385" s="249">
        <f t="shared" si="412"/>
        <v>56.902925104795777</v>
      </c>
      <c r="AI385" s="249">
        <f t="shared" si="412"/>
        <v>56.902925104795777</v>
      </c>
      <c r="AJ385" s="249">
        <f t="shared" si="412"/>
        <v>56.902925104795777</v>
      </c>
      <c r="AK385" s="249">
        <f t="shared" si="412"/>
        <v>56.902925104795777</v>
      </c>
      <c r="AL385" s="249">
        <f t="shared" si="412"/>
        <v>56.902925104795777</v>
      </c>
      <c r="AM385" s="249">
        <f t="shared" si="412"/>
        <v>56.851157241551704</v>
      </c>
      <c r="AN385" s="249">
        <f t="shared" si="412"/>
        <v>56.851157241551704</v>
      </c>
      <c r="AO385" s="249">
        <f t="shared" si="412"/>
        <v>56.851157241551704</v>
      </c>
      <c r="AP385" s="249">
        <f t="shared" si="412"/>
        <v>56.851157241551704</v>
      </c>
      <c r="AQ385" s="249">
        <f t="shared" si="412"/>
        <v>56.851157241551704</v>
      </c>
      <c r="AR385" s="249">
        <f t="shared" si="412"/>
        <v>56.851157241551704</v>
      </c>
      <c r="AS385" s="249">
        <f t="shared" si="412"/>
        <v>56.851157241551704</v>
      </c>
      <c r="AT385" s="249">
        <f t="shared" si="412"/>
        <v>56.851157241551704</v>
      </c>
      <c r="AU385" s="249">
        <f t="shared" si="412"/>
        <v>56.851157241551704</v>
      </c>
      <c r="AV385" s="249">
        <f t="shared" si="412"/>
        <v>56.851157241551704</v>
      </c>
      <c r="AW385" s="249">
        <f t="shared" si="412"/>
        <v>56.851157241551704</v>
      </c>
      <c r="AX385" s="249">
        <f t="shared" si="412"/>
        <v>56.851157241551704</v>
      </c>
      <c r="AY385" s="249">
        <f t="shared" si="412"/>
        <v>56.790761401100291</v>
      </c>
      <c r="AZ385" s="249">
        <f t="shared" si="412"/>
        <v>56.790761401100291</v>
      </c>
      <c r="BA385" s="249">
        <f t="shared" si="412"/>
        <v>56.790761401100291</v>
      </c>
      <c r="BB385" s="249">
        <f t="shared" si="412"/>
        <v>56.790761401100291</v>
      </c>
      <c r="BC385" s="249">
        <f t="shared" si="412"/>
        <v>56.790761401100291</v>
      </c>
      <c r="BD385" s="249">
        <f t="shared" si="412"/>
        <v>56.790761401100291</v>
      </c>
      <c r="BE385" s="249">
        <f t="shared" si="412"/>
        <v>56.790761401100291</v>
      </c>
      <c r="BF385" s="249">
        <f t="shared" si="412"/>
        <v>56.790761401100291</v>
      </c>
      <c r="BG385" s="249">
        <f t="shared" si="412"/>
        <v>56.790761401100291</v>
      </c>
      <c r="BH385" s="249">
        <f t="shared" si="412"/>
        <v>56.790761401100291</v>
      </c>
      <c r="BI385" s="249">
        <f t="shared" si="412"/>
        <v>56.790761401100291</v>
      </c>
      <c r="BJ385" s="249">
        <f t="shared" si="412"/>
        <v>56.790761401100291</v>
      </c>
      <c r="BK385" s="249">
        <f t="shared" si="412"/>
        <v>56.720299587240298</v>
      </c>
      <c r="BL385" s="249">
        <f t="shared" si="412"/>
        <v>56.720299587240298</v>
      </c>
      <c r="BM385" s="249">
        <f t="shared" si="412"/>
        <v>56.720299587240298</v>
      </c>
      <c r="BN385" s="249">
        <f t="shared" si="412"/>
        <v>56.720299587240298</v>
      </c>
      <c r="BO385" s="249">
        <f t="shared" si="412"/>
        <v>56.720299587240298</v>
      </c>
      <c r="BP385" s="249">
        <f t="shared" si="412"/>
        <v>56.720299587240298</v>
      </c>
      <c r="BQ385" s="249">
        <f t="shared" si="412"/>
        <v>56.720299587240298</v>
      </c>
      <c r="BR385" s="249">
        <f t="shared" si="412"/>
        <v>56.720299587240298</v>
      </c>
      <c r="BS385" s="249">
        <f t="shared" si="412"/>
        <v>56.720299587240298</v>
      </c>
      <c r="BT385" s="249">
        <f t="shared" si="412"/>
        <v>56.720299587240298</v>
      </c>
      <c r="BU385" s="249">
        <f t="shared" si="412"/>
        <v>56.720299587240298</v>
      </c>
      <c r="BV385" s="249">
        <f t="shared" si="412"/>
        <v>56.720299587240298</v>
      </c>
      <c r="BW385" s="249">
        <f t="shared" si="412"/>
        <v>56.638094137736978</v>
      </c>
      <c r="BX385" s="249">
        <f t="shared" si="412"/>
        <v>56.638094137736978</v>
      </c>
      <c r="BY385" s="249">
        <f t="shared" si="412"/>
        <v>56.638094137736978</v>
      </c>
      <c r="BZ385" s="249">
        <f t="shared" si="412"/>
        <v>56.638094137736978</v>
      </c>
      <c r="CA385" s="249">
        <f t="shared" si="412"/>
        <v>56.638094137736978</v>
      </c>
      <c r="CB385" s="249">
        <f t="shared" si="412"/>
        <v>56.638094137736978</v>
      </c>
      <c r="CC385" s="249">
        <f t="shared" si="412"/>
        <v>56.638094137736978</v>
      </c>
      <c r="CD385" s="249">
        <f t="shared" si="412"/>
        <v>56.638094137736978</v>
      </c>
      <c r="CE385" s="249">
        <f t="shared" si="412"/>
        <v>56.638094137736978</v>
      </c>
      <c r="CF385" s="249">
        <f t="shared" si="412"/>
        <v>56.638094137736978</v>
      </c>
      <c r="CG385" s="249">
        <f t="shared" si="412"/>
        <v>56.638094137736978</v>
      </c>
      <c r="CH385" s="249">
        <f t="shared" si="412"/>
        <v>56.638094137736978</v>
      </c>
      <c r="CI385" s="249">
        <f t="shared" si="412"/>
        <v>56.542187779983109</v>
      </c>
      <c r="CJ385" s="249">
        <f t="shared" si="412"/>
        <v>56.542187779983109</v>
      </c>
      <c r="CK385" s="249">
        <f t="shared" si="413"/>
        <v>56.542187779983109</v>
      </c>
      <c r="CL385" s="249">
        <f t="shared" si="413"/>
        <v>56.542187779983109</v>
      </c>
      <c r="CM385" s="249">
        <f t="shared" si="413"/>
        <v>56.542187779983109</v>
      </c>
      <c r="CN385" s="249">
        <f t="shared" si="413"/>
        <v>56.542187779983109</v>
      </c>
      <c r="CO385" s="249">
        <f t="shared" si="413"/>
        <v>56.542187779983109</v>
      </c>
      <c r="CP385" s="249">
        <f t="shared" si="413"/>
        <v>56.542187779983109</v>
      </c>
      <c r="CQ385" s="249">
        <f t="shared" si="413"/>
        <v>56.542187779983109</v>
      </c>
      <c r="CR385" s="249">
        <f t="shared" si="413"/>
        <v>56.542187779983109</v>
      </c>
      <c r="CS385" s="249">
        <f t="shared" si="413"/>
        <v>56.542187779983109</v>
      </c>
      <c r="CT385" s="249">
        <f t="shared" si="413"/>
        <v>56.542187779983109</v>
      </c>
      <c r="CU385" s="249">
        <f t="shared" si="413"/>
        <v>56.740904208734683</v>
      </c>
      <c r="CV385" s="249">
        <f t="shared" si="413"/>
        <v>56.740904208734683</v>
      </c>
      <c r="CW385" s="249">
        <f t="shared" si="413"/>
        <v>56.740904208734683</v>
      </c>
      <c r="CX385" s="249">
        <f t="shared" si="413"/>
        <v>56.740904208734683</v>
      </c>
      <c r="CY385" s="249">
        <f t="shared" si="413"/>
        <v>56.740904208734683</v>
      </c>
      <c r="CZ385" s="249">
        <f t="shared" si="413"/>
        <v>56.740904208734683</v>
      </c>
      <c r="DA385" s="249">
        <f t="shared" si="413"/>
        <v>56.740904208734683</v>
      </c>
      <c r="DB385" s="249">
        <f t="shared" si="413"/>
        <v>56.740904208734683</v>
      </c>
      <c r="DC385" s="249">
        <f t="shared" si="413"/>
        <v>56.740904208734683</v>
      </c>
      <c r="DD385" s="249">
        <f t="shared" si="413"/>
        <v>56.740904208734683</v>
      </c>
      <c r="DE385" s="249">
        <f t="shared" si="413"/>
        <v>56.740904208734683</v>
      </c>
      <c r="DF385" s="249">
        <f t="shared" si="413"/>
        <v>56.740904208734683</v>
      </c>
      <c r="DG385" s="249"/>
      <c r="DH385" s="249"/>
      <c r="DI385" s="249"/>
      <c r="DJ385" s="249"/>
      <c r="DK385" s="249"/>
      <c r="DL385" s="249"/>
      <c r="DM385" s="249"/>
      <c r="DN385" s="249"/>
      <c r="DO385" s="249"/>
      <c r="DP385" s="249"/>
      <c r="DQ385" s="249"/>
      <c r="DR385" s="249"/>
      <c r="DS385" s="249"/>
      <c r="DT385" s="249"/>
      <c r="DU385" s="249"/>
      <c r="DV385" s="249"/>
      <c r="DW385" s="249"/>
      <c r="DX385" s="249"/>
      <c r="DY385" s="249"/>
      <c r="DZ385" s="249"/>
      <c r="EA385" s="249"/>
      <c r="EB385" s="249"/>
      <c r="EC385" s="249"/>
      <c r="ED385" s="249"/>
      <c r="EE385" s="249"/>
      <c r="EF385" s="249"/>
      <c r="EG385" s="249"/>
      <c r="EH385" s="249"/>
      <c r="EI385" s="249"/>
      <c r="EJ385" s="249"/>
      <c r="EK385" s="249"/>
      <c r="EL385" s="249"/>
      <c r="EM385" s="249"/>
      <c r="EN385" s="249"/>
      <c r="EO385" s="249"/>
      <c r="EP385" s="249"/>
      <c r="EQ385" s="249"/>
      <c r="ER385" s="249"/>
      <c r="ES385" s="249"/>
      <c r="ET385" s="249"/>
      <c r="EU385" s="249"/>
      <c r="EV385" s="249"/>
    </row>
    <row r="386" spans="4:152" s="291" customFormat="1" x14ac:dyDescent="0.25">
      <c r="D386" s="139"/>
      <c r="E386" s="292" t="s">
        <v>87</v>
      </c>
      <c r="F386" s="293"/>
      <c r="G386" s="293"/>
      <c r="H386" s="293"/>
      <c r="I386" s="293"/>
      <c r="J386" s="294"/>
      <c r="K386" s="295"/>
      <c r="L386" s="296"/>
      <c r="M386" s="297"/>
      <c r="N386" s="295"/>
      <c r="O386" s="296">
        <f t="shared" ref="O386:W386" si="414">SUM(O387:O390)</f>
        <v>463.91002598148145</v>
      </c>
      <c r="P386" s="296">
        <f t="shared" si="414"/>
        <v>463.91002598148145</v>
      </c>
      <c r="Q386" s="296">
        <f t="shared" si="414"/>
        <v>463.91002598148145</v>
      </c>
      <c r="R386" s="296">
        <f t="shared" si="414"/>
        <v>463.91002598148145</v>
      </c>
      <c r="S386" s="296">
        <f t="shared" si="414"/>
        <v>463.91002598148145</v>
      </c>
      <c r="T386" s="296">
        <f t="shared" si="414"/>
        <v>463.91002598148145</v>
      </c>
      <c r="U386" s="296">
        <f t="shared" si="414"/>
        <v>463.91002598148145</v>
      </c>
      <c r="V386" s="296">
        <f t="shared" si="414"/>
        <v>463.91002598148145</v>
      </c>
      <c r="W386" s="296">
        <f t="shared" si="414"/>
        <v>463.91002598148145</v>
      </c>
      <c r="X386" s="296">
        <f>SUM(X387:X390)</f>
        <v>463.91002598148145</v>
      </c>
      <c r="Y386" s="296">
        <f t="shared" ref="Y386:CJ386" si="415">SUM(Y387:Y390)</f>
        <v>463.91002598148145</v>
      </c>
      <c r="Z386" s="296">
        <f t="shared" si="415"/>
        <v>463.91002598148145</v>
      </c>
      <c r="AA386" s="296">
        <f t="shared" si="415"/>
        <v>998.6673389444444</v>
      </c>
      <c r="AB386" s="296">
        <f t="shared" si="415"/>
        <v>998.6673389444444</v>
      </c>
      <c r="AC386" s="296">
        <f t="shared" si="415"/>
        <v>998.6673389444444</v>
      </c>
      <c r="AD386" s="296">
        <f t="shared" si="415"/>
        <v>998.6673389444444</v>
      </c>
      <c r="AE386" s="296">
        <f t="shared" si="415"/>
        <v>998.6673389444444</v>
      </c>
      <c r="AF386" s="296">
        <f t="shared" si="415"/>
        <v>998.6673389444444</v>
      </c>
      <c r="AG386" s="296">
        <f t="shared" si="415"/>
        <v>998.6673389444444</v>
      </c>
      <c r="AH386" s="296">
        <f t="shared" si="415"/>
        <v>998.6673389444444</v>
      </c>
      <c r="AI386" s="296">
        <f t="shared" si="415"/>
        <v>998.6673389444444</v>
      </c>
      <c r="AJ386" s="296">
        <f t="shared" si="415"/>
        <v>998.6673389444444</v>
      </c>
      <c r="AK386" s="296">
        <f t="shared" si="415"/>
        <v>998.6673389444444</v>
      </c>
      <c r="AL386" s="296">
        <f t="shared" si="415"/>
        <v>998.6673389444444</v>
      </c>
      <c r="AM386" s="296">
        <f t="shared" si="415"/>
        <v>1534.4948056111114</v>
      </c>
      <c r="AN386" s="296">
        <f t="shared" si="415"/>
        <v>1534.4948056111114</v>
      </c>
      <c r="AO386" s="296">
        <f t="shared" si="415"/>
        <v>1534.4948056111114</v>
      </c>
      <c r="AP386" s="296">
        <f t="shared" si="415"/>
        <v>1534.4948056111114</v>
      </c>
      <c r="AQ386" s="296">
        <f t="shared" si="415"/>
        <v>1534.4948056111114</v>
      </c>
      <c r="AR386" s="296">
        <f t="shared" si="415"/>
        <v>1534.4948056111114</v>
      </c>
      <c r="AS386" s="296">
        <f t="shared" si="415"/>
        <v>1534.4948056111114</v>
      </c>
      <c r="AT386" s="296">
        <f t="shared" si="415"/>
        <v>1534.4948056111114</v>
      </c>
      <c r="AU386" s="296">
        <f t="shared" si="415"/>
        <v>1534.4948056111114</v>
      </c>
      <c r="AV386" s="296">
        <f t="shared" si="415"/>
        <v>1534.4948056111114</v>
      </c>
      <c r="AW386" s="296">
        <f t="shared" si="415"/>
        <v>1534.4948056111114</v>
      </c>
      <c r="AX386" s="296">
        <f t="shared" si="415"/>
        <v>1534.4948056111114</v>
      </c>
      <c r="AY386" s="296">
        <f t="shared" si="415"/>
        <v>1839.7330556111108</v>
      </c>
      <c r="AZ386" s="296">
        <f t="shared" si="415"/>
        <v>1839.7330556111108</v>
      </c>
      <c r="BA386" s="296">
        <f t="shared" si="415"/>
        <v>1839.7330556111108</v>
      </c>
      <c r="BB386" s="296">
        <f t="shared" si="415"/>
        <v>1839.7330556111108</v>
      </c>
      <c r="BC386" s="296">
        <f t="shared" si="415"/>
        <v>1839.7330556111108</v>
      </c>
      <c r="BD386" s="296">
        <f t="shared" si="415"/>
        <v>1839.7330556111108</v>
      </c>
      <c r="BE386" s="296">
        <f t="shared" si="415"/>
        <v>1839.7330556111108</v>
      </c>
      <c r="BF386" s="296">
        <f t="shared" si="415"/>
        <v>1839.7330556111108</v>
      </c>
      <c r="BG386" s="296">
        <f t="shared" si="415"/>
        <v>1839.7330556111108</v>
      </c>
      <c r="BH386" s="296">
        <f t="shared" si="415"/>
        <v>1839.7330556111108</v>
      </c>
      <c r="BI386" s="296">
        <f t="shared" si="415"/>
        <v>1839.7330556111108</v>
      </c>
      <c r="BJ386" s="296">
        <f t="shared" si="415"/>
        <v>1839.7330556111108</v>
      </c>
      <c r="BK386" s="296">
        <f t="shared" si="415"/>
        <v>2218.1513472777783</v>
      </c>
      <c r="BL386" s="296">
        <f t="shared" si="415"/>
        <v>2218.1513472777783</v>
      </c>
      <c r="BM386" s="296">
        <f t="shared" si="415"/>
        <v>2218.1513472777783</v>
      </c>
      <c r="BN386" s="296">
        <f t="shared" si="415"/>
        <v>2218.1513472777783</v>
      </c>
      <c r="BO386" s="296">
        <f t="shared" si="415"/>
        <v>2218.1513472777783</v>
      </c>
      <c r="BP386" s="296">
        <f t="shared" si="415"/>
        <v>2218.1513472777783</v>
      </c>
      <c r="BQ386" s="296">
        <f t="shared" si="415"/>
        <v>2218.1513472777783</v>
      </c>
      <c r="BR386" s="296">
        <f t="shared" si="415"/>
        <v>2218.1513472777783</v>
      </c>
      <c r="BS386" s="296">
        <f t="shared" si="415"/>
        <v>2218.1513472777783</v>
      </c>
      <c r="BT386" s="296">
        <f t="shared" si="415"/>
        <v>2218.1513472777783</v>
      </c>
      <c r="BU386" s="296">
        <f t="shared" si="415"/>
        <v>2218.1513472777783</v>
      </c>
      <c r="BV386" s="296">
        <f t="shared" si="415"/>
        <v>2218.1513472777783</v>
      </c>
      <c r="BW386" s="296">
        <f t="shared" si="415"/>
        <v>2624.6460167222222</v>
      </c>
      <c r="BX386" s="296">
        <f t="shared" si="415"/>
        <v>2624.6460167222222</v>
      </c>
      <c r="BY386" s="296">
        <f t="shared" si="415"/>
        <v>2624.6460167222222</v>
      </c>
      <c r="BZ386" s="296">
        <f t="shared" si="415"/>
        <v>2624.6460167222222</v>
      </c>
      <c r="CA386" s="296">
        <f t="shared" si="415"/>
        <v>2624.6460167222222</v>
      </c>
      <c r="CB386" s="296">
        <f t="shared" si="415"/>
        <v>2624.6460167222222</v>
      </c>
      <c r="CC386" s="296">
        <f t="shared" si="415"/>
        <v>2624.6460167222222</v>
      </c>
      <c r="CD386" s="296">
        <f t="shared" si="415"/>
        <v>2624.6460167222222</v>
      </c>
      <c r="CE386" s="296">
        <f t="shared" si="415"/>
        <v>2624.6460167222222</v>
      </c>
      <c r="CF386" s="296">
        <f t="shared" si="415"/>
        <v>2624.6460167222222</v>
      </c>
      <c r="CG386" s="296">
        <f t="shared" si="415"/>
        <v>2624.6460167222222</v>
      </c>
      <c r="CH386" s="296">
        <f t="shared" si="415"/>
        <v>2624.6460167222222</v>
      </c>
      <c r="CI386" s="296">
        <f t="shared" si="415"/>
        <v>3031.1406861666665</v>
      </c>
      <c r="CJ386" s="296">
        <f t="shared" si="415"/>
        <v>3031.1406861666665</v>
      </c>
      <c r="CK386" s="296">
        <f t="shared" ref="CK386:DF386" si="416">SUM(CK387:CK390)</f>
        <v>3031.1406861666665</v>
      </c>
      <c r="CL386" s="296">
        <f t="shared" si="416"/>
        <v>3031.1406861666665</v>
      </c>
      <c r="CM386" s="296">
        <f t="shared" si="416"/>
        <v>3031.1406861666665</v>
      </c>
      <c r="CN386" s="296">
        <f t="shared" si="416"/>
        <v>3031.1406861666665</v>
      </c>
      <c r="CO386" s="296">
        <f t="shared" si="416"/>
        <v>3031.1406861666665</v>
      </c>
      <c r="CP386" s="296">
        <f t="shared" si="416"/>
        <v>3031.1406861666665</v>
      </c>
      <c r="CQ386" s="296">
        <f t="shared" si="416"/>
        <v>3031.1406861666665</v>
      </c>
      <c r="CR386" s="296">
        <f t="shared" si="416"/>
        <v>3031.1406861666665</v>
      </c>
      <c r="CS386" s="296">
        <f t="shared" si="416"/>
        <v>3031.1406861666665</v>
      </c>
      <c r="CT386" s="296">
        <f t="shared" si="416"/>
        <v>3031.1406861666665</v>
      </c>
      <c r="CU386" s="296">
        <f t="shared" si="416"/>
        <v>3437.6353556111108</v>
      </c>
      <c r="CV386" s="296">
        <f t="shared" si="416"/>
        <v>3437.6353556111108</v>
      </c>
      <c r="CW386" s="296">
        <f t="shared" si="416"/>
        <v>3437.6353556111108</v>
      </c>
      <c r="CX386" s="296">
        <f t="shared" si="416"/>
        <v>3437.6353556111108</v>
      </c>
      <c r="CY386" s="296">
        <f t="shared" si="416"/>
        <v>3437.6353556111108</v>
      </c>
      <c r="CZ386" s="296">
        <f t="shared" si="416"/>
        <v>3437.6353556111108</v>
      </c>
      <c r="DA386" s="296">
        <f t="shared" si="416"/>
        <v>3437.6353556111108</v>
      </c>
      <c r="DB386" s="296">
        <f t="shared" si="416"/>
        <v>3437.6353556111108</v>
      </c>
      <c r="DC386" s="296">
        <f t="shared" si="416"/>
        <v>3437.6353556111108</v>
      </c>
      <c r="DD386" s="296">
        <f t="shared" si="416"/>
        <v>3437.6353556111108</v>
      </c>
      <c r="DE386" s="296">
        <f t="shared" si="416"/>
        <v>3437.6353556111108</v>
      </c>
      <c r="DF386" s="296">
        <f t="shared" si="416"/>
        <v>3437.6353556111108</v>
      </c>
      <c r="DG386" s="296"/>
      <c r="DH386" s="296"/>
      <c r="DI386" s="296"/>
      <c r="DJ386" s="296"/>
      <c r="DK386" s="296"/>
      <c r="DL386" s="296"/>
      <c r="DM386" s="296"/>
      <c r="DN386" s="296"/>
      <c r="DO386" s="296"/>
      <c r="DP386" s="296"/>
      <c r="DQ386" s="296"/>
      <c r="DR386" s="296"/>
      <c r="DS386" s="296"/>
      <c r="DT386" s="296"/>
      <c r="DU386" s="296"/>
      <c r="DV386" s="296"/>
      <c r="DW386" s="296"/>
      <c r="DX386" s="296"/>
      <c r="DY386" s="296"/>
      <c r="DZ386" s="296"/>
      <c r="EA386" s="296"/>
      <c r="EB386" s="296"/>
      <c r="EC386" s="296"/>
      <c r="ED386" s="296"/>
      <c r="EE386" s="296"/>
      <c r="EF386" s="296"/>
      <c r="EG386" s="296"/>
      <c r="EH386" s="296"/>
      <c r="EI386" s="296"/>
      <c r="EJ386" s="296"/>
      <c r="EK386" s="296"/>
      <c r="EL386" s="296"/>
      <c r="EM386" s="296"/>
      <c r="EN386" s="296"/>
      <c r="EO386" s="296"/>
      <c r="EP386" s="296"/>
      <c r="EQ386" s="296"/>
      <c r="ER386" s="296"/>
      <c r="ES386" s="296"/>
      <c r="ET386" s="296"/>
      <c r="EU386" s="296"/>
      <c r="EV386" s="296"/>
    </row>
    <row r="387" spans="4:152" x14ac:dyDescent="0.25">
      <c r="E387" s="298"/>
      <c r="F387" s="283" t="str">
        <f>F383</f>
        <v>제조 (COGS)</v>
      </c>
      <c r="G387" s="283"/>
      <c r="H387" s="283"/>
      <c r="I387" s="283"/>
      <c r="J387" s="284"/>
      <c r="K387" s="304">
        <f>K383</f>
        <v>0.92589838296942273</v>
      </c>
      <c r="L387" s="305"/>
      <c r="M387" s="299"/>
      <c r="N387" s="300"/>
      <c r="O387" s="249">
        <f t="shared" ref="O387:W389" si="417">O$372*$K387</f>
        <v>429.53354289955661</v>
      </c>
      <c r="P387" s="249">
        <f t="shared" si="417"/>
        <v>429.53354289955661</v>
      </c>
      <c r="Q387" s="249">
        <f t="shared" si="417"/>
        <v>429.53354289955661</v>
      </c>
      <c r="R387" s="249">
        <f t="shared" si="417"/>
        <v>429.53354289955661</v>
      </c>
      <c r="S387" s="249">
        <f t="shared" si="417"/>
        <v>429.53354289955661</v>
      </c>
      <c r="T387" s="249">
        <f t="shared" si="417"/>
        <v>429.53354289955661</v>
      </c>
      <c r="U387" s="249">
        <f t="shared" si="417"/>
        <v>429.53354289955661</v>
      </c>
      <c r="V387" s="249">
        <f t="shared" si="417"/>
        <v>429.53354289955661</v>
      </c>
      <c r="W387" s="249">
        <f t="shared" si="417"/>
        <v>429.53354289955661</v>
      </c>
      <c r="X387" s="249">
        <f>X$372*$K387</f>
        <v>429.53354289955661</v>
      </c>
      <c r="Y387" s="249">
        <f t="shared" ref="Y387:CJ389" si="418">Y$372*$K387</f>
        <v>429.53354289955661</v>
      </c>
      <c r="Z387" s="249">
        <f t="shared" si="418"/>
        <v>429.53354289955661</v>
      </c>
      <c r="AA387" s="249">
        <f t="shared" si="418"/>
        <v>924.66447425303761</v>
      </c>
      <c r="AB387" s="249">
        <f t="shared" si="418"/>
        <v>924.66447425303761</v>
      </c>
      <c r="AC387" s="249">
        <f t="shared" si="418"/>
        <v>924.66447425303761</v>
      </c>
      <c r="AD387" s="249">
        <f t="shared" si="418"/>
        <v>924.66447425303761</v>
      </c>
      <c r="AE387" s="249">
        <f t="shared" si="418"/>
        <v>924.66447425303761</v>
      </c>
      <c r="AF387" s="249">
        <f t="shared" si="418"/>
        <v>924.66447425303761</v>
      </c>
      <c r="AG387" s="249">
        <f t="shared" si="418"/>
        <v>924.66447425303761</v>
      </c>
      <c r="AH387" s="249">
        <f t="shared" si="418"/>
        <v>924.66447425303761</v>
      </c>
      <c r="AI387" s="249">
        <f t="shared" si="418"/>
        <v>924.66447425303761</v>
      </c>
      <c r="AJ387" s="249">
        <f t="shared" si="418"/>
        <v>924.66447425303761</v>
      </c>
      <c r="AK387" s="249">
        <f t="shared" si="418"/>
        <v>924.66447425303761</v>
      </c>
      <c r="AL387" s="249">
        <f t="shared" si="418"/>
        <v>924.66447425303761</v>
      </c>
      <c r="AM387" s="249">
        <f t="shared" si="418"/>
        <v>1420.7862591903067</v>
      </c>
      <c r="AN387" s="249">
        <f t="shared" si="418"/>
        <v>1420.7862591903067</v>
      </c>
      <c r="AO387" s="249">
        <f t="shared" si="418"/>
        <v>1420.7862591903067</v>
      </c>
      <c r="AP387" s="249">
        <f t="shared" si="418"/>
        <v>1420.7862591903067</v>
      </c>
      <c r="AQ387" s="249">
        <f t="shared" si="418"/>
        <v>1420.7862591903067</v>
      </c>
      <c r="AR387" s="249">
        <f t="shared" si="418"/>
        <v>1420.7862591903067</v>
      </c>
      <c r="AS387" s="249">
        <f t="shared" si="418"/>
        <v>1420.7862591903067</v>
      </c>
      <c r="AT387" s="249">
        <f t="shared" si="418"/>
        <v>1420.7862591903067</v>
      </c>
      <c r="AU387" s="249">
        <f t="shared" si="418"/>
        <v>1420.7862591903067</v>
      </c>
      <c r="AV387" s="249">
        <f t="shared" si="418"/>
        <v>1420.7862591903067</v>
      </c>
      <c r="AW387" s="249">
        <f t="shared" si="418"/>
        <v>1420.7862591903067</v>
      </c>
      <c r="AX387" s="249">
        <f t="shared" si="418"/>
        <v>1420.7862591903067</v>
      </c>
      <c r="AY387" s="249">
        <f t="shared" si="418"/>
        <v>1703.4058612857229</v>
      </c>
      <c r="AZ387" s="249">
        <f t="shared" si="418"/>
        <v>1703.4058612857229</v>
      </c>
      <c r="BA387" s="249">
        <f t="shared" si="418"/>
        <v>1703.4058612857229</v>
      </c>
      <c r="BB387" s="249">
        <f t="shared" si="418"/>
        <v>1703.4058612857229</v>
      </c>
      <c r="BC387" s="249">
        <f t="shared" si="418"/>
        <v>1703.4058612857229</v>
      </c>
      <c r="BD387" s="249">
        <f t="shared" si="418"/>
        <v>1703.4058612857229</v>
      </c>
      <c r="BE387" s="249">
        <f t="shared" si="418"/>
        <v>1703.4058612857229</v>
      </c>
      <c r="BF387" s="249">
        <f t="shared" si="418"/>
        <v>1703.4058612857229</v>
      </c>
      <c r="BG387" s="249">
        <f t="shared" si="418"/>
        <v>1703.4058612857229</v>
      </c>
      <c r="BH387" s="249">
        <f t="shared" si="418"/>
        <v>1703.4058612857229</v>
      </c>
      <c r="BI387" s="249">
        <f t="shared" si="418"/>
        <v>1703.4058612857229</v>
      </c>
      <c r="BJ387" s="249">
        <f t="shared" si="418"/>
        <v>1703.4058612857229</v>
      </c>
      <c r="BK387" s="249">
        <f t="shared" si="418"/>
        <v>2053.7827456259415</v>
      </c>
      <c r="BL387" s="249">
        <f t="shared" si="418"/>
        <v>2053.7827456259415</v>
      </c>
      <c r="BM387" s="249">
        <f t="shared" si="418"/>
        <v>2053.7827456259415</v>
      </c>
      <c r="BN387" s="249">
        <f t="shared" si="418"/>
        <v>2053.7827456259415</v>
      </c>
      <c r="BO387" s="249">
        <f t="shared" si="418"/>
        <v>2053.7827456259415</v>
      </c>
      <c r="BP387" s="249">
        <f t="shared" si="418"/>
        <v>2053.7827456259415</v>
      </c>
      <c r="BQ387" s="249">
        <f t="shared" si="418"/>
        <v>2053.7827456259415</v>
      </c>
      <c r="BR387" s="249">
        <f t="shared" si="418"/>
        <v>2053.7827456259415</v>
      </c>
      <c r="BS387" s="249">
        <f t="shared" si="418"/>
        <v>2053.7827456259415</v>
      </c>
      <c r="BT387" s="249">
        <f t="shared" si="418"/>
        <v>2053.7827456259415</v>
      </c>
      <c r="BU387" s="249">
        <f t="shared" si="418"/>
        <v>2053.7827456259415</v>
      </c>
      <c r="BV387" s="249">
        <f t="shared" si="418"/>
        <v>2053.7827456259415</v>
      </c>
      <c r="BW387" s="249">
        <f t="shared" si="418"/>
        <v>2430.1555027502422</v>
      </c>
      <c r="BX387" s="249">
        <f t="shared" si="418"/>
        <v>2430.1555027502422</v>
      </c>
      <c r="BY387" s="249">
        <f t="shared" si="418"/>
        <v>2430.1555027502422</v>
      </c>
      <c r="BZ387" s="249">
        <f t="shared" si="418"/>
        <v>2430.1555027502422</v>
      </c>
      <c r="CA387" s="249">
        <f t="shared" si="418"/>
        <v>2430.1555027502422</v>
      </c>
      <c r="CB387" s="249">
        <f t="shared" si="418"/>
        <v>2430.1555027502422</v>
      </c>
      <c r="CC387" s="249">
        <f t="shared" si="418"/>
        <v>2430.1555027502422</v>
      </c>
      <c r="CD387" s="249">
        <f t="shared" si="418"/>
        <v>2430.1555027502422</v>
      </c>
      <c r="CE387" s="249">
        <f t="shared" si="418"/>
        <v>2430.1555027502422</v>
      </c>
      <c r="CF387" s="249">
        <f t="shared" si="418"/>
        <v>2430.1555027502422</v>
      </c>
      <c r="CG387" s="249">
        <f t="shared" si="418"/>
        <v>2430.1555027502422</v>
      </c>
      <c r="CH387" s="249">
        <f t="shared" si="418"/>
        <v>2430.1555027502422</v>
      </c>
      <c r="CI387" s="249">
        <f t="shared" si="418"/>
        <v>2806.5282598745434</v>
      </c>
      <c r="CJ387" s="249">
        <f t="shared" si="418"/>
        <v>2806.5282598745434</v>
      </c>
      <c r="CK387" s="249">
        <f t="shared" ref="CK387:DF389" si="419">CK$372*$K387</f>
        <v>2806.5282598745434</v>
      </c>
      <c r="CL387" s="249">
        <f t="shared" si="419"/>
        <v>2806.5282598745434</v>
      </c>
      <c r="CM387" s="249">
        <f t="shared" si="419"/>
        <v>2806.5282598745434</v>
      </c>
      <c r="CN387" s="249">
        <f t="shared" si="419"/>
        <v>2806.5282598745434</v>
      </c>
      <c r="CO387" s="249">
        <f t="shared" si="419"/>
        <v>2806.5282598745434</v>
      </c>
      <c r="CP387" s="249">
        <f t="shared" si="419"/>
        <v>2806.5282598745434</v>
      </c>
      <c r="CQ387" s="249">
        <f t="shared" si="419"/>
        <v>2806.5282598745434</v>
      </c>
      <c r="CR387" s="249">
        <f t="shared" si="419"/>
        <v>2806.5282598745434</v>
      </c>
      <c r="CS387" s="249">
        <f t="shared" si="419"/>
        <v>2806.5282598745434</v>
      </c>
      <c r="CT387" s="249">
        <f t="shared" si="419"/>
        <v>2806.5282598745434</v>
      </c>
      <c r="CU387" s="249">
        <f t="shared" si="419"/>
        <v>3182.9010169988442</v>
      </c>
      <c r="CV387" s="249">
        <f t="shared" si="419"/>
        <v>3182.9010169988442</v>
      </c>
      <c r="CW387" s="249">
        <f t="shared" si="419"/>
        <v>3182.9010169988442</v>
      </c>
      <c r="CX387" s="249">
        <f t="shared" si="419"/>
        <v>3182.9010169988442</v>
      </c>
      <c r="CY387" s="249">
        <f t="shared" si="419"/>
        <v>3182.9010169988442</v>
      </c>
      <c r="CZ387" s="249">
        <f t="shared" si="419"/>
        <v>3182.9010169988442</v>
      </c>
      <c r="DA387" s="249">
        <f t="shared" si="419"/>
        <v>3182.9010169988442</v>
      </c>
      <c r="DB387" s="249">
        <f t="shared" si="419"/>
        <v>3182.9010169988442</v>
      </c>
      <c r="DC387" s="249">
        <f t="shared" si="419"/>
        <v>3182.9010169988442</v>
      </c>
      <c r="DD387" s="249">
        <f t="shared" si="419"/>
        <v>3182.9010169988442</v>
      </c>
      <c r="DE387" s="249">
        <f t="shared" si="419"/>
        <v>3182.9010169988442</v>
      </c>
      <c r="DF387" s="249">
        <f t="shared" si="419"/>
        <v>3182.9010169988442</v>
      </c>
      <c r="DG387" s="249"/>
      <c r="DH387" s="249"/>
      <c r="DI387" s="249"/>
      <c r="DJ387" s="249"/>
      <c r="DK387" s="249"/>
      <c r="DL387" s="249"/>
      <c r="DM387" s="249"/>
      <c r="DN387" s="249"/>
      <c r="DO387" s="249"/>
      <c r="DP387" s="249"/>
      <c r="DQ387" s="249"/>
      <c r="DR387" s="249"/>
      <c r="DS387" s="249"/>
      <c r="DT387" s="249"/>
      <c r="DU387" s="249"/>
      <c r="DV387" s="249"/>
      <c r="DW387" s="249"/>
      <c r="DX387" s="249"/>
      <c r="DY387" s="249"/>
      <c r="DZ387" s="249"/>
      <c r="EA387" s="249"/>
      <c r="EB387" s="249"/>
      <c r="EC387" s="249"/>
      <c r="ED387" s="249"/>
      <c r="EE387" s="249"/>
      <c r="EF387" s="249"/>
      <c r="EG387" s="249"/>
      <c r="EH387" s="249"/>
      <c r="EI387" s="249"/>
      <c r="EJ387" s="249"/>
      <c r="EK387" s="249"/>
      <c r="EL387" s="249"/>
      <c r="EM387" s="249"/>
      <c r="EN387" s="249"/>
      <c r="EO387" s="249"/>
      <c r="EP387" s="249"/>
      <c r="EQ387" s="249"/>
      <c r="ER387" s="249"/>
      <c r="ES387" s="249"/>
      <c r="ET387" s="249"/>
      <c r="EU387" s="249"/>
      <c r="EV387" s="249"/>
    </row>
    <row r="388" spans="4:152" x14ac:dyDescent="0.25">
      <c r="E388" s="298"/>
      <c r="F388" s="283" t="str">
        <f>F384</f>
        <v>판관비 (SG&amp;A)</v>
      </c>
      <c r="G388" s="283"/>
      <c r="H388" s="283"/>
      <c r="I388" s="283"/>
      <c r="J388" s="284"/>
      <c r="K388" s="304">
        <f>K384</f>
        <v>6.0786656103378051E-2</v>
      </c>
      <c r="L388" s="305"/>
      <c r="M388" s="299"/>
      <c r="N388" s="300"/>
      <c r="O388" s="249">
        <f t="shared" si="417"/>
        <v>28.199539212245494</v>
      </c>
      <c r="P388" s="249">
        <f t="shared" si="417"/>
        <v>28.199539212245494</v>
      </c>
      <c r="Q388" s="249">
        <f t="shared" si="417"/>
        <v>28.199539212245494</v>
      </c>
      <c r="R388" s="249">
        <f t="shared" si="417"/>
        <v>28.199539212245494</v>
      </c>
      <c r="S388" s="249">
        <f t="shared" si="417"/>
        <v>28.199539212245494</v>
      </c>
      <c r="T388" s="249">
        <f t="shared" si="417"/>
        <v>28.199539212245494</v>
      </c>
      <c r="U388" s="249">
        <f t="shared" si="417"/>
        <v>28.199539212245494</v>
      </c>
      <c r="V388" s="249">
        <f t="shared" si="417"/>
        <v>28.199539212245494</v>
      </c>
      <c r="W388" s="249">
        <f t="shared" si="417"/>
        <v>28.199539212245494</v>
      </c>
      <c r="X388" s="249">
        <f>X$372*$K388</f>
        <v>28.199539212245494</v>
      </c>
      <c r="Y388" s="249">
        <f t="shared" si="418"/>
        <v>28.199539212245494</v>
      </c>
      <c r="Z388" s="249">
        <f t="shared" si="418"/>
        <v>28.199539212245494</v>
      </c>
      <c r="AA388" s="249">
        <f t="shared" si="418"/>
        <v>60.705648094091636</v>
      </c>
      <c r="AB388" s="249">
        <f t="shared" si="418"/>
        <v>60.705648094091636</v>
      </c>
      <c r="AC388" s="249">
        <f t="shared" si="418"/>
        <v>60.705648094091636</v>
      </c>
      <c r="AD388" s="249">
        <f t="shared" si="418"/>
        <v>60.705648094091636</v>
      </c>
      <c r="AE388" s="249">
        <f t="shared" si="418"/>
        <v>60.705648094091636</v>
      </c>
      <c r="AF388" s="249">
        <f t="shared" si="418"/>
        <v>60.705648094091636</v>
      </c>
      <c r="AG388" s="249">
        <f t="shared" si="418"/>
        <v>60.705648094091636</v>
      </c>
      <c r="AH388" s="249">
        <f t="shared" si="418"/>
        <v>60.705648094091636</v>
      </c>
      <c r="AI388" s="249">
        <f t="shared" si="418"/>
        <v>60.705648094091636</v>
      </c>
      <c r="AJ388" s="249">
        <f t="shared" si="418"/>
        <v>60.705648094091636</v>
      </c>
      <c r="AK388" s="249">
        <f t="shared" si="418"/>
        <v>60.705648094091636</v>
      </c>
      <c r="AL388" s="249">
        <f t="shared" si="418"/>
        <v>60.705648094091636</v>
      </c>
      <c r="AM388" s="249">
        <f t="shared" si="418"/>
        <v>93.276808041102584</v>
      </c>
      <c r="AN388" s="249">
        <f t="shared" si="418"/>
        <v>93.276808041102584</v>
      </c>
      <c r="AO388" s="249">
        <f t="shared" si="418"/>
        <v>93.276808041102584</v>
      </c>
      <c r="AP388" s="249">
        <f t="shared" si="418"/>
        <v>93.276808041102584</v>
      </c>
      <c r="AQ388" s="249">
        <f t="shared" si="418"/>
        <v>93.276808041102584</v>
      </c>
      <c r="AR388" s="249">
        <f t="shared" si="418"/>
        <v>93.276808041102584</v>
      </c>
      <c r="AS388" s="249">
        <f t="shared" si="418"/>
        <v>93.276808041102584</v>
      </c>
      <c r="AT388" s="249">
        <f t="shared" si="418"/>
        <v>93.276808041102584</v>
      </c>
      <c r="AU388" s="249">
        <f t="shared" si="418"/>
        <v>93.276808041102584</v>
      </c>
      <c r="AV388" s="249">
        <f t="shared" si="418"/>
        <v>93.276808041102584</v>
      </c>
      <c r="AW388" s="249">
        <f t="shared" si="418"/>
        <v>93.276808041102584</v>
      </c>
      <c r="AX388" s="249">
        <f t="shared" si="418"/>
        <v>93.276808041102584</v>
      </c>
      <c r="AY388" s="249">
        <f t="shared" si="418"/>
        <v>111.8312205734495</v>
      </c>
      <c r="AZ388" s="249">
        <f t="shared" si="418"/>
        <v>111.8312205734495</v>
      </c>
      <c r="BA388" s="249">
        <f t="shared" si="418"/>
        <v>111.8312205734495</v>
      </c>
      <c r="BB388" s="249">
        <f t="shared" si="418"/>
        <v>111.8312205734495</v>
      </c>
      <c r="BC388" s="249">
        <f t="shared" si="418"/>
        <v>111.8312205734495</v>
      </c>
      <c r="BD388" s="249">
        <f t="shared" si="418"/>
        <v>111.8312205734495</v>
      </c>
      <c r="BE388" s="249">
        <f t="shared" si="418"/>
        <v>111.8312205734495</v>
      </c>
      <c r="BF388" s="249">
        <f t="shared" si="418"/>
        <v>111.8312205734495</v>
      </c>
      <c r="BG388" s="249">
        <f t="shared" si="418"/>
        <v>111.8312205734495</v>
      </c>
      <c r="BH388" s="249">
        <f t="shared" si="418"/>
        <v>111.8312205734495</v>
      </c>
      <c r="BI388" s="249">
        <f t="shared" si="418"/>
        <v>111.8312205734495</v>
      </c>
      <c r="BJ388" s="249">
        <f t="shared" si="418"/>
        <v>111.8312205734495</v>
      </c>
      <c r="BK388" s="249">
        <f t="shared" si="418"/>
        <v>134.83400313221901</v>
      </c>
      <c r="BL388" s="249">
        <f t="shared" si="418"/>
        <v>134.83400313221901</v>
      </c>
      <c r="BM388" s="249">
        <f t="shared" si="418"/>
        <v>134.83400313221901</v>
      </c>
      <c r="BN388" s="249">
        <f t="shared" si="418"/>
        <v>134.83400313221901</v>
      </c>
      <c r="BO388" s="249">
        <f t="shared" si="418"/>
        <v>134.83400313221901</v>
      </c>
      <c r="BP388" s="249">
        <f t="shared" si="418"/>
        <v>134.83400313221901</v>
      </c>
      <c r="BQ388" s="249">
        <f t="shared" si="418"/>
        <v>134.83400313221901</v>
      </c>
      <c r="BR388" s="249">
        <f t="shared" si="418"/>
        <v>134.83400313221901</v>
      </c>
      <c r="BS388" s="249">
        <f t="shared" si="418"/>
        <v>134.83400313221901</v>
      </c>
      <c r="BT388" s="249">
        <f t="shared" si="418"/>
        <v>134.83400313221901</v>
      </c>
      <c r="BU388" s="249">
        <f t="shared" si="418"/>
        <v>134.83400313221901</v>
      </c>
      <c r="BV388" s="249">
        <f t="shared" si="418"/>
        <v>134.83400313221901</v>
      </c>
      <c r="BW388" s="249">
        <f t="shared" si="418"/>
        <v>159.54345481159478</v>
      </c>
      <c r="BX388" s="249">
        <f t="shared" si="418"/>
        <v>159.54345481159478</v>
      </c>
      <c r="BY388" s="249">
        <f t="shared" si="418"/>
        <v>159.54345481159478</v>
      </c>
      <c r="BZ388" s="249">
        <f t="shared" si="418"/>
        <v>159.54345481159478</v>
      </c>
      <c r="CA388" s="249">
        <f t="shared" si="418"/>
        <v>159.54345481159478</v>
      </c>
      <c r="CB388" s="249">
        <f t="shared" si="418"/>
        <v>159.54345481159478</v>
      </c>
      <c r="CC388" s="249">
        <f t="shared" si="418"/>
        <v>159.54345481159478</v>
      </c>
      <c r="CD388" s="249">
        <f t="shared" si="418"/>
        <v>159.54345481159478</v>
      </c>
      <c r="CE388" s="249">
        <f t="shared" si="418"/>
        <v>159.54345481159478</v>
      </c>
      <c r="CF388" s="249">
        <f t="shared" si="418"/>
        <v>159.54345481159478</v>
      </c>
      <c r="CG388" s="249">
        <f t="shared" si="418"/>
        <v>159.54345481159478</v>
      </c>
      <c r="CH388" s="249">
        <f t="shared" si="418"/>
        <v>159.54345481159478</v>
      </c>
      <c r="CI388" s="249">
        <f t="shared" si="418"/>
        <v>184.25290649097056</v>
      </c>
      <c r="CJ388" s="249">
        <f t="shared" si="418"/>
        <v>184.25290649097056</v>
      </c>
      <c r="CK388" s="249">
        <f t="shared" si="419"/>
        <v>184.25290649097056</v>
      </c>
      <c r="CL388" s="249">
        <f t="shared" si="419"/>
        <v>184.25290649097056</v>
      </c>
      <c r="CM388" s="249">
        <f t="shared" si="419"/>
        <v>184.25290649097056</v>
      </c>
      <c r="CN388" s="249">
        <f t="shared" si="419"/>
        <v>184.25290649097056</v>
      </c>
      <c r="CO388" s="249">
        <f t="shared" si="419"/>
        <v>184.25290649097056</v>
      </c>
      <c r="CP388" s="249">
        <f t="shared" si="419"/>
        <v>184.25290649097056</v>
      </c>
      <c r="CQ388" s="249">
        <f t="shared" si="419"/>
        <v>184.25290649097056</v>
      </c>
      <c r="CR388" s="249">
        <f t="shared" si="419"/>
        <v>184.25290649097056</v>
      </c>
      <c r="CS388" s="249">
        <f t="shared" si="419"/>
        <v>184.25290649097056</v>
      </c>
      <c r="CT388" s="249">
        <f t="shared" si="419"/>
        <v>184.25290649097056</v>
      </c>
      <c r="CU388" s="249">
        <f t="shared" si="419"/>
        <v>208.96235817034633</v>
      </c>
      <c r="CV388" s="249">
        <f t="shared" si="419"/>
        <v>208.96235817034633</v>
      </c>
      <c r="CW388" s="249">
        <f t="shared" si="419"/>
        <v>208.96235817034633</v>
      </c>
      <c r="CX388" s="249">
        <f t="shared" si="419"/>
        <v>208.96235817034633</v>
      </c>
      <c r="CY388" s="249">
        <f t="shared" si="419"/>
        <v>208.96235817034633</v>
      </c>
      <c r="CZ388" s="249">
        <f t="shared" si="419"/>
        <v>208.96235817034633</v>
      </c>
      <c r="DA388" s="249">
        <f t="shared" si="419"/>
        <v>208.96235817034633</v>
      </c>
      <c r="DB388" s="249">
        <f t="shared" si="419"/>
        <v>208.96235817034633</v>
      </c>
      <c r="DC388" s="249">
        <f t="shared" si="419"/>
        <v>208.96235817034633</v>
      </c>
      <c r="DD388" s="249">
        <f t="shared" si="419"/>
        <v>208.96235817034633</v>
      </c>
      <c r="DE388" s="249">
        <f t="shared" si="419"/>
        <v>208.96235817034633</v>
      </c>
      <c r="DF388" s="249">
        <f t="shared" si="419"/>
        <v>208.96235817034633</v>
      </c>
      <c r="DG388" s="249"/>
      <c r="DH388" s="249"/>
      <c r="DI388" s="249"/>
      <c r="DJ388" s="249"/>
      <c r="DK388" s="249"/>
      <c r="DL388" s="249"/>
      <c r="DM388" s="249"/>
      <c r="DN388" s="249"/>
      <c r="DO388" s="249"/>
      <c r="DP388" s="249"/>
      <c r="DQ388" s="249"/>
      <c r="DR388" s="249"/>
      <c r="DS388" s="249"/>
      <c r="DT388" s="249"/>
      <c r="DU388" s="249"/>
      <c r="DV388" s="249"/>
      <c r="DW388" s="249"/>
      <c r="DX388" s="249"/>
      <c r="DY388" s="249"/>
      <c r="DZ388" s="249"/>
      <c r="EA388" s="249"/>
      <c r="EB388" s="249"/>
      <c r="EC388" s="249"/>
      <c r="ED388" s="249"/>
      <c r="EE388" s="249"/>
      <c r="EF388" s="249"/>
      <c r="EG388" s="249"/>
      <c r="EH388" s="249"/>
      <c r="EI388" s="249"/>
      <c r="EJ388" s="249"/>
      <c r="EK388" s="249"/>
      <c r="EL388" s="249"/>
      <c r="EM388" s="249"/>
      <c r="EN388" s="249"/>
      <c r="EO388" s="249"/>
      <c r="EP388" s="249"/>
      <c r="EQ388" s="249"/>
      <c r="ER388" s="249"/>
      <c r="ES388" s="249"/>
      <c r="ET388" s="249"/>
      <c r="EU388" s="249"/>
      <c r="EV388" s="249"/>
    </row>
    <row r="389" spans="4:152" x14ac:dyDescent="0.25">
      <c r="E389" s="298"/>
      <c r="F389" s="283" t="str">
        <f>F385</f>
        <v>판관비 (SG&amp;A) - 연구개발비</v>
      </c>
      <c r="G389" s="283"/>
      <c r="H389" s="283"/>
      <c r="I389" s="283"/>
      <c r="J389" s="284"/>
      <c r="K389" s="304">
        <f>K385</f>
        <v>1.331496092719908E-2</v>
      </c>
      <c r="L389" s="305"/>
      <c r="M389" s="299"/>
      <c r="N389" s="300"/>
      <c r="O389" s="249">
        <f t="shared" si="417"/>
        <v>6.1769438696793362</v>
      </c>
      <c r="P389" s="249">
        <f t="shared" si="417"/>
        <v>6.1769438696793362</v>
      </c>
      <c r="Q389" s="249">
        <f t="shared" si="417"/>
        <v>6.1769438696793362</v>
      </c>
      <c r="R389" s="249">
        <f t="shared" si="417"/>
        <v>6.1769438696793362</v>
      </c>
      <c r="S389" s="249">
        <f t="shared" si="417"/>
        <v>6.1769438696793362</v>
      </c>
      <c r="T389" s="249">
        <f t="shared" si="417"/>
        <v>6.1769438696793362</v>
      </c>
      <c r="U389" s="249">
        <f t="shared" si="417"/>
        <v>6.1769438696793362</v>
      </c>
      <c r="V389" s="249">
        <f t="shared" si="417"/>
        <v>6.1769438696793362</v>
      </c>
      <c r="W389" s="249">
        <f t="shared" si="417"/>
        <v>6.1769438696793362</v>
      </c>
      <c r="X389" s="249">
        <f>X$372*$K389</f>
        <v>6.1769438696793362</v>
      </c>
      <c r="Y389" s="249">
        <f t="shared" si="418"/>
        <v>6.1769438696793362</v>
      </c>
      <c r="Z389" s="249">
        <f t="shared" si="418"/>
        <v>6.1769438696793362</v>
      </c>
      <c r="AA389" s="249">
        <f t="shared" si="418"/>
        <v>13.29721659731516</v>
      </c>
      <c r="AB389" s="249">
        <f t="shared" si="418"/>
        <v>13.29721659731516</v>
      </c>
      <c r="AC389" s="249">
        <f t="shared" si="418"/>
        <v>13.29721659731516</v>
      </c>
      <c r="AD389" s="249">
        <f t="shared" si="418"/>
        <v>13.29721659731516</v>
      </c>
      <c r="AE389" s="249">
        <f t="shared" si="418"/>
        <v>13.29721659731516</v>
      </c>
      <c r="AF389" s="249">
        <f t="shared" si="418"/>
        <v>13.29721659731516</v>
      </c>
      <c r="AG389" s="249">
        <f t="shared" si="418"/>
        <v>13.29721659731516</v>
      </c>
      <c r="AH389" s="249">
        <f t="shared" si="418"/>
        <v>13.29721659731516</v>
      </c>
      <c r="AI389" s="249">
        <f t="shared" si="418"/>
        <v>13.29721659731516</v>
      </c>
      <c r="AJ389" s="249">
        <f t="shared" si="418"/>
        <v>13.29721659731516</v>
      </c>
      <c r="AK389" s="249">
        <f t="shared" si="418"/>
        <v>13.29721659731516</v>
      </c>
      <c r="AL389" s="249">
        <f t="shared" si="418"/>
        <v>13.29721659731516</v>
      </c>
      <c r="AM389" s="249">
        <f t="shared" si="418"/>
        <v>20.431738379701898</v>
      </c>
      <c r="AN389" s="249">
        <f t="shared" si="418"/>
        <v>20.431738379701898</v>
      </c>
      <c r="AO389" s="249">
        <f t="shared" si="418"/>
        <v>20.431738379701898</v>
      </c>
      <c r="AP389" s="249">
        <f t="shared" si="418"/>
        <v>20.431738379701898</v>
      </c>
      <c r="AQ389" s="249">
        <f t="shared" si="418"/>
        <v>20.431738379701898</v>
      </c>
      <c r="AR389" s="249">
        <f t="shared" si="418"/>
        <v>20.431738379701898</v>
      </c>
      <c r="AS389" s="249">
        <f t="shared" si="418"/>
        <v>20.431738379701898</v>
      </c>
      <c r="AT389" s="249">
        <f t="shared" si="418"/>
        <v>20.431738379701898</v>
      </c>
      <c r="AU389" s="249">
        <f t="shared" si="418"/>
        <v>20.431738379701898</v>
      </c>
      <c r="AV389" s="249">
        <f t="shared" si="418"/>
        <v>20.431738379701898</v>
      </c>
      <c r="AW389" s="249">
        <f t="shared" si="418"/>
        <v>20.431738379701898</v>
      </c>
      <c r="AX389" s="249">
        <f t="shared" si="418"/>
        <v>20.431738379701898</v>
      </c>
      <c r="AY389" s="249">
        <f t="shared" si="418"/>
        <v>24.495973751938518</v>
      </c>
      <c r="AZ389" s="249">
        <f t="shared" si="418"/>
        <v>24.495973751938518</v>
      </c>
      <c r="BA389" s="249">
        <f t="shared" si="418"/>
        <v>24.495973751938518</v>
      </c>
      <c r="BB389" s="249">
        <f t="shared" si="418"/>
        <v>24.495973751938518</v>
      </c>
      <c r="BC389" s="249">
        <f t="shared" si="418"/>
        <v>24.495973751938518</v>
      </c>
      <c r="BD389" s="249">
        <f t="shared" si="418"/>
        <v>24.495973751938518</v>
      </c>
      <c r="BE389" s="249">
        <f t="shared" si="418"/>
        <v>24.495973751938518</v>
      </c>
      <c r="BF389" s="249">
        <f t="shared" si="418"/>
        <v>24.495973751938518</v>
      </c>
      <c r="BG389" s="249">
        <f t="shared" si="418"/>
        <v>24.495973751938518</v>
      </c>
      <c r="BH389" s="249">
        <f t="shared" si="418"/>
        <v>24.495973751938518</v>
      </c>
      <c r="BI389" s="249">
        <f t="shared" si="418"/>
        <v>24.495973751938518</v>
      </c>
      <c r="BJ389" s="249">
        <f t="shared" si="418"/>
        <v>24.495973751938518</v>
      </c>
      <c r="BK389" s="249">
        <f t="shared" si="418"/>
        <v>29.534598519617617</v>
      </c>
      <c r="BL389" s="249">
        <f t="shared" si="418"/>
        <v>29.534598519617617</v>
      </c>
      <c r="BM389" s="249">
        <f t="shared" si="418"/>
        <v>29.534598519617617</v>
      </c>
      <c r="BN389" s="249">
        <f t="shared" si="418"/>
        <v>29.534598519617617</v>
      </c>
      <c r="BO389" s="249">
        <f t="shared" si="418"/>
        <v>29.534598519617617</v>
      </c>
      <c r="BP389" s="249">
        <f t="shared" si="418"/>
        <v>29.534598519617617</v>
      </c>
      <c r="BQ389" s="249">
        <f t="shared" si="418"/>
        <v>29.534598519617617</v>
      </c>
      <c r="BR389" s="249">
        <f t="shared" si="418"/>
        <v>29.534598519617617</v>
      </c>
      <c r="BS389" s="249">
        <f t="shared" si="418"/>
        <v>29.534598519617617</v>
      </c>
      <c r="BT389" s="249">
        <f t="shared" si="418"/>
        <v>29.534598519617617</v>
      </c>
      <c r="BU389" s="249">
        <f t="shared" si="418"/>
        <v>29.534598519617617</v>
      </c>
      <c r="BV389" s="249">
        <f t="shared" si="418"/>
        <v>29.534598519617617</v>
      </c>
      <c r="BW389" s="249">
        <f t="shared" si="418"/>
        <v>34.947059160385095</v>
      </c>
      <c r="BX389" s="249">
        <f t="shared" si="418"/>
        <v>34.947059160385095</v>
      </c>
      <c r="BY389" s="249">
        <f t="shared" si="418"/>
        <v>34.947059160385095</v>
      </c>
      <c r="BZ389" s="249">
        <f t="shared" si="418"/>
        <v>34.947059160385095</v>
      </c>
      <c r="CA389" s="249">
        <f t="shared" si="418"/>
        <v>34.947059160385095</v>
      </c>
      <c r="CB389" s="249">
        <f t="shared" si="418"/>
        <v>34.947059160385095</v>
      </c>
      <c r="CC389" s="249">
        <f t="shared" si="418"/>
        <v>34.947059160385095</v>
      </c>
      <c r="CD389" s="249">
        <f t="shared" si="418"/>
        <v>34.947059160385095</v>
      </c>
      <c r="CE389" s="249">
        <f t="shared" si="418"/>
        <v>34.947059160385095</v>
      </c>
      <c r="CF389" s="249">
        <f t="shared" si="418"/>
        <v>34.947059160385095</v>
      </c>
      <c r="CG389" s="249">
        <f t="shared" si="418"/>
        <v>34.947059160385095</v>
      </c>
      <c r="CH389" s="249">
        <f t="shared" si="418"/>
        <v>34.947059160385095</v>
      </c>
      <c r="CI389" s="249">
        <f t="shared" si="418"/>
        <v>40.35951980115258</v>
      </c>
      <c r="CJ389" s="249">
        <f t="shared" si="418"/>
        <v>40.35951980115258</v>
      </c>
      <c r="CK389" s="249">
        <f t="shared" si="419"/>
        <v>40.35951980115258</v>
      </c>
      <c r="CL389" s="249">
        <f t="shared" si="419"/>
        <v>40.35951980115258</v>
      </c>
      <c r="CM389" s="249">
        <f t="shared" si="419"/>
        <v>40.35951980115258</v>
      </c>
      <c r="CN389" s="249">
        <f t="shared" si="419"/>
        <v>40.35951980115258</v>
      </c>
      <c r="CO389" s="249">
        <f t="shared" si="419"/>
        <v>40.35951980115258</v>
      </c>
      <c r="CP389" s="249">
        <f t="shared" si="419"/>
        <v>40.35951980115258</v>
      </c>
      <c r="CQ389" s="249">
        <f t="shared" si="419"/>
        <v>40.35951980115258</v>
      </c>
      <c r="CR389" s="249">
        <f t="shared" si="419"/>
        <v>40.35951980115258</v>
      </c>
      <c r="CS389" s="249">
        <f t="shared" si="419"/>
        <v>40.35951980115258</v>
      </c>
      <c r="CT389" s="249">
        <f t="shared" si="419"/>
        <v>40.35951980115258</v>
      </c>
      <c r="CU389" s="249">
        <f t="shared" si="419"/>
        <v>45.771980441920064</v>
      </c>
      <c r="CV389" s="249">
        <f t="shared" si="419"/>
        <v>45.771980441920064</v>
      </c>
      <c r="CW389" s="249">
        <f t="shared" si="419"/>
        <v>45.771980441920064</v>
      </c>
      <c r="CX389" s="249">
        <f t="shared" si="419"/>
        <v>45.771980441920064</v>
      </c>
      <c r="CY389" s="249">
        <f t="shared" si="419"/>
        <v>45.771980441920064</v>
      </c>
      <c r="CZ389" s="249">
        <f t="shared" si="419"/>
        <v>45.771980441920064</v>
      </c>
      <c r="DA389" s="249">
        <f t="shared" si="419"/>
        <v>45.771980441920064</v>
      </c>
      <c r="DB389" s="249">
        <f t="shared" si="419"/>
        <v>45.771980441920064</v>
      </c>
      <c r="DC389" s="249">
        <f t="shared" si="419"/>
        <v>45.771980441920064</v>
      </c>
      <c r="DD389" s="249">
        <f t="shared" si="419"/>
        <v>45.771980441920064</v>
      </c>
      <c r="DE389" s="249">
        <f t="shared" si="419"/>
        <v>45.771980441920064</v>
      </c>
      <c r="DF389" s="249">
        <f t="shared" si="419"/>
        <v>45.771980441920064</v>
      </c>
      <c r="DG389" s="249"/>
      <c r="DH389" s="249"/>
      <c r="DI389" s="249"/>
      <c r="DJ389" s="249"/>
      <c r="DK389" s="249"/>
      <c r="DL389" s="249"/>
      <c r="DM389" s="249"/>
      <c r="DN389" s="249"/>
      <c r="DO389" s="249"/>
      <c r="DP389" s="249"/>
      <c r="DQ389" s="249"/>
      <c r="DR389" s="249"/>
      <c r="DS389" s="249"/>
      <c r="DT389" s="249"/>
      <c r="DU389" s="249"/>
      <c r="DV389" s="249"/>
      <c r="DW389" s="249"/>
      <c r="DX389" s="249"/>
      <c r="DY389" s="249"/>
      <c r="DZ389" s="249"/>
      <c r="EA389" s="249"/>
      <c r="EB389" s="249"/>
      <c r="EC389" s="249"/>
      <c r="ED389" s="249"/>
      <c r="EE389" s="249"/>
      <c r="EF389" s="249"/>
      <c r="EG389" s="249"/>
      <c r="EH389" s="249"/>
      <c r="EI389" s="249"/>
      <c r="EJ389" s="249"/>
      <c r="EK389" s="249"/>
      <c r="EL389" s="249"/>
      <c r="EM389" s="249"/>
      <c r="EN389" s="249"/>
      <c r="EO389" s="249"/>
      <c r="EP389" s="249"/>
      <c r="EQ389" s="249"/>
      <c r="ER389" s="249"/>
      <c r="ES389" s="249"/>
      <c r="ET389" s="249"/>
      <c r="EU389" s="249"/>
      <c r="EV389" s="249"/>
    </row>
    <row r="390" spans="4:152" s="257" customFormat="1" x14ac:dyDescent="0.25">
      <c r="D390" s="144"/>
      <c r="E390" s="306"/>
      <c r="F390" s="246"/>
      <c r="G390" s="246"/>
      <c r="H390" s="246"/>
      <c r="I390" s="246"/>
      <c r="J390" s="247"/>
      <c r="K390" s="304"/>
      <c r="L390" s="307"/>
      <c r="M390" s="236"/>
      <c r="N390" s="248"/>
      <c r="O390" s="235"/>
      <c r="P390" s="235"/>
      <c r="Q390" s="235"/>
      <c r="R390" s="235"/>
      <c r="S390" s="235"/>
      <c r="T390" s="235"/>
      <c r="U390" s="235"/>
      <c r="V390" s="235"/>
      <c r="W390" s="235"/>
      <c r="X390" s="235"/>
      <c r="Y390" s="235"/>
      <c r="Z390" s="235"/>
      <c r="AA390" s="235"/>
      <c r="AB390" s="235"/>
      <c r="AC390" s="235"/>
      <c r="AD390" s="235"/>
      <c r="AE390" s="235"/>
      <c r="AF390" s="235"/>
      <c r="AG390" s="235"/>
      <c r="AH390" s="235"/>
      <c r="AI390" s="235"/>
      <c r="AJ390" s="235"/>
      <c r="AK390" s="235"/>
      <c r="AL390" s="235"/>
      <c r="AM390" s="235"/>
      <c r="AN390" s="235"/>
      <c r="AO390" s="235"/>
      <c r="AP390" s="235"/>
      <c r="AQ390" s="235"/>
      <c r="AR390" s="235"/>
      <c r="AS390" s="235"/>
      <c r="AT390" s="235"/>
      <c r="AU390" s="235"/>
      <c r="AV390" s="235"/>
      <c r="AW390" s="235"/>
      <c r="AX390" s="235"/>
      <c r="AY390" s="235"/>
      <c r="AZ390" s="235"/>
      <c r="BA390" s="235"/>
      <c r="BB390" s="235"/>
      <c r="BC390" s="235"/>
      <c r="BD390" s="235"/>
      <c r="BE390" s="235"/>
      <c r="BF390" s="235"/>
      <c r="BG390" s="235"/>
      <c r="BH390" s="235"/>
      <c r="BI390" s="235"/>
      <c r="BJ390" s="235"/>
      <c r="BK390" s="235"/>
      <c r="BL390" s="235"/>
      <c r="BM390" s="235"/>
      <c r="BN390" s="235"/>
      <c r="BO390" s="235"/>
      <c r="BP390" s="235"/>
      <c r="BQ390" s="235"/>
      <c r="BR390" s="235"/>
      <c r="BS390" s="235"/>
      <c r="BT390" s="235"/>
      <c r="BU390" s="235"/>
      <c r="BV390" s="235"/>
      <c r="BW390" s="235"/>
      <c r="BX390" s="235"/>
      <c r="BY390" s="235"/>
      <c r="BZ390" s="235"/>
      <c r="CA390" s="235"/>
      <c r="CB390" s="235"/>
      <c r="CC390" s="235"/>
      <c r="CD390" s="235"/>
      <c r="CE390" s="235"/>
      <c r="CF390" s="235"/>
      <c r="CG390" s="235"/>
      <c r="CH390" s="235"/>
      <c r="CI390" s="235"/>
      <c r="CJ390" s="235"/>
      <c r="CK390" s="235"/>
      <c r="CL390" s="235"/>
      <c r="CM390" s="235"/>
      <c r="CN390" s="235"/>
      <c r="CO390" s="235"/>
      <c r="CP390" s="235"/>
      <c r="CQ390" s="235"/>
      <c r="CR390" s="235"/>
      <c r="CS390" s="235"/>
      <c r="CT390" s="235"/>
      <c r="CU390" s="235"/>
      <c r="CV390" s="235"/>
      <c r="CW390" s="235"/>
      <c r="CX390" s="235"/>
      <c r="CY390" s="235"/>
      <c r="CZ390" s="235"/>
      <c r="DA390" s="235"/>
      <c r="DB390" s="235"/>
      <c r="DC390" s="235"/>
      <c r="DD390" s="235"/>
      <c r="DE390" s="235"/>
      <c r="DF390" s="235"/>
      <c r="DG390" s="235"/>
      <c r="DH390" s="235"/>
      <c r="DI390" s="235"/>
      <c r="DJ390" s="235"/>
      <c r="DK390" s="235"/>
      <c r="DL390" s="235"/>
      <c r="DM390" s="235"/>
      <c r="DN390" s="235"/>
      <c r="DO390" s="235"/>
      <c r="DP390" s="235"/>
      <c r="DQ390" s="235"/>
      <c r="DR390" s="235"/>
      <c r="DS390" s="235"/>
      <c r="DT390" s="235"/>
      <c r="DU390" s="235"/>
      <c r="DV390" s="235"/>
      <c r="DW390" s="235"/>
      <c r="DX390" s="235"/>
      <c r="DY390" s="235"/>
      <c r="DZ390" s="235"/>
      <c r="EA390" s="235"/>
      <c r="EB390" s="235"/>
      <c r="EC390" s="235"/>
      <c r="ED390" s="235"/>
      <c r="EE390" s="235"/>
      <c r="EF390" s="235"/>
      <c r="EG390" s="235"/>
      <c r="EH390" s="235"/>
      <c r="EI390" s="235"/>
      <c r="EJ390" s="235"/>
      <c r="EK390" s="235"/>
      <c r="EL390" s="235"/>
      <c r="EM390" s="235"/>
      <c r="EN390" s="235"/>
      <c r="EO390" s="235"/>
      <c r="EP390" s="235"/>
      <c r="EQ390" s="235"/>
      <c r="ER390" s="235"/>
      <c r="ES390" s="235"/>
      <c r="ET390" s="235"/>
      <c r="EU390" s="235"/>
      <c r="EV390" s="235"/>
    </row>
    <row r="391" spans="4:152" x14ac:dyDescent="0.25">
      <c r="E391" s="287" t="s">
        <v>95</v>
      </c>
      <c r="F391" s="288"/>
      <c r="G391" s="288"/>
      <c r="H391" s="288"/>
      <c r="I391" s="288"/>
      <c r="J391" s="289"/>
      <c r="K391" s="290" t="s">
        <v>85</v>
      </c>
      <c r="L391" s="228"/>
      <c r="M391" s="229"/>
      <c r="N391" s="230"/>
      <c r="O391" s="228">
        <f t="shared" ref="O391:W391" si="420">SUM(O392, O396)</f>
        <v>0.48272357723577236</v>
      </c>
      <c r="P391" s="228">
        <f t="shared" si="420"/>
        <v>0.48272357723577236</v>
      </c>
      <c r="Q391" s="228">
        <f t="shared" si="420"/>
        <v>0.48272357723577236</v>
      </c>
      <c r="R391" s="228">
        <f t="shared" si="420"/>
        <v>0.48272357723577236</v>
      </c>
      <c r="S391" s="228">
        <f t="shared" si="420"/>
        <v>0.48272357723577236</v>
      </c>
      <c r="T391" s="228">
        <f t="shared" si="420"/>
        <v>0.48272357723577236</v>
      </c>
      <c r="U391" s="228">
        <f t="shared" si="420"/>
        <v>0.48272357723577236</v>
      </c>
      <c r="V391" s="228">
        <f t="shared" si="420"/>
        <v>0.48272357723577236</v>
      </c>
      <c r="W391" s="228">
        <f t="shared" si="420"/>
        <v>0.48272357723577236</v>
      </c>
      <c r="X391" s="228">
        <f>SUM(X392, X396)</f>
        <v>0.48272357723577236</v>
      </c>
      <c r="Y391" s="228">
        <f t="shared" ref="Y391:CJ391" si="421">SUM(Y392, Y396)</f>
        <v>0.48272357723577236</v>
      </c>
      <c r="Z391" s="228">
        <f t="shared" si="421"/>
        <v>0.48272357723577236</v>
      </c>
      <c r="AA391" s="228">
        <f t="shared" si="421"/>
        <v>0.48272357723577231</v>
      </c>
      <c r="AB391" s="228">
        <f t="shared" si="421"/>
        <v>0.48272357723577231</v>
      </c>
      <c r="AC391" s="228">
        <f t="shared" si="421"/>
        <v>0.48272357723577231</v>
      </c>
      <c r="AD391" s="228">
        <f t="shared" si="421"/>
        <v>0.48272357723577231</v>
      </c>
      <c r="AE391" s="228">
        <f t="shared" si="421"/>
        <v>0.48272357723577231</v>
      </c>
      <c r="AF391" s="228">
        <f t="shared" si="421"/>
        <v>0.48272357723577231</v>
      </c>
      <c r="AG391" s="228">
        <f t="shared" si="421"/>
        <v>0.48272357723577231</v>
      </c>
      <c r="AH391" s="228">
        <f t="shared" si="421"/>
        <v>0.48272357723577231</v>
      </c>
      <c r="AI391" s="228">
        <f t="shared" si="421"/>
        <v>0.48272357723577231</v>
      </c>
      <c r="AJ391" s="228">
        <f t="shared" si="421"/>
        <v>0.48272357723577231</v>
      </c>
      <c r="AK391" s="228">
        <f t="shared" si="421"/>
        <v>0.48272357723577231</v>
      </c>
      <c r="AL391" s="228">
        <f t="shared" si="421"/>
        <v>0.48272357723577231</v>
      </c>
      <c r="AM391" s="228">
        <f t="shared" si="421"/>
        <v>0.48272357723577231</v>
      </c>
      <c r="AN391" s="228">
        <f t="shared" si="421"/>
        <v>0.48272357723577231</v>
      </c>
      <c r="AO391" s="228">
        <f t="shared" si="421"/>
        <v>0.48272357723577231</v>
      </c>
      <c r="AP391" s="228">
        <f t="shared" si="421"/>
        <v>0.48272357723577231</v>
      </c>
      <c r="AQ391" s="228">
        <f t="shared" si="421"/>
        <v>0.48272357723577231</v>
      </c>
      <c r="AR391" s="228">
        <f t="shared" si="421"/>
        <v>0.48272357723577231</v>
      </c>
      <c r="AS391" s="228">
        <f t="shared" si="421"/>
        <v>0.48272357723577231</v>
      </c>
      <c r="AT391" s="228">
        <f t="shared" si="421"/>
        <v>0.48272357723577231</v>
      </c>
      <c r="AU391" s="228">
        <f t="shared" si="421"/>
        <v>0.48272357723577231</v>
      </c>
      <c r="AV391" s="228">
        <f t="shared" si="421"/>
        <v>0.48272357723577231</v>
      </c>
      <c r="AW391" s="228">
        <f t="shared" si="421"/>
        <v>0.48272357723577231</v>
      </c>
      <c r="AX391" s="228">
        <f t="shared" si="421"/>
        <v>0.48272357723577231</v>
      </c>
      <c r="AY391" s="228">
        <f t="shared" si="421"/>
        <v>0.48272357723577231</v>
      </c>
      <c r="AZ391" s="228">
        <f t="shared" si="421"/>
        <v>0.48272357723577231</v>
      </c>
      <c r="BA391" s="228">
        <f t="shared" si="421"/>
        <v>0.48272357723577231</v>
      </c>
      <c r="BB391" s="228">
        <f t="shared" si="421"/>
        <v>0.48272357723577231</v>
      </c>
      <c r="BC391" s="228">
        <f t="shared" si="421"/>
        <v>0.48272357723577231</v>
      </c>
      <c r="BD391" s="228">
        <f t="shared" si="421"/>
        <v>0.48272357723577231</v>
      </c>
      <c r="BE391" s="228">
        <f t="shared" si="421"/>
        <v>0.48272357723577231</v>
      </c>
      <c r="BF391" s="228">
        <f t="shared" si="421"/>
        <v>0.48272357723577231</v>
      </c>
      <c r="BG391" s="228">
        <f t="shared" si="421"/>
        <v>0.48272357723577231</v>
      </c>
      <c r="BH391" s="228">
        <f t="shared" si="421"/>
        <v>0.48272357723577231</v>
      </c>
      <c r="BI391" s="228">
        <f t="shared" si="421"/>
        <v>0.48272357723577231</v>
      </c>
      <c r="BJ391" s="228">
        <f t="shared" si="421"/>
        <v>0.48272357723577231</v>
      </c>
      <c r="BK391" s="228">
        <f t="shared" si="421"/>
        <v>0.48272357723577231</v>
      </c>
      <c r="BL391" s="228">
        <f t="shared" si="421"/>
        <v>0.48272357723577231</v>
      </c>
      <c r="BM391" s="228">
        <f t="shared" si="421"/>
        <v>0.48272357723577231</v>
      </c>
      <c r="BN391" s="228">
        <f t="shared" si="421"/>
        <v>0.48272357723577231</v>
      </c>
      <c r="BO391" s="228">
        <f t="shared" si="421"/>
        <v>0.48272357723577231</v>
      </c>
      <c r="BP391" s="228">
        <f t="shared" si="421"/>
        <v>0.48272357723577231</v>
      </c>
      <c r="BQ391" s="228">
        <f t="shared" si="421"/>
        <v>0.48272357723577231</v>
      </c>
      <c r="BR391" s="228">
        <f t="shared" si="421"/>
        <v>0.48272357723577231</v>
      </c>
      <c r="BS391" s="228">
        <f t="shared" si="421"/>
        <v>0.48272357723577231</v>
      </c>
      <c r="BT391" s="228">
        <f t="shared" si="421"/>
        <v>0.48272357723577231</v>
      </c>
      <c r="BU391" s="228">
        <f t="shared" si="421"/>
        <v>0.48272357723577231</v>
      </c>
      <c r="BV391" s="228">
        <f t="shared" si="421"/>
        <v>0.48272357723577231</v>
      </c>
      <c r="BW391" s="228">
        <f t="shared" si="421"/>
        <v>0.48272357723577225</v>
      </c>
      <c r="BX391" s="228">
        <f t="shared" si="421"/>
        <v>0.48272357723577225</v>
      </c>
      <c r="BY391" s="228">
        <f t="shared" si="421"/>
        <v>0.48272357723577225</v>
      </c>
      <c r="BZ391" s="228">
        <f t="shared" si="421"/>
        <v>0.48272357723577225</v>
      </c>
      <c r="CA391" s="228">
        <f t="shared" si="421"/>
        <v>0.48272357723577225</v>
      </c>
      <c r="CB391" s="228">
        <f t="shared" si="421"/>
        <v>0.48272357723577225</v>
      </c>
      <c r="CC391" s="228">
        <f t="shared" si="421"/>
        <v>0.48272357723577225</v>
      </c>
      <c r="CD391" s="228">
        <f t="shared" si="421"/>
        <v>0.48272357723577225</v>
      </c>
      <c r="CE391" s="228">
        <f t="shared" si="421"/>
        <v>0.48272357723577225</v>
      </c>
      <c r="CF391" s="228">
        <f t="shared" si="421"/>
        <v>0.48272357723577225</v>
      </c>
      <c r="CG391" s="228">
        <f t="shared" si="421"/>
        <v>0.48272357723577225</v>
      </c>
      <c r="CH391" s="228">
        <f t="shared" si="421"/>
        <v>0.48272357723577225</v>
      </c>
      <c r="CI391" s="228">
        <f t="shared" si="421"/>
        <v>0.48272357723577225</v>
      </c>
      <c r="CJ391" s="228">
        <f t="shared" si="421"/>
        <v>0.48272357723577225</v>
      </c>
      <c r="CK391" s="228">
        <f t="shared" ref="CK391:DF391" si="422">SUM(CK392, CK396)</f>
        <v>0.48272357723577225</v>
      </c>
      <c r="CL391" s="228">
        <f t="shared" si="422"/>
        <v>0.48272357723577225</v>
      </c>
      <c r="CM391" s="228">
        <f t="shared" si="422"/>
        <v>0.48272357723577225</v>
      </c>
      <c r="CN391" s="228">
        <f t="shared" si="422"/>
        <v>0.48272357723577225</v>
      </c>
      <c r="CO391" s="228">
        <f t="shared" si="422"/>
        <v>0.48272357723577225</v>
      </c>
      <c r="CP391" s="228">
        <f t="shared" si="422"/>
        <v>0.48272357723577225</v>
      </c>
      <c r="CQ391" s="228">
        <f t="shared" si="422"/>
        <v>0.48272357723577225</v>
      </c>
      <c r="CR391" s="228">
        <f t="shared" si="422"/>
        <v>0.48272357723577225</v>
      </c>
      <c r="CS391" s="228">
        <f t="shared" si="422"/>
        <v>0.48272357723577225</v>
      </c>
      <c r="CT391" s="228">
        <f t="shared" si="422"/>
        <v>0.48272357723577225</v>
      </c>
      <c r="CU391" s="228">
        <f t="shared" si="422"/>
        <v>0.48272357723577225</v>
      </c>
      <c r="CV391" s="228">
        <f t="shared" si="422"/>
        <v>0.48272357723577225</v>
      </c>
      <c r="CW391" s="228">
        <f t="shared" si="422"/>
        <v>0.48272357723577225</v>
      </c>
      <c r="CX391" s="228">
        <f t="shared" si="422"/>
        <v>0.48272357723577225</v>
      </c>
      <c r="CY391" s="228">
        <f t="shared" si="422"/>
        <v>0.48272357723577225</v>
      </c>
      <c r="CZ391" s="228">
        <f t="shared" si="422"/>
        <v>0.48272357723577225</v>
      </c>
      <c r="DA391" s="228">
        <f t="shared" si="422"/>
        <v>0.48272357723577225</v>
      </c>
      <c r="DB391" s="228">
        <f t="shared" si="422"/>
        <v>0.48272357723577225</v>
      </c>
      <c r="DC391" s="228">
        <f t="shared" si="422"/>
        <v>0.48272357723577225</v>
      </c>
      <c r="DD391" s="228">
        <f t="shared" si="422"/>
        <v>0.48272357723577225</v>
      </c>
      <c r="DE391" s="228">
        <f t="shared" si="422"/>
        <v>0.48272357723577225</v>
      </c>
      <c r="DF391" s="228">
        <f t="shared" si="422"/>
        <v>0.48272357723577225</v>
      </c>
      <c r="DG391" s="228"/>
      <c r="DH391" s="228"/>
      <c r="DI391" s="228"/>
      <c r="DJ391" s="228"/>
      <c r="DK391" s="228"/>
      <c r="DL391" s="228"/>
      <c r="DM391" s="228"/>
      <c r="DN391" s="228"/>
      <c r="DO391" s="228"/>
      <c r="DP391" s="228"/>
      <c r="DQ391" s="228"/>
      <c r="DR391" s="228"/>
      <c r="DS391" s="228"/>
      <c r="DT391" s="228"/>
      <c r="DU391" s="228"/>
      <c r="DV391" s="228"/>
      <c r="DW391" s="228"/>
      <c r="DX391" s="228"/>
      <c r="DY391" s="228"/>
      <c r="DZ391" s="228"/>
      <c r="EA391" s="228"/>
      <c r="EB391" s="228"/>
      <c r="EC391" s="228"/>
      <c r="ED391" s="228"/>
      <c r="EE391" s="228"/>
      <c r="EF391" s="228"/>
      <c r="EG391" s="228"/>
      <c r="EH391" s="228"/>
      <c r="EI391" s="228"/>
      <c r="EJ391" s="228"/>
      <c r="EK391" s="228"/>
      <c r="EL391" s="228"/>
      <c r="EM391" s="228"/>
      <c r="EN391" s="228"/>
      <c r="EO391" s="228"/>
      <c r="EP391" s="228"/>
      <c r="EQ391" s="228"/>
      <c r="ER391" s="228"/>
      <c r="ES391" s="228"/>
      <c r="ET391" s="228"/>
      <c r="EU391" s="228"/>
      <c r="EV391" s="228"/>
    </row>
    <row r="392" spans="4:152" s="257" customFormat="1" x14ac:dyDescent="0.25">
      <c r="D392" s="144"/>
      <c r="E392" s="308" t="s">
        <v>86</v>
      </c>
      <c r="F392" s="246"/>
      <c r="G392" s="246"/>
      <c r="H392" s="246"/>
      <c r="I392" s="246"/>
      <c r="J392" s="247"/>
      <c r="K392" s="295"/>
      <c r="L392" s="235"/>
      <c r="M392" s="236"/>
      <c r="N392" s="248"/>
      <c r="O392" s="296">
        <f t="shared" ref="O392:W392" si="423">SUM(O393:O395)</f>
        <v>0.48272357723577236</v>
      </c>
      <c r="P392" s="296">
        <f t="shared" si="423"/>
        <v>0.48272357723577236</v>
      </c>
      <c r="Q392" s="296">
        <f t="shared" si="423"/>
        <v>0.48272357723577236</v>
      </c>
      <c r="R392" s="296">
        <f t="shared" si="423"/>
        <v>0.48272357723577236</v>
      </c>
      <c r="S392" s="296">
        <f t="shared" si="423"/>
        <v>0.48272357723577236</v>
      </c>
      <c r="T392" s="296">
        <f t="shared" si="423"/>
        <v>0.48272357723577236</v>
      </c>
      <c r="U392" s="296">
        <f t="shared" si="423"/>
        <v>0.48272357723577236</v>
      </c>
      <c r="V392" s="296">
        <f t="shared" si="423"/>
        <v>0.48272357723577236</v>
      </c>
      <c r="W392" s="296">
        <f t="shared" si="423"/>
        <v>0.48272357723577236</v>
      </c>
      <c r="X392" s="296">
        <f>SUM(X393:X395)</f>
        <v>0.48272357723577236</v>
      </c>
      <c r="Y392" s="296">
        <f t="shared" ref="Y392:CJ392" si="424">SUM(Y393:Y395)</f>
        <v>0.48272357723577236</v>
      </c>
      <c r="Z392" s="296">
        <f t="shared" si="424"/>
        <v>0.48272357723577236</v>
      </c>
      <c r="AA392" s="296">
        <f t="shared" si="424"/>
        <v>0.48272357723577231</v>
      </c>
      <c r="AB392" s="296">
        <f t="shared" si="424"/>
        <v>0.48272357723577231</v>
      </c>
      <c r="AC392" s="296">
        <f t="shared" si="424"/>
        <v>0.48272357723577231</v>
      </c>
      <c r="AD392" s="296">
        <f t="shared" si="424"/>
        <v>0.48272357723577231</v>
      </c>
      <c r="AE392" s="296">
        <f t="shared" si="424"/>
        <v>0.48272357723577231</v>
      </c>
      <c r="AF392" s="296">
        <f t="shared" si="424"/>
        <v>0.48272357723577231</v>
      </c>
      <c r="AG392" s="296">
        <f t="shared" si="424"/>
        <v>0.48272357723577231</v>
      </c>
      <c r="AH392" s="296">
        <f t="shared" si="424"/>
        <v>0.48272357723577231</v>
      </c>
      <c r="AI392" s="296">
        <f t="shared" si="424"/>
        <v>0.48272357723577231</v>
      </c>
      <c r="AJ392" s="296">
        <f t="shared" si="424"/>
        <v>0.48272357723577231</v>
      </c>
      <c r="AK392" s="296">
        <f t="shared" si="424"/>
        <v>0.48272357723577231</v>
      </c>
      <c r="AL392" s="296">
        <f t="shared" si="424"/>
        <v>0.48272357723577231</v>
      </c>
      <c r="AM392" s="296">
        <f t="shared" si="424"/>
        <v>0.48272357723577231</v>
      </c>
      <c r="AN392" s="296">
        <f t="shared" si="424"/>
        <v>0.48272357723577231</v>
      </c>
      <c r="AO392" s="296">
        <f t="shared" si="424"/>
        <v>0.48272357723577231</v>
      </c>
      <c r="AP392" s="296">
        <f t="shared" si="424"/>
        <v>0.48272357723577231</v>
      </c>
      <c r="AQ392" s="296">
        <f t="shared" si="424"/>
        <v>0.48272357723577231</v>
      </c>
      <c r="AR392" s="296">
        <f t="shared" si="424"/>
        <v>0.48272357723577231</v>
      </c>
      <c r="AS392" s="296">
        <f t="shared" si="424"/>
        <v>0.48272357723577231</v>
      </c>
      <c r="AT392" s="296">
        <f t="shared" si="424"/>
        <v>0.48272357723577231</v>
      </c>
      <c r="AU392" s="296">
        <f t="shared" si="424"/>
        <v>0.48272357723577231</v>
      </c>
      <c r="AV392" s="296">
        <f t="shared" si="424"/>
        <v>0.48272357723577231</v>
      </c>
      <c r="AW392" s="296">
        <f t="shared" si="424"/>
        <v>0.48272357723577231</v>
      </c>
      <c r="AX392" s="296">
        <f t="shared" si="424"/>
        <v>0.48272357723577231</v>
      </c>
      <c r="AY392" s="296">
        <f t="shared" si="424"/>
        <v>0.48272357723577231</v>
      </c>
      <c r="AZ392" s="296">
        <f t="shared" si="424"/>
        <v>0.48272357723577231</v>
      </c>
      <c r="BA392" s="296">
        <f t="shared" si="424"/>
        <v>0.48272357723577231</v>
      </c>
      <c r="BB392" s="296">
        <f t="shared" si="424"/>
        <v>0.48272357723577231</v>
      </c>
      <c r="BC392" s="296">
        <f t="shared" si="424"/>
        <v>0.48272357723577231</v>
      </c>
      <c r="BD392" s="296">
        <f t="shared" si="424"/>
        <v>0.48272357723577231</v>
      </c>
      <c r="BE392" s="296">
        <f t="shared" si="424"/>
        <v>0.48272357723577231</v>
      </c>
      <c r="BF392" s="296">
        <f t="shared" si="424"/>
        <v>0.48272357723577231</v>
      </c>
      <c r="BG392" s="296">
        <f t="shared" si="424"/>
        <v>0.48272357723577231</v>
      </c>
      <c r="BH392" s="296">
        <f t="shared" si="424"/>
        <v>0.48272357723577231</v>
      </c>
      <c r="BI392" s="296">
        <f t="shared" si="424"/>
        <v>0.48272357723577231</v>
      </c>
      <c r="BJ392" s="296">
        <f t="shared" si="424"/>
        <v>0.48272357723577231</v>
      </c>
      <c r="BK392" s="296">
        <f t="shared" si="424"/>
        <v>0.48272357723577231</v>
      </c>
      <c r="BL392" s="296">
        <f t="shared" si="424"/>
        <v>0.48272357723577231</v>
      </c>
      <c r="BM392" s="296">
        <f t="shared" si="424"/>
        <v>0.48272357723577231</v>
      </c>
      <c r="BN392" s="296">
        <f t="shared" si="424"/>
        <v>0.48272357723577231</v>
      </c>
      <c r="BO392" s="296">
        <f t="shared" si="424"/>
        <v>0.48272357723577231</v>
      </c>
      <c r="BP392" s="296">
        <f t="shared" si="424"/>
        <v>0.48272357723577231</v>
      </c>
      <c r="BQ392" s="296">
        <f t="shared" si="424"/>
        <v>0.48272357723577231</v>
      </c>
      <c r="BR392" s="296">
        <f t="shared" si="424"/>
        <v>0.48272357723577231</v>
      </c>
      <c r="BS392" s="296">
        <f t="shared" si="424"/>
        <v>0.48272357723577231</v>
      </c>
      <c r="BT392" s="296">
        <f t="shared" si="424"/>
        <v>0.48272357723577231</v>
      </c>
      <c r="BU392" s="296">
        <f t="shared" si="424"/>
        <v>0.48272357723577231</v>
      </c>
      <c r="BV392" s="296">
        <f t="shared" si="424"/>
        <v>0.48272357723577231</v>
      </c>
      <c r="BW392" s="296">
        <f t="shared" si="424"/>
        <v>0.48272357723577225</v>
      </c>
      <c r="BX392" s="296">
        <f t="shared" si="424"/>
        <v>0.48272357723577225</v>
      </c>
      <c r="BY392" s="296">
        <f t="shared" si="424"/>
        <v>0.48272357723577225</v>
      </c>
      <c r="BZ392" s="296">
        <f t="shared" si="424"/>
        <v>0.48272357723577225</v>
      </c>
      <c r="CA392" s="296">
        <f t="shared" si="424"/>
        <v>0.48272357723577225</v>
      </c>
      <c r="CB392" s="296">
        <f t="shared" si="424"/>
        <v>0.48272357723577225</v>
      </c>
      <c r="CC392" s="296">
        <f t="shared" si="424"/>
        <v>0.48272357723577225</v>
      </c>
      <c r="CD392" s="296">
        <f t="shared" si="424"/>
        <v>0.48272357723577225</v>
      </c>
      <c r="CE392" s="296">
        <f t="shared" si="424"/>
        <v>0.48272357723577225</v>
      </c>
      <c r="CF392" s="296">
        <f t="shared" si="424"/>
        <v>0.48272357723577225</v>
      </c>
      <c r="CG392" s="296">
        <f t="shared" si="424"/>
        <v>0.48272357723577225</v>
      </c>
      <c r="CH392" s="296">
        <f t="shared" si="424"/>
        <v>0.48272357723577225</v>
      </c>
      <c r="CI392" s="296">
        <f t="shared" si="424"/>
        <v>0.48272357723577225</v>
      </c>
      <c r="CJ392" s="296">
        <f t="shared" si="424"/>
        <v>0.48272357723577225</v>
      </c>
      <c r="CK392" s="296">
        <f t="shared" ref="CK392:DF392" si="425">SUM(CK393:CK395)</f>
        <v>0.48272357723577225</v>
      </c>
      <c r="CL392" s="296">
        <f t="shared" si="425"/>
        <v>0.48272357723577225</v>
      </c>
      <c r="CM392" s="296">
        <f t="shared" si="425"/>
        <v>0.48272357723577225</v>
      </c>
      <c r="CN392" s="296">
        <f t="shared" si="425"/>
        <v>0.48272357723577225</v>
      </c>
      <c r="CO392" s="296">
        <f t="shared" si="425"/>
        <v>0.48272357723577225</v>
      </c>
      <c r="CP392" s="296">
        <f t="shared" si="425"/>
        <v>0.48272357723577225</v>
      </c>
      <c r="CQ392" s="296">
        <f t="shared" si="425"/>
        <v>0.48272357723577225</v>
      </c>
      <c r="CR392" s="296">
        <f t="shared" si="425"/>
        <v>0.48272357723577225</v>
      </c>
      <c r="CS392" s="296">
        <f t="shared" si="425"/>
        <v>0.48272357723577225</v>
      </c>
      <c r="CT392" s="296">
        <f t="shared" si="425"/>
        <v>0.48272357723577225</v>
      </c>
      <c r="CU392" s="296">
        <f t="shared" si="425"/>
        <v>0.48272357723577225</v>
      </c>
      <c r="CV392" s="296">
        <f t="shared" si="425"/>
        <v>0.48272357723577225</v>
      </c>
      <c r="CW392" s="296">
        <f t="shared" si="425"/>
        <v>0.48272357723577225</v>
      </c>
      <c r="CX392" s="296">
        <f t="shared" si="425"/>
        <v>0.48272357723577225</v>
      </c>
      <c r="CY392" s="296">
        <f t="shared" si="425"/>
        <v>0.48272357723577225</v>
      </c>
      <c r="CZ392" s="296">
        <f t="shared" si="425"/>
        <v>0.48272357723577225</v>
      </c>
      <c r="DA392" s="296">
        <f t="shared" si="425"/>
        <v>0.48272357723577225</v>
      </c>
      <c r="DB392" s="296">
        <f t="shared" si="425"/>
        <v>0.48272357723577225</v>
      </c>
      <c r="DC392" s="296">
        <f t="shared" si="425"/>
        <v>0.48272357723577225</v>
      </c>
      <c r="DD392" s="296">
        <f t="shared" si="425"/>
        <v>0.48272357723577225</v>
      </c>
      <c r="DE392" s="296">
        <f t="shared" si="425"/>
        <v>0.48272357723577225</v>
      </c>
      <c r="DF392" s="296">
        <f t="shared" si="425"/>
        <v>0.48272357723577225</v>
      </c>
      <c r="DG392" s="296"/>
      <c r="DH392" s="296"/>
      <c r="DI392" s="296"/>
      <c r="DJ392" s="296"/>
      <c r="DK392" s="296"/>
      <c r="DL392" s="296"/>
      <c r="DM392" s="296"/>
      <c r="DN392" s="296"/>
      <c r="DO392" s="296"/>
      <c r="DP392" s="296"/>
      <c r="DQ392" s="296"/>
      <c r="DR392" s="296"/>
      <c r="DS392" s="296"/>
      <c r="DT392" s="296"/>
      <c r="DU392" s="296"/>
      <c r="DV392" s="296"/>
      <c r="DW392" s="296"/>
      <c r="DX392" s="296"/>
      <c r="DY392" s="296"/>
      <c r="DZ392" s="296"/>
      <c r="EA392" s="296"/>
      <c r="EB392" s="296"/>
      <c r="EC392" s="296"/>
      <c r="ED392" s="296"/>
      <c r="EE392" s="296"/>
      <c r="EF392" s="296"/>
      <c r="EG392" s="296"/>
      <c r="EH392" s="296"/>
      <c r="EI392" s="296"/>
      <c r="EJ392" s="296"/>
      <c r="EK392" s="296"/>
      <c r="EL392" s="296"/>
      <c r="EM392" s="296"/>
      <c r="EN392" s="296"/>
      <c r="EO392" s="296"/>
      <c r="EP392" s="296"/>
      <c r="EQ392" s="296"/>
      <c r="ER392" s="296"/>
      <c r="ES392" s="296"/>
      <c r="ET392" s="296"/>
      <c r="EU392" s="296"/>
      <c r="EV392" s="296"/>
    </row>
    <row r="393" spans="4:152" x14ac:dyDescent="0.25">
      <c r="E393" s="298"/>
      <c r="F393" s="283" t="str">
        <f>F294</f>
        <v>산업재산권</v>
      </c>
      <c r="G393" s="283"/>
      <c r="H393" s="283"/>
      <c r="I393" s="283"/>
      <c r="J393" s="284"/>
      <c r="K393" s="237">
        <v>40</v>
      </c>
      <c r="L393" s="309" t="s">
        <v>96</v>
      </c>
      <c r="M393" s="310" t="s">
        <v>97</v>
      </c>
      <c r="N393" s="300"/>
      <c r="O393" s="238">
        <f t="shared" ref="O393:W393" si="426">(HLOOKUP(O$360, $O$533:$Z$547, 2, FALSE)/12)</f>
        <v>0.48272357723577236</v>
      </c>
      <c r="P393" s="238">
        <f t="shared" si="426"/>
        <v>0.48272357723577236</v>
      </c>
      <c r="Q393" s="238">
        <f t="shared" si="426"/>
        <v>0.48272357723577236</v>
      </c>
      <c r="R393" s="238">
        <f t="shared" si="426"/>
        <v>0.48272357723577236</v>
      </c>
      <c r="S393" s="238">
        <f t="shared" si="426"/>
        <v>0.48272357723577236</v>
      </c>
      <c r="T393" s="238">
        <f t="shared" si="426"/>
        <v>0.48272357723577236</v>
      </c>
      <c r="U393" s="238">
        <f t="shared" si="426"/>
        <v>0.48272357723577236</v>
      </c>
      <c r="V393" s="238">
        <f t="shared" si="426"/>
        <v>0.48272357723577236</v>
      </c>
      <c r="W393" s="238">
        <f t="shared" si="426"/>
        <v>0.48272357723577236</v>
      </c>
      <c r="X393" s="238">
        <f>(HLOOKUP(X$360, $O$533:$Z$547, 2, FALSE)/12)</f>
        <v>0.48272357723577236</v>
      </c>
      <c r="Y393" s="238">
        <f t="shared" ref="Y393:CJ393" si="427">(HLOOKUP(Y$360, $O$533:$Z$547, 2, FALSE)/12)</f>
        <v>0.48272357723577236</v>
      </c>
      <c r="Z393" s="238">
        <f t="shared" si="427"/>
        <v>0.48272357723577236</v>
      </c>
      <c r="AA393" s="238">
        <f t="shared" si="427"/>
        <v>0.48272357723577231</v>
      </c>
      <c r="AB393" s="249">
        <f t="shared" si="427"/>
        <v>0.48272357723577231</v>
      </c>
      <c r="AC393" s="249">
        <f t="shared" si="427"/>
        <v>0.48272357723577231</v>
      </c>
      <c r="AD393" s="249">
        <f t="shared" si="427"/>
        <v>0.48272357723577231</v>
      </c>
      <c r="AE393" s="249">
        <f t="shared" si="427"/>
        <v>0.48272357723577231</v>
      </c>
      <c r="AF393" s="249">
        <f t="shared" si="427"/>
        <v>0.48272357723577231</v>
      </c>
      <c r="AG393" s="249">
        <f t="shared" si="427"/>
        <v>0.48272357723577231</v>
      </c>
      <c r="AH393" s="249">
        <f t="shared" si="427"/>
        <v>0.48272357723577231</v>
      </c>
      <c r="AI393" s="249">
        <f t="shared" si="427"/>
        <v>0.48272357723577231</v>
      </c>
      <c r="AJ393" s="249">
        <f t="shared" si="427"/>
        <v>0.48272357723577231</v>
      </c>
      <c r="AK393" s="249">
        <f t="shared" si="427"/>
        <v>0.48272357723577231</v>
      </c>
      <c r="AL393" s="249">
        <f t="shared" si="427"/>
        <v>0.48272357723577231</v>
      </c>
      <c r="AM393" s="249">
        <f t="shared" si="427"/>
        <v>0.48272357723577231</v>
      </c>
      <c r="AN393" s="249">
        <f t="shared" si="427"/>
        <v>0.48272357723577231</v>
      </c>
      <c r="AO393" s="249">
        <f t="shared" si="427"/>
        <v>0.48272357723577231</v>
      </c>
      <c r="AP393" s="249">
        <f t="shared" si="427"/>
        <v>0.48272357723577231</v>
      </c>
      <c r="AQ393" s="249">
        <f t="shared" si="427"/>
        <v>0.48272357723577231</v>
      </c>
      <c r="AR393" s="249">
        <f t="shared" si="427"/>
        <v>0.48272357723577231</v>
      </c>
      <c r="AS393" s="249">
        <f t="shared" si="427"/>
        <v>0.48272357723577231</v>
      </c>
      <c r="AT393" s="249">
        <f t="shared" si="427"/>
        <v>0.48272357723577231</v>
      </c>
      <c r="AU393" s="249">
        <f t="shared" si="427"/>
        <v>0.48272357723577231</v>
      </c>
      <c r="AV393" s="249">
        <f t="shared" si="427"/>
        <v>0.48272357723577231</v>
      </c>
      <c r="AW393" s="249">
        <f t="shared" si="427"/>
        <v>0.48272357723577231</v>
      </c>
      <c r="AX393" s="249">
        <f t="shared" si="427"/>
        <v>0.48272357723577231</v>
      </c>
      <c r="AY393" s="249">
        <f t="shared" si="427"/>
        <v>0.48272357723577231</v>
      </c>
      <c r="AZ393" s="249">
        <f t="shared" si="427"/>
        <v>0.48272357723577231</v>
      </c>
      <c r="BA393" s="249">
        <f t="shared" si="427"/>
        <v>0.48272357723577231</v>
      </c>
      <c r="BB393" s="249">
        <f t="shared" si="427"/>
        <v>0.48272357723577231</v>
      </c>
      <c r="BC393" s="249">
        <f t="shared" si="427"/>
        <v>0.48272357723577231</v>
      </c>
      <c r="BD393" s="249">
        <f t="shared" si="427"/>
        <v>0.48272357723577231</v>
      </c>
      <c r="BE393" s="249">
        <f t="shared" si="427"/>
        <v>0.48272357723577231</v>
      </c>
      <c r="BF393" s="249">
        <f t="shared" si="427"/>
        <v>0.48272357723577231</v>
      </c>
      <c r="BG393" s="249">
        <f t="shared" si="427"/>
        <v>0.48272357723577231</v>
      </c>
      <c r="BH393" s="249">
        <f t="shared" si="427"/>
        <v>0.48272357723577231</v>
      </c>
      <c r="BI393" s="249">
        <f t="shared" si="427"/>
        <v>0.48272357723577231</v>
      </c>
      <c r="BJ393" s="249">
        <f t="shared" si="427"/>
        <v>0.48272357723577231</v>
      </c>
      <c r="BK393" s="249">
        <f t="shared" si="427"/>
        <v>0.48272357723577231</v>
      </c>
      <c r="BL393" s="249">
        <f t="shared" si="427"/>
        <v>0.48272357723577231</v>
      </c>
      <c r="BM393" s="249">
        <f t="shared" si="427"/>
        <v>0.48272357723577231</v>
      </c>
      <c r="BN393" s="249">
        <f t="shared" si="427"/>
        <v>0.48272357723577231</v>
      </c>
      <c r="BO393" s="249">
        <f t="shared" si="427"/>
        <v>0.48272357723577231</v>
      </c>
      <c r="BP393" s="249">
        <f t="shared" si="427"/>
        <v>0.48272357723577231</v>
      </c>
      <c r="BQ393" s="249">
        <f t="shared" si="427"/>
        <v>0.48272357723577231</v>
      </c>
      <c r="BR393" s="249">
        <f t="shared" si="427"/>
        <v>0.48272357723577231</v>
      </c>
      <c r="BS393" s="249">
        <f t="shared" si="427"/>
        <v>0.48272357723577231</v>
      </c>
      <c r="BT393" s="249">
        <f t="shared" si="427"/>
        <v>0.48272357723577231</v>
      </c>
      <c r="BU393" s="249">
        <f t="shared" si="427"/>
        <v>0.48272357723577231</v>
      </c>
      <c r="BV393" s="249">
        <f t="shared" si="427"/>
        <v>0.48272357723577231</v>
      </c>
      <c r="BW393" s="249">
        <f t="shared" si="427"/>
        <v>0.48272357723577225</v>
      </c>
      <c r="BX393" s="249">
        <f t="shared" si="427"/>
        <v>0.48272357723577225</v>
      </c>
      <c r="BY393" s="249">
        <f t="shared" si="427"/>
        <v>0.48272357723577225</v>
      </c>
      <c r="BZ393" s="249">
        <f t="shared" si="427"/>
        <v>0.48272357723577225</v>
      </c>
      <c r="CA393" s="249">
        <f t="shared" si="427"/>
        <v>0.48272357723577225</v>
      </c>
      <c r="CB393" s="249">
        <f t="shared" si="427"/>
        <v>0.48272357723577225</v>
      </c>
      <c r="CC393" s="249">
        <f t="shared" si="427"/>
        <v>0.48272357723577225</v>
      </c>
      <c r="CD393" s="249">
        <f t="shared" si="427"/>
        <v>0.48272357723577225</v>
      </c>
      <c r="CE393" s="249">
        <f t="shared" si="427"/>
        <v>0.48272357723577225</v>
      </c>
      <c r="CF393" s="249">
        <f t="shared" si="427"/>
        <v>0.48272357723577225</v>
      </c>
      <c r="CG393" s="249">
        <f t="shared" si="427"/>
        <v>0.48272357723577225</v>
      </c>
      <c r="CH393" s="249">
        <f t="shared" si="427"/>
        <v>0.48272357723577225</v>
      </c>
      <c r="CI393" s="249">
        <f t="shared" si="427"/>
        <v>0.48272357723577225</v>
      </c>
      <c r="CJ393" s="249">
        <f t="shared" si="427"/>
        <v>0.48272357723577225</v>
      </c>
      <c r="CK393" s="249">
        <f t="shared" ref="CK393:DF393" si="428">(HLOOKUP(CK$360, $O$533:$Z$547, 2, FALSE)/12)</f>
        <v>0.48272357723577225</v>
      </c>
      <c r="CL393" s="249">
        <f t="shared" si="428"/>
        <v>0.48272357723577225</v>
      </c>
      <c r="CM393" s="249">
        <f t="shared" si="428"/>
        <v>0.48272357723577225</v>
      </c>
      <c r="CN393" s="249">
        <f t="shared" si="428"/>
        <v>0.48272357723577225</v>
      </c>
      <c r="CO393" s="249">
        <f t="shared" si="428"/>
        <v>0.48272357723577225</v>
      </c>
      <c r="CP393" s="249">
        <f t="shared" si="428"/>
        <v>0.48272357723577225</v>
      </c>
      <c r="CQ393" s="249">
        <f t="shared" si="428"/>
        <v>0.48272357723577225</v>
      </c>
      <c r="CR393" s="249">
        <f t="shared" si="428"/>
        <v>0.48272357723577225</v>
      </c>
      <c r="CS393" s="249">
        <f t="shared" si="428"/>
        <v>0.48272357723577225</v>
      </c>
      <c r="CT393" s="249">
        <f t="shared" si="428"/>
        <v>0.48272357723577225</v>
      </c>
      <c r="CU393" s="249">
        <f t="shared" si="428"/>
        <v>0.48272357723577225</v>
      </c>
      <c r="CV393" s="249">
        <f t="shared" si="428"/>
        <v>0.48272357723577225</v>
      </c>
      <c r="CW393" s="249">
        <f t="shared" si="428"/>
        <v>0.48272357723577225</v>
      </c>
      <c r="CX393" s="249">
        <f t="shared" si="428"/>
        <v>0.48272357723577225</v>
      </c>
      <c r="CY393" s="249">
        <f t="shared" si="428"/>
        <v>0.48272357723577225</v>
      </c>
      <c r="CZ393" s="249">
        <f t="shared" si="428"/>
        <v>0.48272357723577225</v>
      </c>
      <c r="DA393" s="249">
        <f t="shared" si="428"/>
        <v>0.48272357723577225</v>
      </c>
      <c r="DB393" s="249">
        <f t="shared" si="428"/>
        <v>0.48272357723577225</v>
      </c>
      <c r="DC393" s="249">
        <f t="shared" si="428"/>
        <v>0.48272357723577225</v>
      </c>
      <c r="DD393" s="249">
        <f t="shared" si="428"/>
        <v>0.48272357723577225</v>
      </c>
      <c r="DE393" s="249">
        <f t="shared" si="428"/>
        <v>0.48272357723577225</v>
      </c>
      <c r="DF393" s="249">
        <f t="shared" si="428"/>
        <v>0.48272357723577225</v>
      </c>
      <c r="DG393" s="249"/>
      <c r="DH393" s="249"/>
      <c r="DI393" s="249"/>
      <c r="DJ393" s="249"/>
      <c r="DK393" s="249"/>
      <c r="DL393" s="249"/>
      <c r="DM393" s="249"/>
      <c r="DN393" s="249"/>
      <c r="DO393" s="249"/>
      <c r="DP393" s="249"/>
      <c r="DQ393" s="249"/>
      <c r="DR393" s="249"/>
      <c r="DS393" s="249"/>
      <c r="DT393" s="249"/>
      <c r="DU393" s="249"/>
      <c r="DV393" s="249"/>
      <c r="DW393" s="249"/>
      <c r="DX393" s="249"/>
      <c r="DY393" s="249"/>
      <c r="DZ393" s="249"/>
      <c r="EA393" s="249"/>
      <c r="EB393" s="249"/>
      <c r="EC393" s="249"/>
      <c r="ED393" s="249"/>
      <c r="EE393" s="249"/>
      <c r="EF393" s="249"/>
      <c r="EG393" s="249"/>
      <c r="EH393" s="249"/>
      <c r="EI393" s="249"/>
      <c r="EJ393" s="249"/>
      <c r="EK393" s="249"/>
      <c r="EL393" s="249"/>
      <c r="EM393" s="249"/>
      <c r="EN393" s="249"/>
      <c r="EO393" s="249"/>
      <c r="EP393" s="249"/>
      <c r="EQ393" s="249"/>
      <c r="ER393" s="249"/>
      <c r="ES393" s="249"/>
      <c r="ET393" s="249"/>
      <c r="EU393" s="249"/>
      <c r="EV393" s="249"/>
    </row>
    <row r="394" spans="4:152" x14ac:dyDescent="0.25">
      <c r="E394" s="298"/>
      <c r="F394" s="283" t="str">
        <f>F295</f>
        <v>기타 무형자산</v>
      </c>
      <c r="G394" s="283"/>
      <c r="H394" s="283"/>
      <c r="I394" s="283"/>
      <c r="J394" s="311" t="s">
        <v>98</v>
      </c>
      <c r="K394" s="237">
        <v>0</v>
      </c>
      <c r="L394" s="309" t="s">
        <v>99</v>
      </c>
      <c r="M394" s="310" t="s">
        <v>100</v>
      </c>
      <c r="N394" s="300"/>
      <c r="O394" s="238">
        <f t="shared" ref="O394:W394" si="429">(HLOOKUP(O$360, $O$550:$Z$564, 2, FALSE)/12)</f>
        <v>0</v>
      </c>
      <c r="P394" s="238">
        <f t="shared" si="429"/>
        <v>0</v>
      </c>
      <c r="Q394" s="238">
        <f t="shared" si="429"/>
        <v>0</v>
      </c>
      <c r="R394" s="238">
        <f t="shared" si="429"/>
        <v>0</v>
      </c>
      <c r="S394" s="238">
        <f t="shared" si="429"/>
        <v>0</v>
      </c>
      <c r="T394" s="238">
        <f t="shared" si="429"/>
        <v>0</v>
      </c>
      <c r="U394" s="238">
        <f t="shared" si="429"/>
        <v>0</v>
      </c>
      <c r="V394" s="238">
        <f t="shared" si="429"/>
        <v>0</v>
      </c>
      <c r="W394" s="238">
        <f t="shared" si="429"/>
        <v>0</v>
      </c>
      <c r="X394" s="238">
        <f>(HLOOKUP(X$360, $O$550:$Z$564, 2, FALSE)/12)</f>
        <v>0</v>
      </c>
      <c r="Y394" s="238">
        <f t="shared" ref="Y394:CJ394" si="430">(HLOOKUP(Y$360, $O$550:$Z$564, 2, FALSE)/12)</f>
        <v>0</v>
      </c>
      <c r="Z394" s="238">
        <f t="shared" si="430"/>
        <v>0</v>
      </c>
      <c r="AA394" s="238">
        <f t="shared" si="430"/>
        <v>0</v>
      </c>
      <c r="AB394" s="249">
        <f t="shared" si="430"/>
        <v>0</v>
      </c>
      <c r="AC394" s="249">
        <f t="shared" si="430"/>
        <v>0</v>
      </c>
      <c r="AD394" s="249">
        <f t="shared" si="430"/>
        <v>0</v>
      </c>
      <c r="AE394" s="249">
        <f t="shared" si="430"/>
        <v>0</v>
      </c>
      <c r="AF394" s="249">
        <f t="shared" si="430"/>
        <v>0</v>
      </c>
      <c r="AG394" s="249">
        <f t="shared" si="430"/>
        <v>0</v>
      </c>
      <c r="AH394" s="249">
        <f t="shared" si="430"/>
        <v>0</v>
      </c>
      <c r="AI394" s="249">
        <f t="shared" si="430"/>
        <v>0</v>
      </c>
      <c r="AJ394" s="249">
        <f t="shared" si="430"/>
        <v>0</v>
      </c>
      <c r="AK394" s="249">
        <f t="shared" si="430"/>
        <v>0</v>
      </c>
      <c r="AL394" s="249">
        <f t="shared" si="430"/>
        <v>0</v>
      </c>
      <c r="AM394" s="249">
        <f t="shared" si="430"/>
        <v>0</v>
      </c>
      <c r="AN394" s="249">
        <f t="shared" si="430"/>
        <v>0</v>
      </c>
      <c r="AO394" s="249">
        <f t="shared" si="430"/>
        <v>0</v>
      </c>
      <c r="AP394" s="249">
        <f t="shared" si="430"/>
        <v>0</v>
      </c>
      <c r="AQ394" s="249">
        <f t="shared" si="430"/>
        <v>0</v>
      </c>
      <c r="AR394" s="249">
        <f t="shared" si="430"/>
        <v>0</v>
      </c>
      <c r="AS394" s="249">
        <f t="shared" si="430"/>
        <v>0</v>
      </c>
      <c r="AT394" s="249">
        <f t="shared" si="430"/>
        <v>0</v>
      </c>
      <c r="AU394" s="249">
        <f t="shared" si="430"/>
        <v>0</v>
      </c>
      <c r="AV394" s="249">
        <f t="shared" si="430"/>
        <v>0</v>
      </c>
      <c r="AW394" s="249">
        <f t="shared" si="430"/>
        <v>0</v>
      </c>
      <c r="AX394" s="249">
        <f t="shared" si="430"/>
        <v>0</v>
      </c>
      <c r="AY394" s="249">
        <f t="shared" si="430"/>
        <v>0</v>
      </c>
      <c r="AZ394" s="249">
        <f t="shared" si="430"/>
        <v>0</v>
      </c>
      <c r="BA394" s="249">
        <f t="shared" si="430"/>
        <v>0</v>
      </c>
      <c r="BB394" s="249">
        <f t="shared" si="430"/>
        <v>0</v>
      </c>
      <c r="BC394" s="249">
        <f t="shared" si="430"/>
        <v>0</v>
      </c>
      <c r="BD394" s="249">
        <f t="shared" si="430"/>
        <v>0</v>
      </c>
      <c r="BE394" s="249">
        <f t="shared" si="430"/>
        <v>0</v>
      </c>
      <c r="BF394" s="249">
        <f t="shared" si="430"/>
        <v>0</v>
      </c>
      <c r="BG394" s="249">
        <f t="shared" si="430"/>
        <v>0</v>
      </c>
      <c r="BH394" s="249">
        <f t="shared" si="430"/>
        <v>0</v>
      </c>
      <c r="BI394" s="249">
        <f t="shared" si="430"/>
        <v>0</v>
      </c>
      <c r="BJ394" s="249">
        <f t="shared" si="430"/>
        <v>0</v>
      </c>
      <c r="BK394" s="249">
        <f t="shared" si="430"/>
        <v>0</v>
      </c>
      <c r="BL394" s="249">
        <f t="shared" si="430"/>
        <v>0</v>
      </c>
      <c r="BM394" s="249">
        <f t="shared" si="430"/>
        <v>0</v>
      </c>
      <c r="BN394" s="249">
        <f t="shared" si="430"/>
        <v>0</v>
      </c>
      <c r="BO394" s="249">
        <f t="shared" si="430"/>
        <v>0</v>
      </c>
      <c r="BP394" s="249">
        <f t="shared" si="430"/>
        <v>0</v>
      </c>
      <c r="BQ394" s="249">
        <f t="shared" si="430"/>
        <v>0</v>
      </c>
      <c r="BR394" s="249">
        <f t="shared" si="430"/>
        <v>0</v>
      </c>
      <c r="BS394" s="249">
        <f t="shared" si="430"/>
        <v>0</v>
      </c>
      <c r="BT394" s="249">
        <f t="shared" si="430"/>
        <v>0</v>
      </c>
      <c r="BU394" s="249">
        <f t="shared" si="430"/>
        <v>0</v>
      </c>
      <c r="BV394" s="249">
        <f t="shared" si="430"/>
        <v>0</v>
      </c>
      <c r="BW394" s="249">
        <f t="shared" si="430"/>
        <v>0</v>
      </c>
      <c r="BX394" s="249">
        <f t="shared" si="430"/>
        <v>0</v>
      </c>
      <c r="BY394" s="249">
        <f t="shared" si="430"/>
        <v>0</v>
      </c>
      <c r="BZ394" s="249">
        <f t="shared" si="430"/>
        <v>0</v>
      </c>
      <c r="CA394" s="249">
        <f t="shared" si="430"/>
        <v>0</v>
      </c>
      <c r="CB394" s="249">
        <f t="shared" si="430"/>
        <v>0</v>
      </c>
      <c r="CC394" s="249">
        <f t="shared" si="430"/>
        <v>0</v>
      </c>
      <c r="CD394" s="249">
        <f t="shared" si="430"/>
        <v>0</v>
      </c>
      <c r="CE394" s="249">
        <f t="shared" si="430"/>
        <v>0</v>
      </c>
      <c r="CF394" s="249">
        <f t="shared" si="430"/>
        <v>0</v>
      </c>
      <c r="CG394" s="249">
        <f t="shared" si="430"/>
        <v>0</v>
      </c>
      <c r="CH394" s="249">
        <f t="shared" si="430"/>
        <v>0</v>
      </c>
      <c r="CI394" s="249">
        <f t="shared" si="430"/>
        <v>0</v>
      </c>
      <c r="CJ394" s="249">
        <f t="shared" si="430"/>
        <v>0</v>
      </c>
      <c r="CK394" s="249">
        <f t="shared" ref="CK394:DF394" si="431">(HLOOKUP(CK$360, $O$550:$Z$564, 2, FALSE)/12)</f>
        <v>0</v>
      </c>
      <c r="CL394" s="249">
        <f t="shared" si="431"/>
        <v>0</v>
      </c>
      <c r="CM394" s="249">
        <f t="shared" si="431"/>
        <v>0</v>
      </c>
      <c r="CN394" s="249">
        <f t="shared" si="431"/>
        <v>0</v>
      </c>
      <c r="CO394" s="249">
        <f t="shared" si="431"/>
        <v>0</v>
      </c>
      <c r="CP394" s="249">
        <f t="shared" si="431"/>
        <v>0</v>
      </c>
      <c r="CQ394" s="249">
        <f t="shared" si="431"/>
        <v>0</v>
      </c>
      <c r="CR394" s="249">
        <f t="shared" si="431"/>
        <v>0</v>
      </c>
      <c r="CS394" s="249">
        <f t="shared" si="431"/>
        <v>0</v>
      </c>
      <c r="CT394" s="249">
        <f t="shared" si="431"/>
        <v>0</v>
      </c>
      <c r="CU394" s="249">
        <f t="shared" si="431"/>
        <v>0</v>
      </c>
      <c r="CV394" s="249">
        <f t="shared" si="431"/>
        <v>0</v>
      </c>
      <c r="CW394" s="249">
        <f t="shared" si="431"/>
        <v>0</v>
      </c>
      <c r="CX394" s="249">
        <f t="shared" si="431"/>
        <v>0</v>
      </c>
      <c r="CY394" s="249">
        <f t="shared" si="431"/>
        <v>0</v>
      </c>
      <c r="CZ394" s="249">
        <f t="shared" si="431"/>
        <v>0</v>
      </c>
      <c r="DA394" s="249">
        <f t="shared" si="431"/>
        <v>0</v>
      </c>
      <c r="DB394" s="249">
        <f t="shared" si="431"/>
        <v>0</v>
      </c>
      <c r="DC394" s="249">
        <f t="shared" si="431"/>
        <v>0</v>
      </c>
      <c r="DD394" s="249">
        <f t="shared" si="431"/>
        <v>0</v>
      </c>
      <c r="DE394" s="249">
        <f t="shared" si="431"/>
        <v>0</v>
      </c>
      <c r="DF394" s="249">
        <f t="shared" si="431"/>
        <v>0</v>
      </c>
      <c r="DG394" s="249"/>
      <c r="DH394" s="249"/>
      <c r="DI394" s="249"/>
      <c r="DJ394" s="249"/>
      <c r="DK394" s="249"/>
      <c r="DL394" s="249"/>
      <c r="DM394" s="249"/>
      <c r="DN394" s="249"/>
      <c r="DO394" s="249"/>
      <c r="DP394" s="249"/>
      <c r="DQ394" s="249"/>
      <c r="DR394" s="249"/>
      <c r="DS394" s="249"/>
      <c r="DT394" s="249"/>
      <c r="DU394" s="249"/>
      <c r="DV394" s="249"/>
      <c r="DW394" s="249"/>
      <c r="DX394" s="249"/>
      <c r="DY394" s="249"/>
      <c r="DZ394" s="249"/>
      <c r="EA394" s="249"/>
      <c r="EB394" s="249"/>
      <c r="EC394" s="249"/>
      <c r="ED394" s="249"/>
      <c r="EE394" s="249"/>
      <c r="EF394" s="249"/>
      <c r="EG394" s="249"/>
      <c r="EH394" s="249"/>
      <c r="EI394" s="249"/>
      <c r="EJ394" s="249"/>
      <c r="EK394" s="249"/>
      <c r="EL394" s="249"/>
      <c r="EM394" s="249"/>
      <c r="EN394" s="249"/>
      <c r="EO394" s="249"/>
      <c r="EP394" s="249"/>
      <c r="EQ394" s="249"/>
      <c r="ER394" s="249"/>
      <c r="ES394" s="249"/>
      <c r="ET394" s="249"/>
      <c r="EU394" s="249"/>
      <c r="EV394" s="249"/>
    </row>
    <row r="395" spans="4:152" x14ac:dyDescent="0.25">
      <c r="E395" s="298"/>
      <c r="F395" s="240"/>
      <c r="G395" s="240"/>
      <c r="H395" s="240"/>
      <c r="I395" s="240"/>
      <c r="J395" s="241"/>
      <c r="K395" s="245">
        <v>6</v>
      </c>
      <c r="L395" s="243"/>
      <c r="M395" s="244"/>
      <c r="N395" s="245"/>
      <c r="O395" s="243"/>
      <c r="P395" s="243"/>
      <c r="Q395" s="243"/>
      <c r="R395" s="243"/>
      <c r="S395" s="243"/>
      <c r="T395" s="243"/>
      <c r="U395" s="243"/>
      <c r="V395" s="243"/>
      <c r="W395" s="243"/>
      <c r="X395" s="243"/>
      <c r="Y395" s="243"/>
      <c r="Z395" s="243"/>
      <c r="AA395" s="243"/>
      <c r="AB395" s="243"/>
      <c r="AC395" s="243"/>
      <c r="AD395" s="243"/>
      <c r="AE395" s="243"/>
      <c r="AF395" s="243"/>
      <c r="AG395" s="243"/>
      <c r="AH395" s="243"/>
      <c r="AI395" s="243"/>
      <c r="AJ395" s="243"/>
      <c r="AK395" s="243"/>
      <c r="AL395" s="243"/>
      <c r="AM395" s="243"/>
      <c r="AN395" s="243"/>
      <c r="AO395" s="243"/>
      <c r="AP395" s="243"/>
      <c r="AQ395" s="243"/>
      <c r="AR395" s="243"/>
      <c r="AS395" s="243"/>
      <c r="AT395" s="243"/>
      <c r="AU395" s="243"/>
      <c r="AV395" s="243"/>
      <c r="AW395" s="243"/>
      <c r="AX395" s="243"/>
      <c r="AY395" s="243"/>
      <c r="AZ395" s="243"/>
      <c r="BA395" s="243"/>
      <c r="BB395" s="243"/>
      <c r="BC395" s="243"/>
      <c r="BD395" s="243"/>
      <c r="BE395" s="243"/>
      <c r="BF395" s="243"/>
      <c r="BG395" s="243"/>
      <c r="BH395" s="243"/>
      <c r="BI395" s="243"/>
      <c r="BJ395" s="243"/>
      <c r="BK395" s="243"/>
      <c r="BL395" s="243"/>
      <c r="BM395" s="243"/>
      <c r="BN395" s="243"/>
      <c r="BO395" s="243"/>
      <c r="BP395" s="243"/>
      <c r="BQ395" s="243"/>
      <c r="BR395" s="243"/>
      <c r="BS395" s="243"/>
      <c r="BT395" s="243"/>
      <c r="BU395" s="243"/>
      <c r="BV395" s="243"/>
      <c r="BW395" s="243"/>
      <c r="BX395" s="243"/>
      <c r="BY395" s="243"/>
      <c r="BZ395" s="243"/>
      <c r="CA395" s="243"/>
      <c r="CB395" s="243"/>
      <c r="CC395" s="243"/>
      <c r="CD395" s="243"/>
      <c r="CE395" s="243"/>
      <c r="CF395" s="243"/>
      <c r="CG395" s="243"/>
      <c r="CH395" s="243"/>
      <c r="CI395" s="243"/>
      <c r="CJ395" s="243"/>
      <c r="CK395" s="243"/>
      <c r="CL395" s="243"/>
      <c r="CM395" s="243"/>
      <c r="CN395" s="243"/>
      <c r="CO395" s="243"/>
      <c r="CP395" s="243"/>
      <c r="CQ395" s="243"/>
      <c r="CR395" s="243"/>
      <c r="CS395" s="243"/>
      <c r="CT395" s="243"/>
      <c r="CU395" s="243"/>
      <c r="CV395" s="243"/>
      <c r="CW395" s="243"/>
      <c r="CX395" s="243"/>
      <c r="CY395" s="243"/>
      <c r="CZ395" s="243"/>
      <c r="DA395" s="243"/>
      <c r="DB395" s="243"/>
      <c r="DC395" s="243"/>
      <c r="DD395" s="243"/>
      <c r="DE395" s="243"/>
      <c r="DF395" s="243"/>
      <c r="DG395" s="243"/>
      <c r="DH395" s="243"/>
      <c r="DI395" s="243"/>
      <c r="DJ395" s="243"/>
      <c r="DK395" s="243"/>
      <c r="DL395" s="243"/>
      <c r="DM395" s="243"/>
      <c r="DN395" s="243"/>
      <c r="DO395" s="243"/>
      <c r="DP395" s="243"/>
      <c r="DQ395" s="243"/>
      <c r="DR395" s="243"/>
      <c r="DS395" s="243"/>
      <c r="DT395" s="243"/>
      <c r="DU395" s="243"/>
      <c r="DV395" s="243"/>
      <c r="DW395" s="243"/>
      <c r="DX395" s="243"/>
      <c r="DY395" s="243"/>
      <c r="DZ395" s="243"/>
      <c r="EA395" s="243"/>
      <c r="EB395" s="243"/>
      <c r="EC395" s="243"/>
      <c r="ED395" s="243"/>
      <c r="EE395" s="243"/>
      <c r="EF395" s="243"/>
      <c r="EG395" s="243"/>
      <c r="EH395" s="243"/>
      <c r="EI395" s="243"/>
      <c r="EJ395" s="243"/>
      <c r="EK395" s="243"/>
      <c r="EL395" s="243"/>
      <c r="EM395" s="243"/>
      <c r="EN395" s="243"/>
      <c r="EO395" s="243"/>
      <c r="EP395" s="243"/>
      <c r="EQ395" s="243"/>
      <c r="ER395" s="243"/>
      <c r="ES395" s="243"/>
      <c r="ET395" s="243"/>
      <c r="EU395" s="243"/>
      <c r="EV395" s="243"/>
    </row>
    <row r="396" spans="4:152" s="257" customFormat="1" x14ac:dyDescent="0.25">
      <c r="D396" s="144"/>
      <c r="E396" s="308" t="s">
        <v>87</v>
      </c>
      <c r="F396" s="246"/>
      <c r="G396" s="246"/>
      <c r="H396" s="246"/>
      <c r="I396" s="246"/>
      <c r="J396" s="247"/>
      <c r="K396" s="248"/>
      <c r="L396" s="235"/>
      <c r="M396" s="236"/>
      <c r="N396" s="248"/>
      <c r="O396" s="296">
        <f t="shared" ref="O396:W396" si="432">SUM(O397:O400)</f>
        <v>0</v>
      </c>
      <c r="P396" s="296">
        <f t="shared" si="432"/>
        <v>0</v>
      </c>
      <c r="Q396" s="296">
        <f t="shared" si="432"/>
        <v>0</v>
      </c>
      <c r="R396" s="296">
        <f t="shared" si="432"/>
        <v>0</v>
      </c>
      <c r="S396" s="296">
        <f t="shared" si="432"/>
        <v>0</v>
      </c>
      <c r="T396" s="296">
        <f t="shared" si="432"/>
        <v>0</v>
      </c>
      <c r="U396" s="296">
        <f t="shared" si="432"/>
        <v>0</v>
      </c>
      <c r="V396" s="296">
        <f t="shared" si="432"/>
        <v>0</v>
      </c>
      <c r="W396" s="296">
        <f t="shared" si="432"/>
        <v>0</v>
      </c>
      <c r="X396" s="296">
        <f>SUM(X397:X400)</f>
        <v>0</v>
      </c>
      <c r="Y396" s="296">
        <f t="shared" ref="Y396:CJ396" si="433">SUM(Y397:Y400)</f>
        <v>0</v>
      </c>
      <c r="Z396" s="296">
        <f t="shared" si="433"/>
        <v>0</v>
      </c>
      <c r="AA396" s="296">
        <f t="shared" si="433"/>
        <v>0</v>
      </c>
      <c r="AB396" s="296">
        <f t="shared" si="433"/>
        <v>0</v>
      </c>
      <c r="AC396" s="296">
        <f t="shared" si="433"/>
        <v>0</v>
      </c>
      <c r="AD396" s="296">
        <f t="shared" si="433"/>
        <v>0</v>
      </c>
      <c r="AE396" s="296">
        <f t="shared" si="433"/>
        <v>0</v>
      </c>
      <c r="AF396" s="296">
        <f t="shared" si="433"/>
        <v>0</v>
      </c>
      <c r="AG396" s="296">
        <f t="shared" si="433"/>
        <v>0</v>
      </c>
      <c r="AH396" s="296">
        <f t="shared" si="433"/>
        <v>0</v>
      </c>
      <c r="AI396" s="296">
        <f t="shared" si="433"/>
        <v>0</v>
      </c>
      <c r="AJ396" s="296">
        <f t="shared" si="433"/>
        <v>0</v>
      </c>
      <c r="AK396" s="296">
        <f t="shared" si="433"/>
        <v>0</v>
      </c>
      <c r="AL396" s="296">
        <f t="shared" si="433"/>
        <v>0</v>
      </c>
      <c r="AM396" s="296">
        <f t="shared" si="433"/>
        <v>0</v>
      </c>
      <c r="AN396" s="296">
        <f t="shared" si="433"/>
        <v>0</v>
      </c>
      <c r="AO396" s="296">
        <f t="shared" si="433"/>
        <v>0</v>
      </c>
      <c r="AP396" s="296">
        <f t="shared" si="433"/>
        <v>0</v>
      </c>
      <c r="AQ396" s="296">
        <f t="shared" si="433"/>
        <v>0</v>
      </c>
      <c r="AR396" s="296">
        <f t="shared" si="433"/>
        <v>0</v>
      </c>
      <c r="AS396" s="296">
        <f t="shared" si="433"/>
        <v>0</v>
      </c>
      <c r="AT396" s="296">
        <f t="shared" si="433"/>
        <v>0</v>
      </c>
      <c r="AU396" s="296">
        <f t="shared" si="433"/>
        <v>0</v>
      </c>
      <c r="AV396" s="296">
        <f t="shared" si="433"/>
        <v>0</v>
      </c>
      <c r="AW396" s="296">
        <f t="shared" si="433"/>
        <v>0</v>
      </c>
      <c r="AX396" s="296">
        <f t="shared" si="433"/>
        <v>0</v>
      </c>
      <c r="AY396" s="296">
        <f t="shared" si="433"/>
        <v>0</v>
      </c>
      <c r="AZ396" s="296">
        <f t="shared" si="433"/>
        <v>0</v>
      </c>
      <c r="BA396" s="296">
        <f t="shared" si="433"/>
        <v>0</v>
      </c>
      <c r="BB396" s="296">
        <f t="shared" si="433"/>
        <v>0</v>
      </c>
      <c r="BC396" s="296">
        <f t="shared" si="433"/>
        <v>0</v>
      </c>
      <c r="BD396" s="296">
        <f t="shared" si="433"/>
        <v>0</v>
      </c>
      <c r="BE396" s="296">
        <f t="shared" si="433"/>
        <v>0</v>
      </c>
      <c r="BF396" s="296">
        <f t="shared" si="433"/>
        <v>0</v>
      </c>
      <c r="BG396" s="296">
        <f t="shared" si="433"/>
        <v>0</v>
      </c>
      <c r="BH396" s="296">
        <f t="shared" si="433"/>
        <v>0</v>
      </c>
      <c r="BI396" s="296">
        <f t="shared" si="433"/>
        <v>0</v>
      </c>
      <c r="BJ396" s="296">
        <f t="shared" si="433"/>
        <v>0</v>
      </c>
      <c r="BK396" s="296">
        <f t="shared" si="433"/>
        <v>0</v>
      </c>
      <c r="BL396" s="296">
        <f t="shared" si="433"/>
        <v>0</v>
      </c>
      <c r="BM396" s="296">
        <f t="shared" si="433"/>
        <v>0</v>
      </c>
      <c r="BN396" s="296">
        <f t="shared" si="433"/>
        <v>0</v>
      </c>
      <c r="BO396" s="296">
        <f t="shared" si="433"/>
        <v>0</v>
      </c>
      <c r="BP396" s="296">
        <f t="shared" si="433"/>
        <v>0</v>
      </c>
      <c r="BQ396" s="296">
        <f t="shared" si="433"/>
        <v>0</v>
      </c>
      <c r="BR396" s="296">
        <f t="shared" si="433"/>
        <v>0</v>
      </c>
      <c r="BS396" s="296">
        <f t="shared" si="433"/>
        <v>0</v>
      </c>
      <c r="BT396" s="296">
        <f t="shared" si="433"/>
        <v>0</v>
      </c>
      <c r="BU396" s="296">
        <f t="shared" si="433"/>
        <v>0</v>
      </c>
      <c r="BV396" s="296">
        <f t="shared" si="433"/>
        <v>0</v>
      </c>
      <c r="BW396" s="296">
        <f t="shared" si="433"/>
        <v>0</v>
      </c>
      <c r="BX396" s="296">
        <f t="shared" si="433"/>
        <v>0</v>
      </c>
      <c r="BY396" s="296">
        <f t="shared" si="433"/>
        <v>0</v>
      </c>
      <c r="BZ396" s="296">
        <f t="shared" si="433"/>
        <v>0</v>
      </c>
      <c r="CA396" s="296">
        <f t="shared" si="433"/>
        <v>0</v>
      </c>
      <c r="CB396" s="296">
        <f t="shared" si="433"/>
        <v>0</v>
      </c>
      <c r="CC396" s="296">
        <f t="shared" si="433"/>
        <v>0</v>
      </c>
      <c r="CD396" s="296">
        <f t="shared" si="433"/>
        <v>0</v>
      </c>
      <c r="CE396" s="296">
        <f t="shared" si="433"/>
        <v>0</v>
      </c>
      <c r="CF396" s="296">
        <f t="shared" si="433"/>
        <v>0</v>
      </c>
      <c r="CG396" s="296">
        <f t="shared" si="433"/>
        <v>0</v>
      </c>
      <c r="CH396" s="296">
        <f t="shared" si="433"/>
        <v>0</v>
      </c>
      <c r="CI396" s="296">
        <f t="shared" si="433"/>
        <v>0</v>
      </c>
      <c r="CJ396" s="296">
        <f t="shared" si="433"/>
        <v>0</v>
      </c>
      <c r="CK396" s="296">
        <f t="shared" ref="CK396:DF396" si="434">SUM(CK397:CK400)</f>
        <v>0</v>
      </c>
      <c r="CL396" s="296">
        <f t="shared" si="434"/>
        <v>0</v>
      </c>
      <c r="CM396" s="296">
        <f t="shared" si="434"/>
        <v>0</v>
      </c>
      <c r="CN396" s="296">
        <f t="shared" si="434"/>
        <v>0</v>
      </c>
      <c r="CO396" s="296">
        <f t="shared" si="434"/>
        <v>0</v>
      </c>
      <c r="CP396" s="296">
        <f t="shared" si="434"/>
        <v>0</v>
      </c>
      <c r="CQ396" s="296">
        <f t="shared" si="434"/>
        <v>0</v>
      </c>
      <c r="CR396" s="296">
        <f t="shared" si="434"/>
        <v>0</v>
      </c>
      <c r="CS396" s="296">
        <f t="shared" si="434"/>
        <v>0</v>
      </c>
      <c r="CT396" s="296">
        <f t="shared" si="434"/>
        <v>0</v>
      </c>
      <c r="CU396" s="296">
        <f t="shared" si="434"/>
        <v>0</v>
      </c>
      <c r="CV396" s="296">
        <f t="shared" si="434"/>
        <v>0</v>
      </c>
      <c r="CW396" s="296">
        <f t="shared" si="434"/>
        <v>0</v>
      </c>
      <c r="CX396" s="296">
        <f t="shared" si="434"/>
        <v>0</v>
      </c>
      <c r="CY396" s="296">
        <f t="shared" si="434"/>
        <v>0</v>
      </c>
      <c r="CZ396" s="296">
        <f t="shared" si="434"/>
        <v>0</v>
      </c>
      <c r="DA396" s="296">
        <f t="shared" si="434"/>
        <v>0</v>
      </c>
      <c r="DB396" s="296">
        <f t="shared" si="434"/>
        <v>0</v>
      </c>
      <c r="DC396" s="296">
        <f t="shared" si="434"/>
        <v>0</v>
      </c>
      <c r="DD396" s="296">
        <f t="shared" si="434"/>
        <v>0</v>
      </c>
      <c r="DE396" s="296">
        <f t="shared" si="434"/>
        <v>0</v>
      </c>
      <c r="DF396" s="296">
        <f t="shared" si="434"/>
        <v>0</v>
      </c>
      <c r="DG396" s="296"/>
      <c r="DH396" s="296"/>
      <c r="DI396" s="296"/>
      <c r="DJ396" s="296"/>
      <c r="DK396" s="296"/>
      <c r="DL396" s="296"/>
      <c r="DM396" s="296"/>
      <c r="DN396" s="296"/>
      <c r="DO396" s="296"/>
      <c r="DP396" s="296"/>
      <c r="DQ396" s="296"/>
      <c r="DR396" s="296"/>
      <c r="DS396" s="296"/>
      <c r="DT396" s="296"/>
      <c r="DU396" s="296"/>
      <c r="DV396" s="296"/>
      <c r="DW396" s="296"/>
      <c r="DX396" s="296"/>
      <c r="DY396" s="296"/>
      <c r="DZ396" s="296"/>
      <c r="EA396" s="296"/>
      <c r="EB396" s="296"/>
      <c r="EC396" s="296"/>
      <c r="ED396" s="296"/>
      <c r="EE396" s="296"/>
      <c r="EF396" s="296"/>
      <c r="EG396" s="296"/>
      <c r="EH396" s="296"/>
      <c r="EI396" s="296"/>
      <c r="EJ396" s="296"/>
      <c r="EK396" s="296"/>
      <c r="EL396" s="296"/>
      <c r="EM396" s="296"/>
      <c r="EN396" s="296"/>
      <c r="EO396" s="296"/>
      <c r="EP396" s="296"/>
      <c r="EQ396" s="296"/>
      <c r="ER396" s="296"/>
      <c r="ES396" s="296"/>
      <c r="ET396" s="296"/>
      <c r="EU396" s="296"/>
      <c r="EV396" s="296"/>
    </row>
    <row r="397" spans="4:152" x14ac:dyDescent="0.25">
      <c r="E397" s="298"/>
      <c r="F397" s="283" t="str">
        <f>F393</f>
        <v>산업재산권</v>
      </c>
      <c r="G397" s="283"/>
      <c r="H397" s="283"/>
      <c r="I397" s="283"/>
      <c r="J397" s="284"/>
      <c r="K397" s="248">
        <f>K393</f>
        <v>40</v>
      </c>
      <c r="L397" s="249"/>
      <c r="M397" s="299"/>
      <c r="N397" s="300"/>
      <c r="O397" s="238">
        <f t="shared" ref="O397:W397" si="435">(HLOOKUP(O$360, $O$709:$Z$723, 2, FALSE)/12)</f>
        <v>0</v>
      </c>
      <c r="P397" s="238">
        <f t="shared" si="435"/>
        <v>0</v>
      </c>
      <c r="Q397" s="238">
        <f t="shared" si="435"/>
        <v>0</v>
      </c>
      <c r="R397" s="238">
        <f t="shared" si="435"/>
        <v>0</v>
      </c>
      <c r="S397" s="238">
        <f t="shared" si="435"/>
        <v>0</v>
      </c>
      <c r="T397" s="238">
        <f t="shared" si="435"/>
        <v>0</v>
      </c>
      <c r="U397" s="238">
        <f t="shared" si="435"/>
        <v>0</v>
      </c>
      <c r="V397" s="238">
        <f t="shared" si="435"/>
        <v>0</v>
      </c>
      <c r="W397" s="238">
        <f t="shared" si="435"/>
        <v>0</v>
      </c>
      <c r="X397" s="238">
        <f>(HLOOKUP(X$360, $O$709:$Z$723, 2, FALSE)/12)</f>
        <v>0</v>
      </c>
      <c r="Y397" s="238">
        <f t="shared" ref="Y397:CJ397" si="436">(HLOOKUP(Y$360, $O$709:$Z$723, 2, FALSE)/12)</f>
        <v>0</v>
      </c>
      <c r="Z397" s="238">
        <f t="shared" si="436"/>
        <v>0</v>
      </c>
      <c r="AA397" s="238">
        <f t="shared" si="436"/>
        <v>0</v>
      </c>
      <c r="AB397" s="249">
        <f t="shared" si="436"/>
        <v>0</v>
      </c>
      <c r="AC397" s="249">
        <f t="shared" si="436"/>
        <v>0</v>
      </c>
      <c r="AD397" s="249">
        <f t="shared" si="436"/>
        <v>0</v>
      </c>
      <c r="AE397" s="249">
        <f t="shared" si="436"/>
        <v>0</v>
      </c>
      <c r="AF397" s="249">
        <f t="shared" si="436"/>
        <v>0</v>
      </c>
      <c r="AG397" s="249">
        <f t="shared" si="436"/>
        <v>0</v>
      </c>
      <c r="AH397" s="249">
        <f t="shared" si="436"/>
        <v>0</v>
      </c>
      <c r="AI397" s="249">
        <f t="shared" si="436"/>
        <v>0</v>
      </c>
      <c r="AJ397" s="249">
        <f t="shared" si="436"/>
        <v>0</v>
      </c>
      <c r="AK397" s="249">
        <f t="shared" si="436"/>
        <v>0</v>
      </c>
      <c r="AL397" s="249">
        <f t="shared" si="436"/>
        <v>0</v>
      </c>
      <c r="AM397" s="249">
        <f t="shared" si="436"/>
        <v>0</v>
      </c>
      <c r="AN397" s="249">
        <f t="shared" si="436"/>
        <v>0</v>
      </c>
      <c r="AO397" s="249">
        <f t="shared" si="436"/>
        <v>0</v>
      </c>
      <c r="AP397" s="249">
        <f t="shared" si="436"/>
        <v>0</v>
      </c>
      <c r="AQ397" s="249">
        <f t="shared" si="436"/>
        <v>0</v>
      </c>
      <c r="AR397" s="249">
        <f t="shared" si="436"/>
        <v>0</v>
      </c>
      <c r="AS397" s="249">
        <f t="shared" si="436"/>
        <v>0</v>
      </c>
      <c r="AT397" s="249">
        <f t="shared" si="436"/>
        <v>0</v>
      </c>
      <c r="AU397" s="249">
        <f t="shared" si="436"/>
        <v>0</v>
      </c>
      <c r="AV397" s="249">
        <f t="shared" si="436"/>
        <v>0</v>
      </c>
      <c r="AW397" s="249">
        <f t="shared" si="436"/>
        <v>0</v>
      </c>
      <c r="AX397" s="249">
        <f t="shared" si="436"/>
        <v>0</v>
      </c>
      <c r="AY397" s="249">
        <f t="shared" si="436"/>
        <v>0</v>
      </c>
      <c r="AZ397" s="249">
        <f t="shared" si="436"/>
        <v>0</v>
      </c>
      <c r="BA397" s="249">
        <f t="shared" si="436"/>
        <v>0</v>
      </c>
      <c r="BB397" s="249">
        <f t="shared" si="436"/>
        <v>0</v>
      </c>
      <c r="BC397" s="249">
        <f t="shared" si="436"/>
        <v>0</v>
      </c>
      <c r="BD397" s="249">
        <f t="shared" si="436"/>
        <v>0</v>
      </c>
      <c r="BE397" s="249">
        <f t="shared" si="436"/>
        <v>0</v>
      </c>
      <c r="BF397" s="249">
        <f t="shared" si="436"/>
        <v>0</v>
      </c>
      <c r="BG397" s="249">
        <f t="shared" si="436"/>
        <v>0</v>
      </c>
      <c r="BH397" s="249">
        <f t="shared" si="436"/>
        <v>0</v>
      </c>
      <c r="BI397" s="249">
        <f t="shared" si="436"/>
        <v>0</v>
      </c>
      <c r="BJ397" s="249">
        <f t="shared" si="436"/>
        <v>0</v>
      </c>
      <c r="BK397" s="249">
        <f t="shared" si="436"/>
        <v>0</v>
      </c>
      <c r="BL397" s="249">
        <f t="shared" si="436"/>
        <v>0</v>
      </c>
      <c r="BM397" s="249">
        <f t="shared" si="436"/>
        <v>0</v>
      </c>
      <c r="BN397" s="249">
        <f t="shared" si="436"/>
        <v>0</v>
      </c>
      <c r="BO397" s="249">
        <f t="shared" si="436"/>
        <v>0</v>
      </c>
      <c r="BP397" s="249">
        <f t="shared" si="436"/>
        <v>0</v>
      </c>
      <c r="BQ397" s="249">
        <f t="shared" si="436"/>
        <v>0</v>
      </c>
      <c r="BR397" s="249">
        <f t="shared" si="436"/>
        <v>0</v>
      </c>
      <c r="BS397" s="249">
        <f t="shared" si="436"/>
        <v>0</v>
      </c>
      <c r="BT397" s="249">
        <f t="shared" si="436"/>
        <v>0</v>
      </c>
      <c r="BU397" s="249">
        <f t="shared" si="436"/>
        <v>0</v>
      </c>
      <c r="BV397" s="249">
        <f t="shared" si="436"/>
        <v>0</v>
      </c>
      <c r="BW397" s="249">
        <f t="shared" si="436"/>
        <v>0</v>
      </c>
      <c r="BX397" s="249">
        <f t="shared" si="436"/>
        <v>0</v>
      </c>
      <c r="BY397" s="249">
        <f t="shared" si="436"/>
        <v>0</v>
      </c>
      <c r="BZ397" s="249">
        <f t="shared" si="436"/>
        <v>0</v>
      </c>
      <c r="CA397" s="249">
        <f t="shared" si="436"/>
        <v>0</v>
      </c>
      <c r="CB397" s="249">
        <f t="shared" si="436"/>
        <v>0</v>
      </c>
      <c r="CC397" s="249">
        <f t="shared" si="436"/>
        <v>0</v>
      </c>
      <c r="CD397" s="249">
        <f t="shared" si="436"/>
        <v>0</v>
      </c>
      <c r="CE397" s="249">
        <f t="shared" si="436"/>
        <v>0</v>
      </c>
      <c r="CF397" s="249">
        <f t="shared" si="436"/>
        <v>0</v>
      </c>
      <c r="CG397" s="249">
        <f t="shared" si="436"/>
        <v>0</v>
      </c>
      <c r="CH397" s="249">
        <f t="shared" si="436"/>
        <v>0</v>
      </c>
      <c r="CI397" s="249">
        <f t="shared" si="436"/>
        <v>0</v>
      </c>
      <c r="CJ397" s="249">
        <f t="shared" si="436"/>
        <v>0</v>
      </c>
      <c r="CK397" s="249">
        <f t="shared" ref="CK397:DF397" si="437">(HLOOKUP(CK$360, $O$709:$Z$723, 2, FALSE)/12)</f>
        <v>0</v>
      </c>
      <c r="CL397" s="249">
        <f t="shared" si="437"/>
        <v>0</v>
      </c>
      <c r="CM397" s="249">
        <f t="shared" si="437"/>
        <v>0</v>
      </c>
      <c r="CN397" s="249">
        <f t="shared" si="437"/>
        <v>0</v>
      </c>
      <c r="CO397" s="249">
        <f t="shared" si="437"/>
        <v>0</v>
      </c>
      <c r="CP397" s="249">
        <f t="shared" si="437"/>
        <v>0</v>
      </c>
      <c r="CQ397" s="249">
        <f t="shared" si="437"/>
        <v>0</v>
      </c>
      <c r="CR397" s="249">
        <f t="shared" si="437"/>
        <v>0</v>
      </c>
      <c r="CS397" s="249">
        <f t="shared" si="437"/>
        <v>0</v>
      </c>
      <c r="CT397" s="249">
        <f t="shared" si="437"/>
        <v>0</v>
      </c>
      <c r="CU397" s="249">
        <f t="shared" si="437"/>
        <v>0</v>
      </c>
      <c r="CV397" s="249">
        <f t="shared" si="437"/>
        <v>0</v>
      </c>
      <c r="CW397" s="249">
        <f t="shared" si="437"/>
        <v>0</v>
      </c>
      <c r="CX397" s="249">
        <f t="shared" si="437"/>
        <v>0</v>
      </c>
      <c r="CY397" s="249">
        <f t="shared" si="437"/>
        <v>0</v>
      </c>
      <c r="CZ397" s="249">
        <f t="shared" si="437"/>
        <v>0</v>
      </c>
      <c r="DA397" s="249">
        <f t="shared" si="437"/>
        <v>0</v>
      </c>
      <c r="DB397" s="249">
        <f t="shared" si="437"/>
        <v>0</v>
      </c>
      <c r="DC397" s="249">
        <f t="shared" si="437"/>
        <v>0</v>
      </c>
      <c r="DD397" s="249">
        <f t="shared" si="437"/>
        <v>0</v>
      </c>
      <c r="DE397" s="249">
        <f t="shared" si="437"/>
        <v>0</v>
      </c>
      <c r="DF397" s="249">
        <f t="shared" si="437"/>
        <v>0</v>
      </c>
      <c r="DG397" s="249"/>
      <c r="DH397" s="249"/>
      <c r="DI397" s="249"/>
      <c r="DJ397" s="249"/>
      <c r="DK397" s="249"/>
      <c r="DL397" s="249"/>
      <c r="DM397" s="249"/>
      <c r="DN397" s="249"/>
      <c r="DO397" s="249"/>
      <c r="DP397" s="249"/>
      <c r="DQ397" s="249"/>
      <c r="DR397" s="249"/>
      <c r="DS397" s="249"/>
      <c r="DT397" s="249"/>
      <c r="DU397" s="249"/>
      <c r="DV397" s="249"/>
      <c r="DW397" s="249"/>
      <c r="DX397" s="249"/>
      <c r="DY397" s="249"/>
      <c r="DZ397" s="249"/>
      <c r="EA397" s="249"/>
      <c r="EB397" s="249"/>
      <c r="EC397" s="249"/>
      <c r="ED397" s="249"/>
      <c r="EE397" s="249"/>
      <c r="EF397" s="249"/>
      <c r="EG397" s="249"/>
      <c r="EH397" s="249"/>
      <c r="EI397" s="249"/>
      <c r="EJ397" s="249"/>
      <c r="EK397" s="249"/>
      <c r="EL397" s="249"/>
      <c r="EM397" s="249"/>
      <c r="EN397" s="249"/>
      <c r="EO397" s="249"/>
      <c r="EP397" s="249"/>
      <c r="EQ397" s="249"/>
      <c r="ER397" s="249"/>
      <c r="ES397" s="249"/>
      <c r="ET397" s="249"/>
      <c r="EU397" s="249"/>
      <c r="EV397" s="249"/>
    </row>
    <row r="398" spans="4:152" x14ac:dyDescent="0.25">
      <c r="E398" s="298"/>
      <c r="F398" s="283" t="str">
        <f>F394</f>
        <v>기타 무형자산</v>
      </c>
      <c r="G398" s="283"/>
      <c r="H398" s="283"/>
      <c r="I398" s="283"/>
      <c r="J398" s="284"/>
      <c r="K398" s="248">
        <f>K394</f>
        <v>0</v>
      </c>
      <c r="L398" s="249"/>
      <c r="M398" s="299"/>
      <c r="N398" s="300"/>
      <c r="O398" s="238">
        <f t="shared" ref="O398:W398" si="438">(HLOOKUP(O$360, $O$726:$Z$740, 2, FALSE)/12)</f>
        <v>0</v>
      </c>
      <c r="P398" s="238">
        <f t="shared" si="438"/>
        <v>0</v>
      </c>
      <c r="Q398" s="238">
        <f t="shared" si="438"/>
        <v>0</v>
      </c>
      <c r="R398" s="238">
        <f t="shared" si="438"/>
        <v>0</v>
      </c>
      <c r="S398" s="238">
        <f t="shared" si="438"/>
        <v>0</v>
      </c>
      <c r="T398" s="238">
        <f t="shared" si="438"/>
        <v>0</v>
      </c>
      <c r="U398" s="238">
        <f t="shared" si="438"/>
        <v>0</v>
      </c>
      <c r="V398" s="238">
        <f t="shared" si="438"/>
        <v>0</v>
      </c>
      <c r="W398" s="238">
        <f t="shared" si="438"/>
        <v>0</v>
      </c>
      <c r="X398" s="238">
        <f>(HLOOKUP(X$360, $O$726:$Z$740, 2, FALSE)/12)</f>
        <v>0</v>
      </c>
      <c r="Y398" s="238">
        <f t="shared" ref="Y398:CJ398" si="439">(HLOOKUP(Y$360, $O$726:$Z$740, 2, FALSE)/12)</f>
        <v>0</v>
      </c>
      <c r="Z398" s="238">
        <f t="shared" si="439"/>
        <v>0</v>
      </c>
      <c r="AA398" s="238">
        <f t="shared" si="439"/>
        <v>0</v>
      </c>
      <c r="AB398" s="249">
        <f t="shared" si="439"/>
        <v>0</v>
      </c>
      <c r="AC398" s="249">
        <f t="shared" si="439"/>
        <v>0</v>
      </c>
      <c r="AD398" s="249">
        <f t="shared" si="439"/>
        <v>0</v>
      </c>
      <c r="AE398" s="249">
        <f t="shared" si="439"/>
        <v>0</v>
      </c>
      <c r="AF398" s="249">
        <f t="shared" si="439"/>
        <v>0</v>
      </c>
      <c r="AG398" s="249">
        <f t="shared" si="439"/>
        <v>0</v>
      </c>
      <c r="AH398" s="249">
        <f t="shared" si="439"/>
        <v>0</v>
      </c>
      <c r="AI398" s="249">
        <f t="shared" si="439"/>
        <v>0</v>
      </c>
      <c r="AJ398" s="249">
        <f t="shared" si="439"/>
        <v>0</v>
      </c>
      <c r="AK398" s="249">
        <f t="shared" si="439"/>
        <v>0</v>
      </c>
      <c r="AL398" s="249">
        <f t="shared" si="439"/>
        <v>0</v>
      </c>
      <c r="AM398" s="249">
        <f t="shared" si="439"/>
        <v>0</v>
      </c>
      <c r="AN398" s="249">
        <f t="shared" si="439"/>
        <v>0</v>
      </c>
      <c r="AO398" s="249">
        <f t="shared" si="439"/>
        <v>0</v>
      </c>
      <c r="AP398" s="249">
        <f t="shared" si="439"/>
        <v>0</v>
      </c>
      <c r="AQ398" s="249">
        <f t="shared" si="439"/>
        <v>0</v>
      </c>
      <c r="AR398" s="249">
        <f t="shared" si="439"/>
        <v>0</v>
      </c>
      <c r="AS398" s="249">
        <f t="shared" si="439"/>
        <v>0</v>
      </c>
      <c r="AT398" s="249">
        <f t="shared" si="439"/>
        <v>0</v>
      </c>
      <c r="AU398" s="249">
        <f t="shared" si="439"/>
        <v>0</v>
      </c>
      <c r="AV398" s="249">
        <f t="shared" si="439"/>
        <v>0</v>
      </c>
      <c r="AW398" s="249">
        <f t="shared" si="439"/>
        <v>0</v>
      </c>
      <c r="AX398" s="249">
        <f t="shared" si="439"/>
        <v>0</v>
      </c>
      <c r="AY398" s="249">
        <f t="shared" si="439"/>
        <v>0</v>
      </c>
      <c r="AZ398" s="249">
        <f t="shared" si="439"/>
        <v>0</v>
      </c>
      <c r="BA398" s="249">
        <f t="shared" si="439"/>
        <v>0</v>
      </c>
      <c r="BB398" s="249">
        <f t="shared" si="439"/>
        <v>0</v>
      </c>
      <c r="BC398" s="249">
        <f t="shared" si="439"/>
        <v>0</v>
      </c>
      <c r="BD398" s="249">
        <f t="shared" si="439"/>
        <v>0</v>
      </c>
      <c r="BE398" s="249">
        <f t="shared" si="439"/>
        <v>0</v>
      </c>
      <c r="BF398" s="249">
        <f t="shared" si="439"/>
        <v>0</v>
      </c>
      <c r="BG398" s="249">
        <f t="shared" si="439"/>
        <v>0</v>
      </c>
      <c r="BH398" s="249">
        <f t="shared" si="439"/>
        <v>0</v>
      </c>
      <c r="BI398" s="249">
        <f t="shared" si="439"/>
        <v>0</v>
      </c>
      <c r="BJ398" s="249">
        <f t="shared" si="439"/>
        <v>0</v>
      </c>
      <c r="BK398" s="249">
        <f t="shared" si="439"/>
        <v>0</v>
      </c>
      <c r="BL398" s="249">
        <f t="shared" si="439"/>
        <v>0</v>
      </c>
      <c r="BM398" s="249">
        <f t="shared" si="439"/>
        <v>0</v>
      </c>
      <c r="BN398" s="249">
        <f t="shared" si="439"/>
        <v>0</v>
      </c>
      <c r="BO398" s="249">
        <f t="shared" si="439"/>
        <v>0</v>
      </c>
      <c r="BP398" s="249">
        <f t="shared" si="439"/>
        <v>0</v>
      </c>
      <c r="BQ398" s="249">
        <f t="shared" si="439"/>
        <v>0</v>
      </c>
      <c r="BR398" s="249">
        <f t="shared" si="439"/>
        <v>0</v>
      </c>
      <c r="BS398" s="249">
        <f t="shared" si="439"/>
        <v>0</v>
      </c>
      <c r="BT398" s="249">
        <f t="shared" si="439"/>
        <v>0</v>
      </c>
      <c r="BU398" s="249">
        <f t="shared" si="439"/>
        <v>0</v>
      </c>
      <c r="BV398" s="249">
        <f t="shared" si="439"/>
        <v>0</v>
      </c>
      <c r="BW398" s="249">
        <f t="shared" si="439"/>
        <v>0</v>
      </c>
      <c r="BX398" s="249">
        <f t="shared" si="439"/>
        <v>0</v>
      </c>
      <c r="BY398" s="249">
        <f t="shared" si="439"/>
        <v>0</v>
      </c>
      <c r="BZ398" s="249">
        <f t="shared" si="439"/>
        <v>0</v>
      </c>
      <c r="CA398" s="249">
        <f t="shared" si="439"/>
        <v>0</v>
      </c>
      <c r="CB398" s="249">
        <f t="shared" si="439"/>
        <v>0</v>
      </c>
      <c r="CC398" s="249">
        <f t="shared" si="439"/>
        <v>0</v>
      </c>
      <c r="CD398" s="249">
        <f t="shared" si="439"/>
        <v>0</v>
      </c>
      <c r="CE398" s="249">
        <f t="shared" si="439"/>
        <v>0</v>
      </c>
      <c r="CF398" s="249">
        <f t="shared" si="439"/>
        <v>0</v>
      </c>
      <c r="CG398" s="249">
        <f t="shared" si="439"/>
        <v>0</v>
      </c>
      <c r="CH398" s="249">
        <f t="shared" si="439"/>
        <v>0</v>
      </c>
      <c r="CI398" s="249">
        <f t="shared" si="439"/>
        <v>0</v>
      </c>
      <c r="CJ398" s="249">
        <f t="shared" si="439"/>
        <v>0</v>
      </c>
      <c r="CK398" s="249">
        <f t="shared" ref="CK398:DF398" si="440">(HLOOKUP(CK$360, $O$726:$Z$740, 2, FALSE)/12)</f>
        <v>0</v>
      </c>
      <c r="CL398" s="249">
        <f t="shared" si="440"/>
        <v>0</v>
      </c>
      <c r="CM398" s="249">
        <f t="shared" si="440"/>
        <v>0</v>
      </c>
      <c r="CN398" s="249">
        <f t="shared" si="440"/>
        <v>0</v>
      </c>
      <c r="CO398" s="249">
        <f t="shared" si="440"/>
        <v>0</v>
      </c>
      <c r="CP398" s="249">
        <f t="shared" si="440"/>
        <v>0</v>
      </c>
      <c r="CQ398" s="249">
        <f t="shared" si="440"/>
        <v>0</v>
      </c>
      <c r="CR398" s="249">
        <f t="shared" si="440"/>
        <v>0</v>
      </c>
      <c r="CS398" s="249">
        <f t="shared" si="440"/>
        <v>0</v>
      </c>
      <c r="CT398" s="249">
        <f t="shared" si="440"/>
        <v>0</v>
      </c>
      <c r="CU398" s="249">
        <f t="shared" si="440"/>
        <v>0</v>
      </c>
      <c r="CV398" s="249">
        <f t="shared" si="440"/>
        <v>0</v>
      </c>
      <c r="CW398" s="249">
        <f t="shared" si="440"/>
        <v>0</v>
      </c>
      <c r="CX398" s="249">
        <f t="shared" si="440"/>
        <v>0</v>
      </c>
      <c r="CY398" s="249">
        <f t="shared" si="440"/>
        <v>0</v>
      </c>
      <c r="CZ398" s="249">
        <f t="shared" si="440"/>
        <v>0</v>
      </c>
      <c r="DA398" s="249">
        <f t="shared" si="440"/>
        <v>0</v>
      </c>
      <c r="DB398" s="249">
        <f t="shared" si="440"/>
        <v>0</v>
      </c>
      <c r="DC398" s="249">
        <f t="shared" si="440"/>
        <v>0</v>
      </c>
      <c r="DD398" s="249">
        <f t="shared" si="440"/>
        <v>0</v>
      </c>
      <c r="DE398" s="249">
        <f t="shared" si="440"/>
        <v>0</v>
      </c>
      <c r="DF398" s="249">
        <f t="shared" si="440"/>
        <v>0</v>
      </c>
      <c r="DG398" s="249"/>
      <c r="DH398" s="249"/>
      <c r="DI398" s="249"/>
      <c r="DJ398" s="249"/>
      <c r="DK398" s="249"/>
      <c r="DL398" s="249"/>
      <c r="DM398" s="249"/>
      <c r="DN398" s="249"/>
      <c r="DO398" s="249"/>
      <c r="DP398" s="249"/>
      <c r="DQ398" s="249"/>
      <c r="DR398" s="249"/>
      <c r="DS398" s="249"/>
      <c r="DT398" s="249"/>
      <c r="DU398" s="249"/>
      <c r="DV398" s="249"/>
      <c r="DW398" s="249"/>
      <c r="DX398" s="249"/>
      <c r="DY398" s="249"/>
      <c r="DZ398" s="249"/>
      <c r="EA398" s="249"/>
      <c r="EB398" s="249"/>
      <c r="EC398" s="249"/>
      <c r="ED398" s="249"/>
      <c r="EE398" s="249"/>
      <c r="EF398" s="249"/>
      <c r="EG398" s="249"/>
      <c r="EH398" s="249"/>
      <c r="EI398" s="249"/>
      <c r="EJ398" s="249"/>
      <c r="EK398" s="249"/>
      <c r="EL398" s="249"/>
      <c r="EM398" s="249"/>
      <c r="EN398" s="249"/>
      <c r="EO398" s="249"/>
      <c r="EP398" s="249"/>
      <c r="EQ398" s="249"/>
      <c r="ER398" s="249"/>
      <c r="ES398" s="249"/>
      <c r="ET398" s="249"/>
      <c r="EU398" s="249"/>
      <c r="EV398" s="249"/>
    </row>
    <row r="399" spans="4:152" x14ac:dyDescent="0.25">
      <c r="E399" s="298"/>
      <c r="F399" s="240"/>
      <c r="G399" s="240"/>
      <c r="H399" s="240"/>
      <c r="I399" s="240"/>
      <c r="J399" s="241"/>
      <c r="K399" s="245"/>
      <c r="L399" s="243"/>
      <c r="M399" s="244"/>
      <c r="N399" s="245"/>
      <c r="O399" s="243"/>
      <c r="P399" s="243"/>
      <c r="Q399" s="243"/>
      <c r="R399" s="243"/>
      <c r="S399" s="243"/>
      <c r="T399" s="243"/>
      <c r="U399" s="243"/>
      <c r="V399" s="243"/>
      <c r="W399" s="243"/>
      <c r="X399" s="243"/>
      <c r="Y399" s="243"/>
      <c r="Z399" s="243"/>
      <c r="AA399" s="243"/>
      <c r="AB399" s="243"/>
      <c r="AC399" s="243"/>
      <c r="AD399" s="243"/>
      <c r="AE399" s="243"/>
      <c r="AF399" s="243"/>
      <c r="AG399" s="243"/>
      <c r="AH399" s="243"/>
      <c r="AI399" s="243"/>
      <c r="AJ399" s="243"/>
      <c r="AK399" s="243"/>
      <c r="AL399" s="243"/>
      <c r="AM399" s="243"/>
      <c r="AN399" s="243"/>
      <c r="AO399" s="243"/>
      <c r="AP399" s="243"/>
      <c r="AQ399" s="243"/>
      <c r="AR399" s="243"/>
      <c r="AS399" s="243"/>
      <c r="AT399" s="243"/>
      <c r="AU399" s="243"/>
      <c r="AV399" s="243"/>
      <c r="AW399" s="243"/>
      <c r="AX399" s="243"/>
      <c r="AY399" s="243"/>
      <c r="AZ399" s="243"/>
      <c r="BA399" s="243"/>
      <c r="BB399" s="243"/>
      <c r="BC399" s="243"/>
      <c r="BD399" s="243"/>
      <c r="BE399" s="243"/>
      <c r="BF399" s="243"/>
      <c r="BG399" s="243"/>
      <c r="BH399" s="243"/>
      <c r="BI399" s="243"/>
      <c r="BJ399" s="243"/>
      <c r="BK399" s="243"/>
      <c r="BL399" s="243"/>
      <c r="BM399" s="243"/>
      <c r="BN399" s="243"/>
      <c r="BO399" s="243"/>
      <c r="BP399" s="243"/>
      <c r="BQ399" s="243"/>
      <c r="BR399" s="243"/>
      <c r="BS399" s="243"/>
      <c r="BT399" s="243"/>
      <c r="BU399" s="243"/>
      <c r="BV399" s="243"/>
      <c r="BW399" s="243"/>
      <c r="BX399" s="243"/>
      <c r="BY399" s="243"/>
      <c r="BZ399" s="243"/>
      <c r="CA399" s="243"/>
      <c r="CB399" s="243"/>
      <c r="CC399" s="243"/>
      <c r="CD399" s="243"/>
      <c r="CE399" s="243"/>
      <c r="CF399" s="243"/>
      <c r="CG399" s="243"/>
      <c r="CH399" s="243"/>
      <c r="CI399" s="243"/>
      <c r="CJ399" s="243"/>
      <c r="CK399" s="243"/>
      <c r="CL399" s="243"/>
      <c r="CM399" s="243"/>
      <c r="CN399" s="243"/>
      <c r="CO399" s="243"/>
      <c r="CP399" s="243"/>
      <c r="CQ399" s="243"/>
      <c r="CR399" s="243"/>
      <c r="CS399" s="243"/>
      <c r="CT399" s="243"/>
      <c r="CU399" s="243"/>
      <c r="CV399" s="243"/>
      <c r="CW399" s="243"/>
      <c r="CX399" s="243"/>
      <c r="CY399" s="243"/>
      <c r="CZ399" s="243"/>
      <c r="DA399" s="243"/>
      <c r="DB399" s="243"/>
      <c r="DC399" s="243"/>
      <c r="DD399" s="243"/>
      <c r="DE399" s="243"/>
      <c r="DF399" s="243"/>
      <c r="DG399" s="243"/>
      <c r="DH399" s="243"/>
      <c r="DI399" s="243"/>
      <c r="DJ399" s="243"/>
      <c r="DK399" s="243"/>
      <c r="DL399" s="243"/>
      <c r="DM399" s="243"/>
      <c r="DN399" s="243"/>
      <c r="DO399" s="243"/>
      <c r="DP399" s="243"/>
      <c r="DQ399" s="243"/>
      <c r="DR399" s="243"/>
      <c r="DS399" s="243"/>
      <c r="DT399" s="243"/>
      <c r="DU399" s="243"/>
      <c r="DV399" s="243"/>
      <c r="DW399" s="243"/>
      <c r="DX399" s="243"/>
      <c r="DY399" s="243"/>
      <c r="DZ399" s="243"/>
      <c r="EA399" s="243"/>
      <c r="EB399" s="243"/>
      <c r="EC399" s="243"/>
      <c r="ED399" s="243"/>
      <c r="EE399" s="243"/>
      <c r="EF399" s="243"/>
      <c r="EG399" s="243"/>
      <c r="EH399" s="243"/>
      <c r="EI399" s="243"/>
      <c r="EJ399" s="243"/>
      <c r="EK399" s="243"/>
      <c r="EL399" s="243"/>
      <c r="EM399" s="243"/>
      <c r="EN399" s="243"/>
      <c r="EO399" s="243"/>
      <c r="EP399" s="243"/>
      <c r="EQ399" s="243"/>
      <c r="ER399" s="243"/>
      <c r="ES399" s="243"/>
      <c r="ET399" s="243"/>
      <c r="EU399" s="243"/>
      <c r="EV399" s="243"/>
    </row>
    <row r="400" spans="4:152" s="257" customFormat="1" x14ac:dyDescent="0.25">
      <c r="D400" s="144"/>
      <c r="E400" s="306"/>
      <c r="F400" s="246"/>
      <c r="G400" s="246"/>
      <c r="H400" s="246"/>
      <c r="I400" s="246"/>
      <c r="J400" s="247"/>
      <c r="K400" s="295"/>
      <c r="L400" s="235"/>
      <c r="M400" s="236"/>
      <c r="N400" s="248"/>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c r="AJ400" s="235"/>
      <c r="AK400" s="235"/>
      <c r="AL400" s="235"/>
      <c r="AM400" s="235"/>
      <c r="AN400" s="235"/>
      <c r="AO400" s="235"/>
      <c r="AP400" s="235"/>
      <c r="AQ400" s="235"/>
      <c r="AR400" s="235"/>
      <c r="AS400" s="235"/>
      <c r="AT400" s="235"/>
      <c r="AU400" s="235"/>
      <c r="AV400" s="235"/>
      <c r="AW400" s="235"/>
      <c r="AX400" s="235"/>
      <c r="AY400" s="235"/>
      <c r="AZ400" s="235"/>
      <c r="BA400" s="235"/>
      <c r="BB400" s="235"/>
      <c r="BC400" s="235"/>
      <c r="BD400" s="235"/>
      <c r="BE400" s="235"/>
      <c r="BF400" s="235"/>
      <c r="BG400" s="235"/>
      <c r="BH400" s="235"/>
      <c r="BI400" s="235"/>
      <c r="BJ400" s="235"/>
      <c r="BK400" s="235"/>
      <c r="BL400" s="235"/>
      <c r="BM400" s="235"/>
      <c r="BN400" s="235"/>
      <c r="BO400" s="235"/>
      <c r="BP400" s="235"/>
      <c r="BQ400" s="235"/>
      <c r="BR400" s="235"/>
      <c r="BS400" s="235"/>
      <c r="BT400" s="235"/>
      <c r="BU400" s="235"/>
      <c r="BV400" s="235"/>
      <c r="BW400" s="235"/>
      <c r="BX400" s="235"/>
      <c r="BY400" s="235"/>
      <c r="BZ400" s="235"/>
      <c r="CA400" s="235"/>
      <c r="CB400" s="235"/>
      <c r="CC400" s="235"/>
      <c r="CD400" s="235"/>
      <c r="CE400" s="235"/>
      <c r="CF400" s="235"/>
      <c r="CG400" s="235"/>
      <c r="CH400" s="235"/>
      <c r="CI400" s="235"/>
      <c r="CJ400" s="235"/>
      <c r="CK400" s="235"/>
      <c r="CL400" s="235"/>
      <c r="CM400" s="235"/>
      <c r="CN400" s="235"/>
      <c r="CO400" s="235"/>
      <c r="CP400" s="235"/>
      <c r="CQ400" s="235"/>
      <c r="CR400" s="235"/>
      <c r="CS400" s="235"/>
      <c r="CT400" s="235"/>
      <c r="CU400" s="235"/>
      <c r="CV400" s="235"/>
      <c r="CW400" s="235"/>
      <c r="CX400" s="235"/>
      <c r="CY400" s="235"/>
      <c r="CZ400" s="235"/>
      <c r="DA400" s="235"/>
      <c r="DB400" s="235"/>
      <c r="DC400" s="235"/>
      <c r="DD400" s="235"/>
      <c r="DE400" s="235"/>
      <c r="DF400" s="235"/>
      <c r="DG400" s="235"/>
      <c r="DH400" s="235"/>
      <c r="DI400" s="235"/>
      <c r="DJ400" s="235"/>
      <c r="DK400" s="235"/>
      <c r="DL400" s="235"/>
      <c r="DM400" s="235"/>
      <c r="DN400" s="235"/>
      <c r="DO400" s="235"/>
      <c r="DP400" s="235"/>
      <c r="DQ400" s="235"/>
      <c r="DR400" s="235"/>
      <c r="DS400" s="235"/>
      <c r="DT400" s="235"/>
      <c r="DU400" s="235"/>
      <c r="DV400" s="235"/>
      <c r="DW400" s="235"/>
      <c r="DX400" s="235"/>
      <c r="DY400" s="235"/>
      <c r="DZ400" s="235"/>
      <c r="EA400" s="235"/>
      <c r="EB400" s="235"/>
      <c r="EC400" s="235"/>
      <c r="ED400" s="235"/>
      <c r="EE400" s="235"/>
      <c r="EF400" s="235"/>
      <c r="EG400" s="235"/>
      <c r="EH400" s="235"/>
      <c r="EI400" s="235"/>
      <c r="EJ400" s="235"/>
      <c r="EK400" s="235"/>
      <c r="EL400" s="235"/>
      <c r="EM400" s="235"/>
      <c r="EN400" s="235"/>
      <c r="EO400" s="235"/>
      <c r="EP400" s="235"/>
      <c r="EQ400" s="235"/>
      <c r="ER400" s="235"/>
      <c r="ES400" s="235"/>
      <c r="ET400" s="235"/>
      <c r="EU400" s="235"/>
      <c r="EV400" s="235"/>
    </row>
    <row r="401" spans="4:152" x14ac:dyDescent="0.25">
      <c r="E401" s="287" t="s">
        <v>101</v>
      </c>
      <c r="F401" s="288"/>
      <c r="G401" s="288"/>
      <c r="H401" s="288"/>
      <c r="I401" s="288"/>
      <c r="J401" s="289"/>
      <c r="K401" s="290" t="s">
        <v>89</v>
      </c>
      <c r="L401" s="312"/>
      <c r="M401" s="229"/>
      <c r="N401" s="230"/>
      <c r="O401" s="228">
        <f t="shared" ref="O401:BZ401" si="441">O402+O404</f>
        <v>0.48272357723577236</v>
      </c>
      <c r="P401" s="228">
        <f t="shared" si="441"/>
        <v>0.48272357723577236</v>
      </c>
      <c r="Q401" s="228">
        <f t="shared" si="441"/>
        <v>0.48272357723577236</v>
      </c>
      <c r="R401" s="228">
        <f t="shared" si="441"/>
        <v>0.48272357723577236</v>
      </c>
      <c r="S401" s="228">
        <f t="shared" si="441"/>
        <v>0.48272357723577236</v>
      </c>
      <c r="T401" s="228">
        <f t="shared" si="441"/>
        <v>0.48272357723577236</v>
      </c>
      <c r="U401" s="228">
        <f t="shared" si="441"/>
        <v>0.48272357723577236</v>
      </c>
      <c r="V401" s="228">
        <f t="shared" si="441"/>
        <v>0.48272357723577236</v>
      </c>
      <c r="W401" s="228">
        <f t="shared" si="441"/>
        <v>0.48272357723577236</v>
      </c>
      <c r="X401" s="228">
        <f t="shared" si="441"/>
        <v>0.48272357723577236</v>
      </c>
      <c r="Y401" s="228">
        <f t="shared" si="441"/>
        <v>0.48272357723577236</v>
      </c>
      <c r="Z401" s="228">
        <f t="shared" si="441"/>
        <v>0.48272357723577236</v>
      </c>
      <c r="AA401" s="228">
        <f t="shared" si="441"/>
        <v>0.48272357723577231</v>
      </c>
      <c r="AB401" s="228">
        <f t="shared" si="441"/>
        <v>0.48272357723577231</v>
      </c>
      <c r="AC401" s="228">
        <f t="shared" si="441"/>
        <v>0.48272357723577231</v>
      </c>
      <c r="AD401" s="228">
        <f t="shared" si="441"/>
        <v>0.48272357723577231</v>
      </c>
      <c r="AE401" s="228">
        <f t="shared" si="441"/>
        <v>0.48272357723577231</v>
      </c>
      <c r="AF401" s="228">
        <f t="shared" si="441"/>
        <v>0.48272357723577231</v>
      </c>
      <c r="AG401" s="228">
        <f t="shared" si="441"/>
        <v>0.48272357723577231</v>
      </c>
      <c r="AH401" s="228">
        <f t="shared" si="441"/>
        <v>0.48272357723577231</v>
      </c>
      <c r="AI401" s="228">
        <f t="shared" si="441"/>
        <v>0.48272357723577231</v>
      </c>
      <c r="AJ401" s="228">
        <f t="shared" si="441"/>
        <v>0.48272357723577231</v>
      </c>
      <c r="AK401" s="228">
        <f t="shared" si="441"/>
        <v>0.48272357723577231</v>
      </c>
      <c r="AL401" s="228">
        <f t="shared" si="441"/>
        <v>0.48272357723577231</v>
      </c>
      <c r="AM401" s="228">
        <f t="shared" si="441"/>
        <v>0.48272357723577231</v>
      </c>
      <c r="AN401" s="228">
        <f t="shared" si="441"/>
        <v>0.48272357723577231</v>
      </c>
      <c r="AO401" s="228">
        <f t="shared" si="441"/>
        <v>0.48272357723577231</v>
      </c>
      <c r="AP401" s="228">
        <f t="shared" si="441"/>
        <v>0.48272357723577231</v>
      </c>
      <c r="AQ401" s="228">
        <f t="shared" si="441"/>
        <v>0.48272357723577231</v>
      </c>
      <c r="AR401" s="228">
        <f t="shared" si="441"/>
        <v>0.48272357723577231</v>
      </c>
      <c r="AS401" s="228">
        <f t="shared" si="441"/>
        <v>0.48272357723577231</v>
      </c>
      <c r="AT401" s="228">
        <f t="shared" si="441"/>
        <v>0.48272357723577231</v>
      </c>
      <c r="AU401" s="228">
        <f t="shared" si="441"/>
        <v>0.48272357723577231</v>
      </c>
      <c r="AV401" s="228">
        <f t="shared" si="441"/>
        <v>0.48272357723577231</v>
      </c>
      <c r="AW401" s="228">
        <f t="shared" si="441"/>
        <v>0.48272357723577231</v>
      </c>
      <c r="AX401" s="228">
        <f t="shared" si="441"/>
        <v>0.48272357723577231</v>
      </c>
      <c r="AY401" s="228">
        <f t="shared" si="441"/>
        <v>0.48272357723577231</v>
      </c>
      <c r="AZ401" s="228">
        <f t="shared" si="441"/>
        <v>0.48272357723577231</v>
      </c>
      <c r="BA401" s="228">
        <f t="shared" si="441"/>
        <v>0.48272357723577231</v>
      </c>
      <c r="BB401" s="228">
        <f t="shared" si="441"/>
        <v>0.48272357723577231</v>
      </c>
      <c r="BC401" s="228">
        <f t="shared" si="441"/>
        <v>0.48272357723577231</v>
      </c>
      <c r="BD401" s="228">
        <f t="shared" si="441"/>
        <v>0.48272357723577231</v>
      </c>
      <c r="BE401" s="228">
        <f t="shared" si="441"/>
        <v>0.48272357723577231</v>
      </c>
      <c r="BF401" s="228">
        <f t="shared" si="441"/>
        <v>0.48272357723577231</v>
      </c>
      <c r="BG401" s="228">
        <f t="shared" si="441"/>
        <v>0.48272357723577231</v>
      </c>
      <c r="BH401" s="228">
        <f t="shared" si="441"/>
        <v>0.48272357723577231</v>
      </c>
      <c r="BI401" s="228">
        <f t="shared" si="441"/>
        <v>0.48272357723577231</v>
      </c>
      <c r="BJ401" s="228">
        <f t="shared" si="441"/>
        <v>0.48272357723577231</v>
      </c>
      <c r="BK401" s="228">
        <f t="shared" si="441"/>
        <v>0.48272357723577231</v>
      </c>
      <c r="BL401" s="228">
        <f t="shared" si="441"/>
        <v>0.48272357723577231</v>
      </c>
      <c r="BM401" s="228">
        <f t="shared" si="441"/>
        <v>0.48272357723577231</v>
      </c>
      <c r="BN401" s="228">
        <f t="shared" si="441"/>
        <v>0.48272357723577231</v>
      </c>
      <c r="BO401" s="228">
        <f t="shared" si="441"/>
        <v>0.48272357723577231</v>
      </c>
      <c r="BP401" s="228">
        <f t="shared" si="441"/>
        <v>0.48272357723577231</v>
      </c>
      <c r="BQ401" s="228">
        <f t="shared" si="441"/>
        <v>0.48272357723577231</v>
      </c>
      <c r="BR401" s="228">
        <f t="shared" si="441"/>
        <v>0.48272357723577231</v>
      </c>
      <c r="BS401" s="228">
        <f t="shared" si="441"/>
        <v>0.48272357723577231</v>
      </c>
      <c r="BT401" s="228">
        <f t="shared" si="441"/>
        <v>0.48272357723577231</v>
      </c>
      <c r="BU401" s="228">
        <f t="shared" si="441"/>
        <v>0.48272357723577231</v>
      </c>
      <c r="BV401" s="228">
        <f t="shared" si="441"/>
        <v>0.48272357723577231</v>
      </c>
      <c r="BW401" s="228">
        <f t="shared" si="441"/>
        <v>0.48272357723577225</v>
      </c>
      <c r="BX401" s="228">
        <f t="shared" si="441"/>
        <v>0.48272357723577225</v>
      </c>
      <c r="BY401" s="228">
        <f t="shared" si="441"/>
        <v>0.48272357723577225</v>
      </c>
      <c r="BZ401" s="228">
        <f t="shared" si="441"/>
        <v>0.48272357723577225</v>
      </c>
      <c r="CA401" s="228">
        <f t="shared" ref="CA401:DF401" si="442">CA402+CA404</f>
        <v>0.48272357723577225</v>
      </c>
      <c r="CB401" s="228">
        <f t="shared" si="442"/>
        <v>0.48272357723577225</v>
      </c>
      <c r="CC401" s="228">
        <f t="shared" si="442"/>
        <v>0.48272357723577225</v>
      </c>
      <c r="CD401" s="228">
        <f t="shared" si="442"/>
        <v>0.48272357723577225</v>
      </c>
      <c r="CE401" s="228">
        <f t="shared" si="442"/>
        <v>0.48272357723577225</v>
      </c>
      <c r="CF401" s="228">
        <f t="shared" si="442"/>
        <v>0.48272357723577225</v>
      </c>
      <c r="CG401" s="228">
        <f t="shared" si="442"/>
        <v>0.48272357723577225</v>
      </c>
      <c r="CH401" s="228">
        <f t="shared" si="442"/>
        <v>0.48272357723577225</v>
      </c>
      <c r="CI401" s="228">
        <f t="shared" si="442"/>
        <v>0.48272357723577225</v>
      </c>
      <c r="CJ401" s="228">
        <f t="shared" si="442"/>
        <v>0.48272357723577225</v>
      </c>
      <c r="CK401" s="228">
        <f t="shared" si="442"/>
        <v>0.48272357723577225</v>
      </c>
      <c r="CL401" s="228">
        <f t="shared" si="442"/>
        <v>0.48272357723577225</v>
      </c>
      <c r="CM401" s="228">
        <f t="shared" si="442"/>
        <v>0.48272357723577225</v>
      </c>
      <c r="CN401" s="228">
        <f t="shared" si="442"/>
        <v>0.48272357723577225</v>
      </c>
      <c r="CO401" s="228">
        <f t="shared" si="442"/>
        <v>0.48272357723577225</v>
      </c>
      <c r="CP401" s="228">
        <f t="shared" si="442"/>
        <v>0.48272357723577225</v>
      </c>
      <c r="CQ401" s="228">
        <f t="shared" si="442"/>
        <v>0.48272357723577225</v>
      </c>
      <c r="CR401" s="228">
        <f t="shared" si="442"/>
        <v>0.48272357723577225</v>
      </c>
      <c r="CS401" s="228">
        <f t="shared" si="442"/>
        <v>0.48272357723577225</v>
      </c>
      <c r="CT401" s="228">
        <f t="shared" si="442"/>
        <v>0.48272357723577225</v>
      </c>
      <c r="CU401" s="228">
        <f t="shared" si="442"/>
        <v>0.48272357723577225</v>
      </c>
      <c r="CV401" s="228">
        <f t="shared" si="442"/>
        <v>0.48272357723577225</v>
      </c>
      <c r="CW401" s="228">
        <f t="shared" si="442"/>
        <v>0.48272357723577225</v>
      </c>
      <c r="CX401" s="228">
        <f t="shared" si="442"/>
        <v>0.48272357723577225</v>
      </c>
      <c r="CY401" s="228">
        <f t="shared" si="442"/>
        <v>0.48272357723577225</v>
      </c>
      <c r="CZ401" s="228">
        <f t="shared" si="442"/>
        <v>0.48272357723577225</v>
      </c>
      <c r="DA401" s="228">
        <f t="shared" si="442"/>
        <v>0.48272357723577225</v>
      </c>
      <c r="DB401" s="228">
        <f t="shared" si="442"/>
        <v>0.48272357723577225</v>
      </c>
      <c r="DC401" s="228">
        <f t="shared" si="442"/>
        <v>0.48272357723577225</v>
      </c>
      <c r="DD401" s="228">
        <f t="shared" si="442"/>
        <v>0.48272357723577225</v>
      </c>
      <c r="DE401" s="228">
        <f t="shared" si="442"/>
        <v>0.48272357723577225</v>
      </c>
      <c r="DF401" s="228">
        <f t="shared" si="442"/>
        <v>0.48272357723577225</v>
      </c>
      <c r="DG401" s="228"/>
      <c r="DH401" s="228"/>
      <c r="DI401" s="228"/>
      <c r="DJ401" s="228"/>
      <c r="DK401" s="228"/>
      <c r="DL401" s="228"/>
      <c r="DM401" s="228"/>
      <c r="DN401" s="228"/>
      <c r="DO401" s="228"/>
      <c r="DP401" s="228"/>
      <c r="DQ401" s="228"/>
      <c r="DR401" s="228"/>
      <c r="DS401" s="228"/>
      <c r="DT401" s="228"/>
      <c r="DU401" s="228"/>
      <c r="DV401" s="228"/>
      <c r="DW401" s="228"/>
      <c r="DX401" s="228"/>
      <c r="DY401" s="228"/>
      <c r="DZ401" s="228"/>
      <c r="EA401" s="228"/>
      <c r="EB401" s="228"/>
      <c r="EC401" s="228"/>
      <c r="ED401" s="228"/>
      <c r="EE401" s="228"/>
      <c r="EF401" s="228"/>
      <c r="EG401" s="228"/>
      <c r="EH401" s="228"/>
      <c r="EI401" s="228"/>
      <c r="EJ401" s="228"/>
      <c r="EK401" s="228"/>
      <c r="EL401" s="228"/>
      <c r="EM401" s="228"/>
      <c r="EN401" s="228"/>
      <c r="EO401" s="228"/>
      <c r="EP401" s="228"/>
      <c r="EQ401" s="228"/>
      <c r="ER401" s="228"/>
      <c r="ES401" s="228"/>
      <c r="ET401" s="228"/>
      <c r="EU401" s="228"/>
      <c r="EV401" s="228"/>
    </row>
    <row r="402" spans="4:152" s="257" customFormat="1" x14ac:dyDescent="0.25">
      <c r="D402" s="144"/>
      <c r="E402" s="308" t="s">
        <v>86</v>
      </c>
      <c r="F402" s="246"/>
      <c r="G402" s="246"/>
      <c r="H402" s="246"/>
      <c r="I402" s="246"/>
      <c r="J402" s="247"/>
      <c r="K402" s="295"/>
      <c r="L402" s="235"/>
      <c r="M402" s="236"/>
      <c r="N402" s="248"/>
      <c r="O402" s="296">
        <f t="shared" ref="O402:W402" si="443">SUM(O403:O403)</f>
        <v>0.48272357723577236</v>
      </c>
      <c r="P402" s="296">
        <f t="shared" si="443"/>
        <v>0.48272357723577236</v>
      </c>
      <c r="Q402" s="296">
        <f t="shared" si="443"/>
        <v>0.48272357723577236</v>
      </c>
      <c r="R402" s="296">
        <f t="shared" si="443"/>
        <v>0.48272357723577236</v>
      </c>
      <c r="S402" s="296">
        <f t="shared" si="443"/>
        <v>0.48272357723577236</v>
      </c>
      <c r="T402" s="296">
        <f t="shared" si="443"/>
        <v>0.48272357723577236</v>
      </c>
      <c r="U402" s="296">
        <f t="shared" si="443"/>
        <v>0.48272357723577236</v>
      </c>
      <c r="V402" s="296">
        <f t="shared" si="443"/>
        <v>0.48272357723577236</v>
      </c>
      <c r="W402" s="296">
        <f t="shared" si="443"/>
        <v>0.48272357723577236</v>
      </c>
      <c r="X402" s="296">
        <f t="shared" ref="X402:CI402" si="444">SUM(X403:X403)</f>
        <v>0.48272357723577236</v>
      </c>
      <c r="Y402" s="296">
        <f t="shared" si="444"/>
        <v>0.48272357723577236</v>
      </c>
      <c r="Z402" s="296">
        <f t="shared" si="444"/>
        <v>0.48272357723577236</v>
      </c>
      <c r="AA402" s="296">
        <f t="shared" si="444"/>
        <v>0.48272357723577231</v>
      </c>
      <c r="AB402" s="296">
        <f t="shared" si="444"/>
        <v>0.48272357723577231</v>
      </c>
      <c r="AC402" s="296">
        <f t="shared" si="444"/>
        <v>0.48272357723577231</v>
      </c>
      <c r="AD402" s="296">
        <f t="shared" si="444"/>
        <v>0.48272357723577231</v>
      </c>
      <c r="AE402" s="296">
        <f t="shared" si="444"/>
        <v>0.48272357723577231</v>
      </c>
      <c r="AF402" s="296">
        <f t="shared" si="444"/>
        <v>0.48272357723577231</v>
      </c>
      <c r="AG402" s="296">
        <f t="shared" si="444"/>
        <v>0.48272357723577231</v>
      </c>
      <c r="AH402" s="296">
        <f t="shared" si="444"/>
        <v>0.48272357723577231</v>
      </c>
      <c r="AI402" s="296">
        <f t="shared" si="444"/>
        <v>0.48272357723577231</v>
      </c>
      <c r="AJ402" s="296">
        <f t="shared" si="444"/>
        <v>0.48272357723577231</v>
      </c>
      <c r="AK402" s="296">
        <f t="shared" si="444"/>
        <v>0.48272357723577231</v>
      </c>
      <c r="AL402" s="296">
        <f t="shared" si="444"/>
        <v>0.48272357723577231</v>
      </c>
      <c r="AM402" s="296">
        <f t="shared" si="444"/>
        <v>0.48272357723577231</v>
      </c>
      <c r="AN402" s="296">
        <f t="shared" si="444"/>
        <v>0.48272357723577231</v>
      </c>
      <c r="AO402" s="296">
        <f t="shared" si="444"/>
        <v>0.48272357723577231</v>
      </c>
      <c r="AP402" s="296">
        <f t="shared" si="444"/>
        <v>0.48272357723577231</v>
      </c>
      <c r="AQ402" s="296">
        <f t="shared" si="444"/>
        <v>0.48272357723577231</v>
      </c>
      <c r="AR402" s="296">
        <f t="shared" si="444"/>
        <v>0.48272357723577231</v>
      </c>
      <c r="AS402" s="296">
        <f t="shared" si="444"/>
        <v>0.48272357723577231</v>
      </c>
      <c r="AT402" s="296">
        <f t="shared" si="444"/>
        <v>0.48272357723577231</v>
      </c>
      <c r="AU402" s="296">
        <f t="shared" si="444"/>
        <v>0.48272357723577231</v>
      </c>
      <c r="AV402" s="296">
        <f t="shared" si="444"/>
        <v>0.48272357723577231</v>
      </c>
      <c r="AW402" s="296">
        <f t="shared" si="444"/>
        <v>0.48272357723577231</v>
      </c>
      <c r="AX402" s="296">
        <f t="shared" si="444"/>
        <v>0.48272357723577231</v>
      </c>
      <c r="AY402" s="296">
        <f t="shared" si="444"/>
        <v>0.48272357723577231</v>
      </c>
      <c r="AZ402" s="296">
        <f t="shared" si="444"/>
        <v>0.48272357723577231</v>
      </c>
      <c r="BA402" s="296">
        <f t="shared" si="444"/>
        <v>0.48272357723577231</v>
      </c>
      <c r="BB402" s="296">
        <f t="shared" si="444"/>
        <v>0.48272357723577231</v>
      </c>
      <c r="BC402" s="296">
        <f t="shared" si="444"/>
        <v>0.48272357723577231</v>
      </c>
      <c r="BD402" s="296">
        <f t="shared" si="444"/>
        <v>0.48272357723577231</v>
      </c>
      <c r="BE402" s="296">
        <f t="shared" si="444"/>
        <v>0.48272357723577231</v>
      </c>
      <c r="BF402" s="296">
        <f t="shared" si="444"/>
        <v>0.48272357723577231</v>
      </c>
      <c r="BG402" s="296">
        <f t="shared" si="444"/>
        <v>0.48272357723577231</v>
      </c>
      <c r="BH402" s="296">
        <f t="shared" si="444"/>
        <v>0.48272357723577231</v>
      </c>
      <c r="BI402" s="296">
        <f t="shared" si="444"/>
        <v>0.48272357723577231</v>
      </c>
      <c r="BJ402" s="296">
        <f t="shared" si="444"/>
        <v>0.48272357723577231</v>
      </c>
      <c r="BK402" s="296">
        <f t="shared" si="444"/>
        <v>0.48272357723577231</v>
      </c>
      <c r="BL402" s="296">
        <f t="shared" si="444"/>
        <v>0.48272357723577231</v>
      </c>
      <c r="BM402" s="296">
        <f t="shared" si="444"/>
        <v>0.48272357723577231</v>
      </c>
      <c r="BN402" s="296">
        <f t="shared" si="444"/>
        <v>0.48272357723577231</v>
      </c>
      <c r="BO402" s="296">
        <f t="shared" si="444"/>
        <v>0.48272357723577231</v>
      </c>
      <c r="BP402" s="296">
        <f t="shared" si="444"/>
        <v>0.48272357723577231</v>
      </c>
      <c r="BQ402" s="296">
        <f t="shared" si="444"/>
        <v>0.48272357723577231</v>
      </c>
      <c r="BR402" s="296">
        <f t="shared" si="444"/>
        <v>0.48272357723577231</v>
      </c>
      <c r="BS402" s="296">
        <f t="shared" si="444"/>
        <v>0.48272357723577231</v>
      </c>
      <c r="BT402" s="296">
        <f t="shared" si="444"/>
        <v>0.48272357723577231</v>
      </c>
      <c r="BU402" s="296">
        <f t="shared" si="444"/>
        <v>0.48272357723577231</v>
      </c>
      <c r="BV402" s="296">
        <f t="shared" si="444"/>
        <v>0.48272357723577231</v>
      </c>
      <c r="BW402" s="296">
        <f t="shared" si="444"/>
        <v>0.48272357723577225</v>
      </c>
      <c r="BX402" s="296">
        <f t="shared" si="444"/>
        <v>0.48272357723577225</v>
      </c>
      <c r="BY402" s="296">
        <f t="shared" si="444"/>
        <v>0.48272357723577225</v>
      </c>
      <c r="BZ402" s="296">
        <f t="shared" si="444"/>
        <v>0.48272357723577225</v>
      </c>
      <c r="CA402" s="296">
        <f t="shared" si="444"/>
        <v>0.48272357723577225</v>
      </c>
      <c r="CB402" s="296">
        <f t="shared" si="444"/>
        <v>0.48272357723577225</v>
      </c>
      <c r="CC402" s="296">
        <f t="shared" si="444"/>
        <v>0.48272357723577225</v>
      </c>
      <c r="CD402" s="296">
        <f t="shared" si="444"/>
        <v>0.48272357723577225</v>
      </c>
      <c r="CE402" s="296">
        <f t="shared" si="444"/>
        <v>0.48272357723577225</v>
      </c>
      <c r="CF402" s="296">
        <f t="shared" si="444"/>
        <v>0.48272357723577225</v>
      </c>
      <c r="CG402" s="296">
        <f t="shared" si="444"/>
        <v>0.48272357723577225</v>
      </c>
      <c r="CH402" s="296">
        <f t="shared" si="444"/>
        <v>0.48272357723577225</v>
      </c>
      <c r="CI402" s="296">
        <f t="shared" si="444"/>
        <v>0.48272357723577225</v>
      </c>
      <c r="CJ402" s="296">
        <f t="shared" ref="CJ402:DF402" si="445">SUM(CJ403:CJ403)</f>
        <v>0.48272357723577225</v>
      </c>
      <c r="CK402" s="296">
        <f t="shared" si="445"/>
        <v>0.48272357723577225</v>
      </c>
      <c r="CL402" s="296">
        <f t="shared" si="445"/>
        <v>0.48272357723577225</v>
      </c>
      <c r="CM402" s="296">
        <f t="shared" si="445"/>
        <v>0.48272357723577225</v>
      </c>
      <c r="CN402" s="296">
        <f t="shared" si="445"/>
        <v>0.48272357723577225</v>
      </c>
      <c r="CO402" s="296">
        <f t="shared" si="445"/>
        <v>0.48272357723577225</v>
      </c>
      <c r="CP402" s="296">
        <f t="shared" si="445"/>
        <v>0.48272357723577225</v>
      </c>
      <c r="CQ402" s="296">
        <f t="shared" si="445"/>
        <v>0.48272357723577225</v>
      </c>
      <c r="CR402" s="296">
        <f t="shared" si="445"/>
        <v>0.48272357723577225</v>
      </c>
      <c r="CS402" s="296">
        <f t="shared" si="445"/>
        <v>0.48272357723577225</v>
      </c>
      <c r="CT402" s="296">
        <f t="shared" si="445"/>
        <v>0.48272357723577225</v>
      </c>
      <c r="CU402" s="296">
        <f t="shared" si="445"/>
        <v>0.48272357723577225</v>
      </c>
      <c r="CV402" s="296">
        <f t="shared" si="445"/>
        <v>0.48272357723577225</v>
      </c>
      <c r="CW402" s="296">
        <f t="shared" si="445"/>
        <v>0.48272357723577225</v>
      </c>
      <c r="CX402" s="296">
        <f t="shared" si="445"/>
        <v>0.48272357723577225</v>
      </c>
      <c r="CY402" s="296">
        <f t="shared" si="445"/>
        <v>0.48272357723577225</v>
      </c>
      <c r="CZ402" s="296">
        <f t="shared" si="445"/>
        <v>0.48272357723577225</v>
      </c>
      <c r="DA402" s="296">
        <f t="shared" si="445"/>
        <v>0.48272357723577225</v>
      </c>
      <c r="DB402" s="296">
        <f t="shared" si="445"/>
        <v>0.48272357723577225</v>
      </c>
      <c r="DC402" s="296">
        <f t="shared" si="445"/>
        <v>0.48272357723577225</v>
      </c>
      <c r="DD402" s="296">
        <f t="shared" si="445"/>
        <v>0.48272357723577225</v>
      </c>
      <c r="DE402" s="296">
        <f t="shared" si="445"/>
        <v>0.48272357723577225</v>
      </c>
      <c r="DF402" s="296">
        <f t="shared" si="445"/>
        <v>0.48272357723577225</v>
      </c>
      <c r="DG402" s="296"/>
      <c r="DH402" s="296"/>
      <c r="DI402" s="296"/>
      <c r="DJ402" s="296"/>
      <c r="DK402" s="296"/>
      <c r="DL402" s="296"/>
      <c r="DM402" s="296"/>
      <c r="DN402" s="296"/>
      <c r="DO402" s="296"/>
      <c r="DP402" s="296"/>
      <c r="DQ402" s="296"/>
      <c r="DR402" s="296"/>
      <c r="DS402" s="296"/>
      <c r="DT402" s="296"/>
      <c r="DU402" s="296"/>
      <c r="DV402" s="296"/>
      <c r="DW402" s="296"/>
      <c r="DX402" s="296"/>
      <c r="DY402" s="296"/>
      <c r="DZ402" s="296"/>
      <c r="EA402" s="296"/>
      <c r="EB402" s="296"/>
      <c r="EC402" s="296"/>
      <c r="ED402" s="296"/>
      <c r="EE402" s="296"/>
      <c r="EF402" s="296"/>
      <c r="EG402" s="296"/>
      <c r="EH402" s="296"/>
      <c r="EI402" s="296"/>
      <c r="EJ402" s="296"/>
      <c r="EK402" s="296"/>
      <c r="EL402" s="296"/>
      <c r="EM402" s="296"/>
      <c r="EN402" s="296"/>
      <c r="EO402" s="296"/>
      <c r="EP402" s="296"/>
      <c r="EQ402" s="296"/>
      <c r="ER402" s="296"/>
      <c r="ES402" s="296"/>
      <c r="ET402" s="296"/>
      <c r="EU402" s="296"/>
      <c r="EV402" s="296"/>
    </row>
    <row r="403" spans="4:152" x14ac:dyDescent="0.25">
      <c r="E403" s="298"/>
      <c r="F403" s="283" t="str">
        <f>F384</f>
        <v>판관비 (SG&amp;A)</v>
      </c>
      <c r="G403" s="283"/>
      <c r="H403" s="283"/>
      <c r="I403" s="283"/>
      <c r="J403" s="284"/>
      <c r="K403" s="304">
        <v>1</v>
      </c>
      <c r="L403" s="305"/>
      <c r="M403" s="299"/>
      <c r="N403" s="300"/>
      <c r="O403" s="249">
        <f t="shared" ref="O403:W403" si="446">O$392*$K403</f>
        <v>0.48272357723577236</v>
      </c>
      <c r="P403" s="249">
        <f t="shared" si="446"/>
        <v>0.48272357723577236</v>
      </c>
      <c r="Q403" s="249">
        <f t="shared" si="446"/>
        <v>0.48272357723577236</v>
      </c>
      <c r="R403" s="249">
        <f t="shared" si="446"/>
        <v>0.48272357723577236</v>
      </c>
      <c r="S403" s="249">
        <f t="shared" si="446"/>
        <v>0.48272357723577236</v>
      </c>
      <c r="T403" s="249">
        <f t="shared" si="446"/>
        <v>0.48272357723577236</v>
      </c>
      <c r="U403" s="249">
        <f t="shared" si="446"/>
        <v>0.48272357723577236</v>
      </c>
      <c r="V403" s="249">
        <f t="shared" si="446"/>
        <v>0.48272357723577236</v>
      </c>
      <c r="W403" s="249">
        <f t="shared" si="446"/>
        <v>0.48272357723577236</v>
      </c>
      <c r="X403" s="249">
        <f>X$392*$K403</f>
        <v>0.48272357723577236</v>
      </c>
      <c r="Y403" s="249">
        <f t="shared" ref="Y403:CJ403" si="447">Y$392*$K403</f>
        <v>0.48272357723577236</v>
      </c>
      <c r="Z403" s="249">
        <f t="shared" si="447"/>
        <v>0.48272357723577236</v>
      </c>
      <c r="AA403" s="249">
        <f t="shared" si="447"/>
        <v>0.48272357723577231</v>
      </c>
      <c r="AB403" s="249">
        <f t="shared" si="447"/>
        <v>0.48272357723577231</v>
      </c>
      <c r="AC403" s="249">
        <f t="shared" si="447"/>
        <v>0.48272357723577231</v>
      </c>
      <c r="AD403" s="249">
        <f t="shared" si="447"/>
        <v>0.48272357723577231</v>
      </c>
      <c r="AE403" s="249">
        <f t="shared" si="447"/>
        <v>0.48272357723577231</v>
      </c>
      <c r="AF403" s="249">
        <f t="shared" si="447"/>
        <v>0.48272357723577231</v>
      </c>
      <c r="AG403" s="249">
        <f t="shared" si="447"/>
        <v>0.48272357723577231</v>
      </c>
      <c r="AH403" s="249">
        <f t="shared" si="447"/>
        <v>0.48272357723577231</v>
      </c>
      <c r="AI403" s="249">
        <f t="shared" si="447"/>
        <v>0.48272357723577231</v>
      </c>
      <c r="AJ403" s="249">
        <f t="shared" si="447"/>
        <v>0.48272357723577231</v>
      </c>
      <c r="AK403" s="249">
        <f t="shared" si="447"/>
        <v>0.48272357723577231</v>
      </c>
      <c r="AL403" s="249">
        <f t="shared" si="447"/>
        <v>0.48272357723577231</v>
      </c>
      <c r="AM403" s="249">
        <f t="shared" si="447"/>
        <v>0.48272357723577231</v>
      </c>
      <c r="AN403" s="249">
        <f t="shared" si="447"/>
        <v>0.48272357723577231</v>
      </c>
      <c r="AO403" s="249">
        <f t="shared" si="447"/>
        <v>0.48272357723577231</v>
      </c>
      <c r="AP403" s="249">
        <f t="shared" si="447"/>
        <v>0.48272357723577231</v>
      </c>
      <c r="AQ403" s="249">
        <f t="shared" si="447"/>
        <v>0.48272357723577231</v>
      </c>
      <c r="AR403" s="249">
        <f t="shared" si="447"/>
        <v>0.48272357723577231</v>
      </c>
      <c r="AS403" s="249">
        <f t="shared" si="447"/>
        <v>0.48272357723577231</v>
      </c>
      <c r="AT403" s="249">
        <f t="shared" si="447"/>
        <v>0.48272357723577231</v>
      </c>
      <c r="AU403" s="249">
        <f t="shared" si="447"/>
        <v>0.48272357723577231</v>
      </c>
      <c r="AV403" s="249">
        <f t="shared" si="447"/>
        <v>0.48272357723577231</v>
      </c>
      <c r="AW403" s="249">
        <f t="shared" si="447"/>
        <v>0.48272357723577231</v>
      </c>
      <c r="AX403" s="249">
        <f t="shared" si="447"/>
        <v>0.48272357723577231</v>
      </c>
      <c r="AY403" s="249">
        <f t="shared" si="447"/>
        <v>0.48272357723577231</v>
      </c>
      <c r="AZ403" s="249">
        <f t="shared" si="447"/>
        <v>0.48272357723577231</v>
      </c>
      <c r="BA403" s="249">
        <f t="shared" si="447"/>
        <v>0.48272357723577231</v>
      </c>
      <c r="BB403" s="249">
        <f t="shared" si="447"/>
        <v>0.48272357723577231</v>
      </c>
      <c r="BC403" s="249">
        <f t="shared" si="447"/>
        <v>0.48272357723577231</v>
      </c>
      <c r="BD403" s="249">
        <f t="shared" si="447"/>
        <v>0.48272357723577231</v>
      </c>
      <c r="BE403" s="249">
        <f t="shared" si="447"/>
        <v>0.48272357723577231</v>
      </c>
      <c r="BF403" s="249">
        <f t="shared" si="447"/>
        <v>0.48272357723577231</v>
      </c>
      <c r="BG403" s="249">
        <f t="shared" si="447"/>
        <v>0.48272357723577231</v>
      </c>
      <c r="BH403" s="249">
        <f t="shared" si="447"/>
        <v>0.48272357723577231</v>
      </c>
      <c r="BI403" s="249">
        <f t="shared" si="447"/>
        <v>0.48272357723577231</v>
      </c>
      <c r="BJ403" s="249">
        <f t="shared" si="447"/>
        <v>0.48272357723577231</v>
      </c>
      <c r="BK403" s="249">
        <f t="shared" si="447"/>
        <v>0.48272357723577231</v>
      </c>
      <c r="BL403" s="249">
        <f t="shared" si="447"/>
        <v>0.48272357723577231</v>
      </c>
      <c r="BM403" s="249">
        <f t="shared" si="447"/>
        <v>0.48272357723577231</v>
      </c>
      <c r="BN403" s="249">
        <f t="shared" si="447"/>
        <v>0.48272357723577231</v>
      </c>
      <c r="BO403" s="249">
        <f t="shared" si="447"/>
        <v>0.48272357723577231</v>
      </c>
      <c r="BP403" s="249">
        <f t="shared" si="447"/>
        <v>0.48272357723577231</v>
      </c>
      <c r="BQ403" s="249">
        <f t="shared" si="447"/>
        <v>0.48272357723577231</v>
      </c>
      <c r="BR403" s="249">
        <f t="shared" si="447"/>
        <v>0.48272357723577231</v>
      </c>
      <c r="BS403" s="249">
        <f t="shared" si="447"/>
        <v>0.48272357723577231</v>
      </c>
      <c r="BT403" s="249">
        <f t="shared" si="447"/>
        <v>0.48272357723577231</v>
      </c>
      <c r="BU403" s="249">
        <f t="shared" si="447"/>
        <v>0.48272357723577231</v>
      </c>
      <c r="BV403" s="249">
        <f t="shared" si="447"/>
        <v>0.48272357723577231</v>
      </c>
      <c r="BW403" s="249">
        <f t="shared" si="447"/>
        <v>0.48272357723577225</v>
      </c>
      <c r="BX403" s="249">
        <f t="shared" si="447"/>
        <v>0.48272357723577225</v>
      </c>
      <c r="BY403" s="249">
        <f t="shared" si="447"/>
        <v>0.48272357723577225</v>
      </c>
      <c r="BZ403" s="249">
        <f t="shared" si="447"/>
        <v>0.48272357723577225</v>
      </c>
      <c r="CA403" s="249">
        <f t="shared" si="447"/>
        <v>0.48272357723577225</v>
      </c>
      <c r="CB403" s="249">
        <f t="shared" si="447"/>
        <v>0.48272357723577225</v>
      </c>
      <c r="CC403" s="249">
        <f t="shared" si="447"/>
        <v>0.48272357723577225</v>
      </c>
      <c r="CD403" s="249">
        <f t="shared" si="447"/>
        <v>0.48272357723577225</v>
      </c>
      <c r="CE403" s="249">
        <f t="shared" si="447"/>
        <v>0.48272357723577225</v>
      </c>
      <c r="CF403" s="249">
        <f t="shared" si="447"/>
        <v>0.48272357723577225</v>
      </c>
      <c r="CG403" s="249">
        <f t="shared" si="447"/>
        <v>0.48272357723577225</v>
      </c>
      <c r="CH403" s="249">
        <f t="shared" si="447"/>
        <v>0.48272357723577225</v>
      </c>
      <c r="CI403" s="249">
        <f t="shared" si="447"/>
        <v>0.48272357723577225</v>
      </c>
      <c r="CJ403" s="249">
        <f t="shared" si="447"/>
        <v>0.48272357723577225</v>
      </c>
      <c r="CK403" s="249">
        <f t="shared" ref="CK403:DF403" si="448">CK$392*$K403</f>
        <v>0.48272357723577225</v>
      </c>
      <c r="CL403" s="249">
        <f t="shared" si="448"/>
        <v>0.48272357723577225</v>
      </c>
      <c r="CM403" s="249">
        <f t="shared" si="448"/>
        <v>0.48272357723577225</v>
      </c>
      <c r="CN403" s="249">
        <f t="shared" si="448"/>
        <v>0.48272357723577225</v>
      </c>
      <c r="CO403" s="249">
        <f t="shared" si="448"/>
        <v>0.48272357723577225</v>
      </c>
      <c r="CP403" s="249">
        <f t="shared" si="448"/>
        <v>0.48272357723577225</v>
      </c>
      <c r="CQ403" s="249">
        <f t="shared" si="448"/>
        <v>0.48272357723577225</v>
      </c>
      <c r="CR403" s="249">
        <f t="shared" si="448"/>
        <v>0.48272357723577225</v>
      </c>
      <c r="CS403" s="249">
        <f t="shared" si="448"/>
        <v>0.48272357723577225</v>
      </c>
      <c r="CT403" s="249">
        <f t="shared" si="448"/>
        <v>0.48272357723577225</v>
      </c>
      <c r="CU403" s="249">
        <f t="shared" si="448"/>
        <v>0.48272357723577225</v>
      </c>
      <c r="CV403" s="249">
        <f t="shared" si="448"/>
        <v>0.48272357723577225</v>
      </c>
      <c r="CW403" s="249">
        <f t="shared" si="448"/>
        <v>0.48272357723577225</v>
      </c>
      <c r="CX403" s="249">
        <f t="shared" si="448"/>
        <v>0.48272357723577225</v>
      </c>
      <c r="CY403" s="249">
        <f t="shared" si="448"/>
        <v>0.48272357723577225</v>
      </c>
      <c r="CZ403" s="249">
        <f t="shared" si="448"/>
        <v>0.48272357723577225</v>
      </c>
      <c r="DA403" s="249">
        <f t="shared" si="448"/>
        <v>0.48272357723577225</v>
      </c>
      <c r="DB403" s="249">
        <f t="shared" si="448"/>
        <v>0.48272357723577225</v>
      </c>
      <c r="DC403" s="249">
        <f t="shared" si="448"/>
        <v>0.48272357723577225</v>
      </c>
      <c r="DD403" s="249">
        <f t="shared" si="448"/>
        <v>0.48272357723577225</v>
      </c>
      <c r="DE403" s="249">
        <f t="shared" si="448"/>
        <v>0.48272357723577225</v>
      </c>
      <c r="DF403" s="249">
        <f t="shared" si="448"/>
        <v>0.48272357723577225</v>
      </c>
      <c r="DG403" s="249"/>
      <c r="DH403" s="249"/>
      <c r="DI403" s="249"/>
      <c r="DJ403" s="249"/>
      <c r="DK403" s="249"/>
      <c r="DL403" s="249"/>
      <c r="DM403" s="249"/>
      <c r="DN403" s="249"/>
      <c r="DO403" s="249"/>
      <c r="DP403" s="249"/>
      <c r="DQ403" s="249"/>
      <c r="DR403" s="249"/>
      <c r="DS403" s="249"/>
      <c r="DT403" s="249"/>
      <c r="DU403" s="249"/>
      <c r="DV403" s="249"/>
      <c r="DW403" s="249"/>
      <c r="DX403" s="249"/>
      <c r="DY403" s="249"/>
      <c r="DZ403" s="249"/>
      <c r="EA403" s="249"/>
      <c r="EB403" s="249"/>
      <c r="EC403" s="249"/>
      <c r="ED403" s="249"/>
      <c r="EE403" s="249"/>
      <c r="EF403" s="249"/>
      <c r="EG403" s="249"/>
      <c r="EH403" s="249"/>
      <c r="EI403" s="249"/>
      <c r="EJ403" s="249"/>
      <c r="EK403" s="249"/>
      <c r="EL403" s="249"/>
      <c r="EM403" s="249"/>
      <c r="EN403" s="249"/>
      <c r="EO403" s="249"/>
      <c r="EP403" s="249"/>
      <c r="EQ403" s="249"/>
      <c r="ER403" s="249"/>
      <c r="ES403" s="249"/>
      <c r="ET403" s="249"/>
      <c r="EU403" s="249"/>
      <c r="EV403" s="249"/>
    </row>
    <row r="404" spans="4:152" s="257" customFormat="1" x14ac:dyDescent="0.25">
      <c r="D404" s="144"/>
      <c r="E404" s="308" t="s">
        <v>87</v>
      </c>
      <c r="F404" s="246"/>
      <c r="G404" s="246"/>
      <c r="H404" s="246"/>
      <c r="I404" s="246"/>
      <c r="J404" s="247"/>
      <c r="K404" s="248"/>
      <c r="L404" s="235"/>
      <c r="M404" s="236"/>
      <c r="N404" s="248"/>
      <c r="O404" s="296">
        <f t="shared" ref="O404:BZ404" si="449">SUM(O405:O406)</f>
        <v>0</v>
      </c>
      <c r="P404" s="296">
        <f t="shared" si="449"/>
        <v>0</v>
      </c>
      <c r="Q404" s="296">
        <f t="shared" si="449"/>
        <v>0</v>
      </c>
      <c r="R404" s="296">
        <f t="shared" si="449"/>
        <v>0</v>
      </c>
      <c r="S404" s="296">
        <f t="shared" si="449"/>
        <v>0</v>
      </c>
      <c r="T404" s="296">
        <f t="shared" si="449"/>
        <v>0</v>
      </c>
      <c r="U404" s="296">
        <f t="shared" si="449"/>
        <v>0</v>
      </c>
      <c r="V404" s="296">
        <f t="shared" si="449"/>
        <v>0</v>
      </c>
      <c r="W404" s="296">
        <f t="shared" si="449"/>
        <v>0</v>
      </c>
      <c r="X404" s="296">
        <f t="shared" si="449"/>
        <v>0</v>
      </c>
      <c r="Y404" s="296">
        <f t="shared" si="449"/>
        <v>0</v>
      </c>
      <c r="Z404" s="296">
        <f t="shared" si="449"/>
        <v>0</v>
      </c>
      <c r="AA404" s="296">
        <f t="shared" si="449"/>
        <v>0</v>
      </c>
      <c r="AB404" s="296">
        <f t="shared" si="449"/>
        <v>0</v>
      </c>
      <c r="AC404" s="296">
        <f t="shared" si="449"/>
        <v>0</v>
      </c>
      <c r="AD404" s="296">
        <f t="shared" si="449"/>
        <v>0</v>
      </c>
      <c r="AE404" s="296">
        <f t="shared" si="449"/>
        <v>0</v>
      </c>
      <c r="AF404" s="296">
        <f t="shared" si="449"/>
        <v>0</v>
      </c>
      <c r="AG404" s="296">
        <f t="shared" si="449"/>
        <v>0</v>
      </c>
      <c r="AH404" s="296">
        <f t="shared" si="449"/>
        <v>0</v>
      </c>
      <c r="AI404" s="296">
        <f t="shared" si="449"/>
        <v>0</v>
      </c>
      <c r="AJ404" s="296">
        <f t="shared" si="449"/>
        <v>0</v>
      </c>
      <c r="AK404" s="296">
        <f t="shared" si="449"/>
        <v>0</v>
      </c>
      <c r="AL404" s="296">
        <f t="shared" si="449"/>
        <v>0</v>
      </c>
      <c r="AM404" s="296">
        <f t="shared" si="449"/>
        <v>0</v>
      </c>
      <c r="AN404" s="296">
        <f t="shared" si="449"/>
        <v>0</v>
      </c>
      <c r="AO404" s="296">
        <f t="shared" si="449"/>
        <v>0</v>
      </c>
      <c r="AP404" s="296">
        <f t="shared" si="449"/>
        <v>0</v>
      </c>
      <c r="AQ404" s="296">
        <f t="shared" si="449"/>
        <v>0</v>
      </c>
      <c r="AR404" s="296">
        <f t="shared" si="449"/>
        <v>0</v>
      </c>
      <c r="AS404" s="296">
        <f t="shared" si="449"/>
        <v>0</v>
      </c>
      <c r="AT404" s="296">
        <f t="shared" si="449"/>
        <v>0</v>
      </c>
      <c r="AU404" s="296">
        <f t="shared" si="449"/>
        <v>0</v>
      </c>
      <c r="AV404" s="296">
        <f t="shared" si="449"/>
        <v>0</v>
      </c>
      <c r="AW404" s="296">
        <f t="shared" si="449"/>
        <v>0</v>
      </c>
      <c r="AX404" s="296">
        <f t="shared" si="449"/>
        <v>0</v>
      </c>
      <c r="AY404" s="296">
        <f t="shared" si="449"/>
        <v>0</v>
      </c>
      <c r="AZ404" s="296">
        <f t="shared" si="449"/>
        <v>0</v>
      </c>
      <c r="BA404" s="296">
        <f t="shared" si="449"/>
        <v>0</v>
      </c>
      <c r="BB404" s="296">
        <f t="shared" si="449"/>
        <v>0</v>
      </c>
      <c r="BC404" s="296">
        <f t="shared" si="449"/>
        <v>0</v>
      </c>
      <c r="BD404" s="296">
        <f t="shared" si="449"/>
        <v>0</v>
      </c>
      <c r="BE404" s="296">
        <f t="shared" si="449"/>
        <v>0</v>
      </c>
      <c r="BF404" s="296">
        <f t="shared" si="449"/>
        <v>0</v>
      </c>
      <c r="BG404" s="296">
        <f t="shared" si="449"/>
        <v>0</v>
      </c>
      <c r="BH404" s="296">
        <f t="shared" si="449"/>
        <v>0</v>
      </c>
      <c r="BI404" s="296">
        <f t="shared" si="449"/>
        <v>0</v>
      </c>
      <c r="BJ404" s="296">
        <f t="shared" si="449"/>
        <v>0</v>
      </c>
      <c r="BK404" s="296">
        <f t="shared" si="449"/>
        <v>0</v>
      </c>
      <c r="BL404" s="296">
        <f t="shared" si="449"/>
        <v>0</v>
      </c>
      <c r="BM404" s="296">
        <f t="shared" si="449"/>
        <v>0</v>
      </c>
      <c r="BN404" s="296">
        <f t="shared" si="449"/>
        <v>0</v>
      </c>
      <c r="BO404" s="296">
        <f t="shared" si="449"/>
        <v>0</v>
      </c>
      <c r="BP404" s="296">
        <f t="shared" si="449"/>
        <v>0</v>
      </c>
      <c r="BQ404" s="296">
        <f t="shared" si="449"/>
        <v>0</v>
      </c>
      <c r="BR404" s="296">
        <f t="shared" si="449"/>
        <v>0</v>
      </c>
      <c r="BS404" s="296">
        <f t="shared" si="449"/>
        <v>0</v>
      </c>
      <c r="BT404" s="296">
        <f t="shared" si="449"/>
        <v>0</v>
      </c>
      <c r="BU404" s="296">
        <f t="shared" si="449"/>
        <v>0</v>
      </c>
      <c r="BV404" s="296">
        <f t="shared" si="449"/>
        <v>0</v>
      </c>
      <c r="BW404" s="296">
        <f t="shared" si="449"/>
        <v>0</v>
      </c>
      <c r="BX404" s="296">
        <f t="shared" si="449"/>
        <v>0</v>
      </c>
      <c r="BY404" s="296">
        <f t="shared" si="449"/>
        <v>0</v>
      </c>
      <c r="BZ404" s="296">
        <f t="shared" si="449"/>
        <v>0</v>
      </c>
      <c r="CA404" s="296">
        <f t="shared" ref="CA404:DF404" si="450">SUM(CA405:CA406)</f>
        <v>0</v>
      </c>
      <c r="CB404" s="296">
        <f t="shared" si="450"/>
        <v>0</v>
      </c>
      <c r="CC404" s="296">
        <f t="shared" si="450"/>
        <v>0</v>
      </c>
      <c r="CD404" s="296">
        <f t="shared" si="450"/>
        <v>0</v>
      </c>
      <c r="CE404" s="296">
        <f t="shared" si="450"/>
        <v>0</v>
      </c>
      <c r="CF404" s="296">
        <f t="shared" si="450"/>
        <v>0</v>
      </c>
      <c r="CG404" s="296">
        <f t="shared" si="450"/>
        <v>0</v>
      </c>
      <c r="CH404" s="296">
        <f t="shared" si="450"/>
        <v>0</v>
      </c>
      <c r="CI404" s="296">
        <f t="shared" si="450"/>
        <v>0</v>
      </c>
      <c r="CJ404" s="296">
        <f t="shared" si="450"/>
        <v>0</v>
      </c>
      <c r="CK404" s="296">
        <f t="shared" si="450"/>
        <v>0</v>
      </c>
      <c r="CL404" s="296">
        <f t="shared" si="450"/>
        <v>0</v>
      </c>
      <c r="CM404" s="296">
        <f t="shared" si="450"/>
        <v>0</v>
      </c>
      <c r="CN404" s="296">
        <f t="shared" si="450"/>
        <v>0</v>
      </c>
      <c r="CO404" s="296">
        <f t="shared" si="450"/>
        <v>0</v>
      </c>
      <c r="CP404" s="296">
        <f t="shared" si="450"/>
        <v>0</v>
      </c>
      <c r="CQ404" s="296">
        <f t="shared" si="450"/>
        <v>0</v>
      </c>
      <c r="CR404" s="296">
        <f t="shared" si="450"/>
        <v>0</v>
      </c>
      <c r="CS404" s="296">
        <f t="shared" si="450"/>
        <v>0</v>
      </c>
      <c r="CT404" s="296">
        <f t="shared" si="450"/>
        <v>0</v>
      </c>
      <c r="CU404" s="296">
        <f t="shared" si="450"/>
        <v>0</v>
      </c>
      <c r="CV404" s="296">
        <f t="shared" si="450"/>
        <v>0</v>
      </c>
      <c r="CW404" s="296">
        <f t="shared" si="450"/>
        <v>0</v>
      </c>
      <c r="CX404" s="296">
        <f t="shared" si="450"/>
        <v>0</v>
      </c>
      <c r="CY404" s="296">
        <f t="shared" si="450"/>
        <v>0</v>
      </c>
      <c r="CZ404" s="296">
        <f t="shared" si="450"/>
        <v>0</v>
      </c>
      <c r="DA404" s="296">
        <f t="shared" si="450"/>
        <v>0</v>
      </c>
      <c r="DB404" s="296">
        <f t="shared" si="450"/>
        <v>0</v>
      </c>
      <c r="DC404" s="296">
        <f t="shared" si="450"/>
        <v>0</v>
      </c>
      <c r="DD404" s="296">
        <f t="shared" si="450"/>
        <v>0</v>
      </c>
      <c r="DE404" s="296">
        <f t="shared" si="450"/>
        <v>0</v>
      </c>
      <c r="DF404" s="296">
        <f t="shared" si="450"/>
        <v>0</v>
      </c>
      <c r="DG404" s="296"/>
      <c r="DH404" s="296"/>
      <c r="DI404" s="296"/>
      <c r="DJ404" s="296"/>
      <c r="DK404" s="296"/>
      <c r="DL404" s="296"/>
      <c r="DM404" s="296"/>
      <c r="DN404" s="296"/>
      <c r="DO404" s="296"/>
      <c r="DP404" s="296"/>
      <c r="DQ404" s="296"/>
      <c r="DR404" s="296"/>
      <c r="DS404" s="296"/>
      <c r="DT404" s="296"/>
      <c r="DU404" s="296"/>
      <c r="DV404" s="296"/>
      <c r="DW404" s="296"/>
      <c r="DX404" s="296"/>
      <c r="DY404" s="296"/>
      <c r="DZ404" s="296"/>
      <c r="EA404" s="296"/>
      <c r="EB404" s="296"/>
      <c r="EC404" s="296"/>
      <c r="ED404" s="296"/>
      <c r="EE404" s="296"/>
      <c r="EF404" s="296"/>
      <c r="EG404" s="296"/>
      <c r="EH404" s="296"/>
      <c r="EI404" s="296"/>
      <c r="EJ404" s="296"/>
      <c r="EK404" s="296"/>
      <c r="EL404" s="296"/>
      <c r="EM404" s="296"/>
      <c r="EN404" s="296"/>
      <c r="EO404" s="296"/>
      <c r="EP404" s="296"/>
      <c r="EQ404" s="296"/>
      <c r="ER404" s="296"/>
      <c r="ES404" s="296"/>
      <c r="ET404" s="296"/>
      <c r="EU404" s="296"/>
      <c r="EV404" s="296"/>
    </row>
    <row r="405" spans="4:152" x14ac:dyDescent="0.25">
      <c r="E405" s="298"/>
      <c r="F405" s="283" t="str">
        <f>F388</f>
        <v>판관비 (SG&amp;A)</v>
      </c>
      <c r="G405" s="283"/>
      <c r="H405" s="283"/>
      <c r="I405" s="283"/>
      <c r="J405" s="284"/>
      <c r="K405" s="302">
        <v>1</v>
      </c>
      <c r="L405" s="313" t="s">
        <v>102</v>
      </c>
      <c r="M405" s="299"/>
      <c r="N405" s="300"/>
      <c r="O405" s="249">
        <f t="shared" ref="O405:W405" si="451">O$396*$K405</f>
        <v>0</v>
      </c>
      <c r="P405" s="249">
        <f t="shared" si="451"/>
        <v>0</v>
      </c>
      <c r="Q405" s="249">
        <f t="shared" si="451"/>
        <v>0</v>
      </c>
      <c r="R405" s="249">
        <f t="shared" si="451"/>
        <v>0</v>
      </c>
      <c r="S405" s="249">
        <f t="shared" si="451"/>
        <v>0</v>
      </c>
      <c r="T405" s="249">
        <f t="shared" si="451"/>
        <v>0</v>
      </c>
      <c r="U405" s="249">
        <f t="shared" si="451"/>
        <v>0</v>
      </c>
      <c r="V405" s="249">
        <f t="shared" si="451"/>
        <v>0</v>
      </c>
      <c r="W405" s="249">
        <f t="shared" si="451"/>
        <v>0</v>
      </c>
      <c r="X405" s="249">
        <f>X$396*$K405</f>
        <v>0</v>
      </c>
      <c r="Y405" s="249">
        <f t="shared" ref="Y405:CJ405" si="452">Y$396*$K405</f>
        <v>0</v>
      </c>
      <c r="Z405" s="249">
        <f t="shared" si="452"/>
        <v>0</v>
      </c>
      <c r="AA405" s="249">
        <f t="shared" si="452"/>
        <v>0</v>
      </c>
      <c r="AB405" s="249">
        <f t="shared" si="452"/>
        <v>0</v>
      </c>
      <c r="AC405" s="249">
        <f t="shared" si="452"/>
        <v>0</v>
      </c>
      <c r="AD405" s="249">
        <f t="shared" si="452"/>
        <v>0</v>
      </c>
      <c r="AE405" s="249">
        <f t="shared" si="452"/>
        <v>0</v>
      </c>
      <c r="AF405" s="249">
        <f t="shared" si="452"/>
        <v>0</v>
      </c>
      <c r="AG405" s="249">
        <f t="shared" si="452"/>
        <v>0</v>
      </c>
      <c r="AH405" s="249">
        <f t="shared" si="452"/>
        <v>0</v>
      </c>
      <c r="AI405" s="249">
        <f t="shared" si="452"/>
        <v>0</v>
      </c>
      <c r="AJ405" s="249">
        <f t="shared" si="452"/>
        <v>0</v>
      </c>
      <c r="AK405" s="249">
        <f t="shared" si="452"/>
        <v>0</v>
      </c>
      <c r="AL405" s="249">
        <f t="shared" si="452"/>
        <v>0</v>
      </c>
      <c r="AM405" s="249">
        <f t="shared" si="452"/>
        <v>0</v>
      </c>
      <c r="AN405" s="249">
        <f t="shared" si="452"/>
        <v>0</v>
      </c>
      <c r="AO405" s="249">
        <f t="shared" si="452"/>
        <v>0</v>
      </c>
      <c r="AP405" s="249">
        <f t="shared" si="452"/>
        <v>0</v>
      </c>
      <c r="AQ405" s="249">
        <f t="shared" si="452"/>
        <v>0</v>
      </c>
      <c r="AR405" s="249">
        <f t="shared" si="452"/>
        <v>0</v>
      </c>
      <c r="AS405" s="249">
        <f t="shared" si="452"/>
        <v>0</v>
      </c>
      <c r="AT405" s="249">
        <f t="shared" si="452"/>
        <v>0</v>
      </c>
      <c r="AU405" s="249">
        <f t="shared" si="452"/>
        <v>0</v>
      </c>
      <c r="AV405" s="249">
        <f t="shared" si="452"/>
        <v>0</v>
      </c>
      <c r="AW405" s="249">
        <f t="shared" si="452"/>
        <v>0</v>
      </c>
      <c r="AX405" s="249">
        <f t="shared" si="452"/>
        <v>0</v>
      </c>
      <c r="AY405" s="249">
        <f t="shared" si="452"/>
        <v>0</v>
      </c>
      <c r="AZ405" s="249">
        <f t="shared" si="452"/>
        <v>0</v>
      </c>
      <c r="BA405" s="249">
        <f t="shared" si="452"/>
        <v>0</v>
      </c>
      <c r="BB405" s="249">
        <f t="shared" si="452"/>
        <v>0</v>
      </c>
      <c r="BC405" s="249">
        <f t="shared" si="452"/>
        <v>0</v>
      </c>
      <c r="BD405" s="249">
        <f t="shared" si="452"/>
        <v>0</v>
      </c>
      <c r="BE405" s="249">
        <f t="shared" si="452"/>
        <v>0</v>
      </c>
      <c r="BF405" s="249">
        <f t="shared" si="452"/>
        <v>0</v>
      </c>
      <c r="BG405" s="249">
        <f t="shared" si="452"/>
        <v>0</v>
      </c>
      <c r="BH405" s="249">
        <f t="shared" si="452"/>
        <v>0</v>
      </c>
      <c r="BI405" s="249">
        <f t="shared" si="452"/>
        <v>0</v>
      </c>
      <c r="BJ405" s="249">
        <f t="shared" si="452"/>
        <v>0</v>
      </c>
      <c r="BK405" s="249">
        <f t="shared" si="452"/>
        <v>0</v>
      </c>
      <c r="BL405" s="249">
        <f t="shared" si="452"/>
        <v>0</v>
      </c>
      <c r="BM405" s="249">
        <f t="shared" si="452"/>
        <v>0</v>
      </c>
      <c r="BN405" s="249">
        <f t="shared" si="452"/>
        <v>0</v>
      </c>
      <c r="BO405" s="249">
        <f t="shared" si="452"/>
        <v>0</v>
      </c>
      <c r="BP405" s="249">
        <f t="shared" si="452"/>
        <v>0</v>
      </c>
      <c r="BQ405" s="249">
        <f t="shared" si="452"/>
        <v>0</v>
      </c>
      <c r="BR405" s="249">
        <f t="shared" si="452"/>
        <v>0</v>
      </c>
      <c r="BS405" s="249">
        <f t="shared" si="452"/>
        <v>0</v>
      </c>
      <c r="BT405" s="249">
        <f t="shared" si="452"/>
        <v>0</v>
      </c>
      <c r="BU405" s="249">
        <f t="shared" si="452"/>
        <v>0</v>
      </c>
      <c r="BV405" s="249">
        <f t="shared" si="452"/>
        <v>0</v>
      </c>
      <c r="BW405" s="249">
        <f t="shared" si="452"/>
        <v>0</v>
      </c>
      <c r="BX405" s="249">
        <f t="shared" si="452"/>
        <v>0</v>
      </c>
      <c r="BY405" s="249">
        <f t="shared" si="452"/>
        <v>0</v>
      </c>
      <c r="BZ405" s="249">
        <f t="shared" si="452"/>
        <v>0</v>
      </c>
      <c r="CA405" s="249">
        <f t="shared" si="452"/>
        <v>0</v>
      </c>
      <c r="CB405" s="249">
        <f t="shared" si="452"/>
        <v>0</v>
      </c>
      <c r="CC405" s="249">
        <f t="shared" si="452"/>
        <v>0</v>
      </c>
      <c r="CD405" s="249">
        <f t="shared" si="452"/>
        <v>0</v>
      </c>
      <c r="CE405" s="249">
        <f t="shared" si="452"/>
        <v>0</v>
      </c>
      <c r="CF405" s="249">
        <f t="shared" si="452"/>
        <v>0</v>
      </c>
      <c r="CG405" s="249">
        <f t="shared" si="452"/>
        <v>0</v>
      </c>
      <c r="CH405" s="249">
        <f t="shared" si="452"/>
        <v>0</v>
      </c>
      <c r="CI405" s="249">
        <f t="shared" si="452"/>
        <v>0</v>
      </c>
      <c r="CJ405" s="249">
        <f t="shared" si="452"/>
        <v>0</v>
      </c>
      <c r="CK405" s="249">
        <f t="shared" ref="CK405:DF405" si="453">CK$396*$K405</f>
        <v>0</v>
      </c>
      <c r="CL405" s="249">
        <f t="shared" si="453"/>
        <v>0</v>
      </c>
      <c r="CM405" s="249">
        <f t="shared" si="453"/>
        <v>0</v>
      </c>
      <c r="CN405" s="249">
        <f t="shared" si="453"/>
        <v>0</v>
      </c>
      <c r="CO405" s="249">
        <f t="shared" si="453"/>
        <v>0</v>
      </c>
      <c r="CP405" s="249">
        <f t="shared" si="453"/>
        <v>0</v>
      </c>
      <c r="CQ405" s="249">
        <f t="shared" si="453"/>
        <v>0</v>
      </c>
      <c r="CR405" s="249">
        <f t="shared" si="453"/>
        <v>0</v>
      </c>
      <c r="CS405" s="249">
        <f t="shared" si="453"/>
        <v>0</v>
      </c>
      <c r="CT405" s="249">
        <f t="shared" si="453"/>
        <v>0</v>
      </c>
      <c r="CU405" s="249">
        <f t="shared" si="453"/>
        <v>0</v>
      </c>
      <c r="CV405" s="249">
        <f t="shared" si="453"/>
        <v>0</v>
      </c>
      <c r="CW405" s="249">
        <f t="shared" si="453"/>
        <v>0</v>
      </c>
      <c r="CX405" s="249">
        <f t="shared" si="453"/>
        <v>0</v>
      </c>
      <c r="CY405" s="249">
        <f t="shared" si="453"/>
        <v>0</v>
      </c>
      <c r="CZ405" s="249">
        <f t="shared" si="453"/>
        <v>0</v>
      </c>
      <c r="DA405" s="249">
        <f t="shared" si="453"/>
        <v>0</v>
      </c>
      <c r="DB405" s="249">
        <f t="shared" si="453"/>
        <v>0</v>
      </c>
      <c r="DC405" s="249">
        <f t="shared" si="453"/>
        <v>0</v>
      </c>
      <c r="DD405" s="249">
        <f t="shared" si="453"/>
        <v>0</v>
      </c>
      <c r="DE405" s="249">
        <f t="shared" si="453"/>
        <v>0</v>
      </c>
      <c r="DF405" s="249">
        <f t="shared" si="453"/>
        <v>0</v>
      </c>
      <c r="DG405" s="249"/>
      <c r="DH405" s="249"/>
      <c r="DI405" s="249"/>
      <c r="DJ405" s="249"/>
      <c r="DK405" s="249"/>
      <c r="DL405" s="249"/>
      <c r="DM405" s="249"/>
      <c r="DN405" s="249"/>
      <c r="DO405" s="249"/>
      <c r="DP405" s="249"/>
      <c r="DQ405" s="249"/>
      <c r="DR405" s="249"/>
      <c r="DS405" s="249"/>
      <c r="DT405" s="249"/>
      <c r="DU405" s="249"/>
      <c r="DV405" s="249"/>
      <c r="DW405" s="249"/>
      <c r="DX405" s="249"/>
      <c r="DY405" s="249"/>
      <c r="DZ405" s="249"/>
      <c r="EA405" s="249"/>
      <c r="EB405" s="249"/>
      <c r="EC405" s="249"/>
      <c r="ED405" s="249"/>
      <c r="EE405" s="249"/>
      <c r="EF405" s="249"/>
      <c r="EG405" s="249"/>
      <c r="EH405" s="249"/>
      <c r="EI405" s="249"/>
      <c r="EJ405" s="249"/>
      <c r="EK405" s="249"/>
      <c r="EL405" s="249"/>
      <c r="EM405" s="249"/>
      <c r="EN405" s="249"/>
      <c r="EO405" s="249"/>
      <c r="EP405" s="249"/>
      <c r="EQ405" s="249"/>
      <c r="ER405" s="249"/>
      <c r="ES405" s="249"/>
      <c r="ET405" s="249"/>
      <c r="EU405" s="249"/>
      <c r="EV405" s="249"/>
    </row>
    <row r="406" spans="4:152" x14ac:dyDescent="0.25">
      <c r="E406" s="298"/>
      <c r="F406" s="283"/>
      <c r="G406" s="283"/>
      <c r="H406" s="283"/>
      <c r="I406" s="283"/>
      <c r="J406" s="284"/>
      <c r="K406" s="248"/>
      <c r="L406" s="249"/>
      <c r="M406" s="299"/>
      <c r="N406" s="300"/>
      <c r="O406" s="249"/>
      <c r="P406" s="249"/>
      <c r="Q406" s="249"/>
      <c r="R406" s="249"/>
      <c r="S406" s="249"/>
      <c r="T406" s="249"/>
      <c r="U406" s="249"/>
      <c r="V406" s="249"/>
      <c r="W406" s="249"/>
      <c r="X406" s="249"/>
      <c r="Y406" s="249"/>
      <c r="Z406" s="249"/>
      <c r="AA406" s="249"/>
      <c r="AB406" s="249"/>
      <c r="AC406" s="249"/>
      <c r="AD406" s="249"/>
      <c r="AE406" s="249"/>
      <c r="AF406" s="249"/>
      <c r="AG406" s="249"/>
      <c r="AH406" s="249"/>
      <c r="AI406" s="249"/>
      <c r="AJ406" s="249"/>
      <c r="AK406" s="249"/>
      <c r="AL406" s="249"/>
      <c r="AM406" s="249"/>
      <c r="AN406" s="249"/>
      <c r="AO406" s="249"/>
      <c r="AP406" s="249"/>
      <c r="AQ406" s="249"/>
      <c r="AR406" s="249"/>
      <c r="AS406" s="249"/>
      <c r="AT406" s="249"/>
      <c r="AU406" s="249"/>
      <c r="AV406" s="249"/>
      <c r="AW406" s="249"/>
      <c r="AX406" s="249"/>
      <c r="AY406" s="249"/>
      <c r="AZ406" s="249"/>
      <c r="BA406" s="249"/>
      <c r="BB406" s="249"/>
      <c r="BC406" s="249"/>
      <c r="BD406" s="249"/>
      <c r="BE406" s="249"/>
      <c r="BF406" s="249"/>
      <c r="BG406" s="249"/>
      <c r="BH406" s="249"/>
      <c r="BI406" s="249"/>
      <c r="BJ406" s="249"/>
      <c r="BK406" s="249"/>
      <c r="BL406" s="249"/>
      <c r="BM406" s="249"/>
      <c r="BN406" s="249"/>
      <c r="BO406" s="249"/>
      <c r="BP406" s="249"/>
      <c r="BQ406" s="249"/>
      <c r="BR406" s="249"/>
      <c r="BS406" s="249"/>
      <c r="BT406" s="249"/>
      <c r="BU406" s="249"/>
      <c r="BV406" s="249"/>
      <c r="BW406" s="249"/>
      <c r="BX406" s="249"/>
      <c r="BY406" s="249"/>
      <c r="BZ406" s="249"/>
      <c r="CA406" s="249"/>
      <c r="CB406" s="249"/>
      <c r="CC406" s="249"/>
      <c r="CD406" s="249"/>
      <c r="CE406" s="249"/>
      <c r="CF406" s="249"/>
      <c r="CG406" s="249"/>
      <c r="CH406" s="249"/>
      <c r="CI406" s="249"/>
      <c r="CJ406" s="249"/>
      <c r="CK406" s="249"/>
      <c r="CL406" s="249"/>
      <c r="CM406" s="249"/>
      <c r="CN406" s="249"/>
      <c r="CO406" s="249"/>
      <c r="CP406" s="249"/>
      <c r="CQ406" s="249"/>
      <c r="CR406" s="249"/>
      <c r="CS406" s="249"/>
      <c r="CT406" s="249"/>
      <c r="CU406" s="249"/>
      <c r="CV406" s="249"/>
      <c r="CW406" s="249"/>
      <c r="CX406" s="249"/>
      <c r="CY406" s="249"/>
      <c r="CZ406" s="249"/>
      <c r="DA406" s="249"/>
      <c r="DB406" s="249"/>
      <c r="DC406" s="249"/>
      <c r="DD406" s="249"/>
      <c r="DE406" s="249"/>
      <c r="DF406" s="249"/>
      <c r="DG406" s="249"/>
      <c r="DH406" s="249"/>
      <c r="DI406" s="249"/>
      <c r="DJ406" s="249"/>
      <c r="DK406" s="249"/>
      <c r="DL406" s="249"/>
      <c r="DM406" s="249"/>
      <c r="DN406" s="249"/>
      <c r="DO406" s="249"/>
      <c r="DP406" s="249"/>
      <c r="DQ406" s="249"/>
      <c r="DR406" s="249"/>
      <c r="DS406" s="249"/>
      <c r="DT406" s="249"/>
      <c r="DU406" s="249"/>
      <c r="DV406" s="249"/>
      <c r="DW406" s="249"/>
      <c r="DX406" s="249"/>
      <c r="DY406" s="249"/>
      <c r="DZ406" s="249"/>
      <c r="EA406" s="249"/>
      <c r="EB406" s="249"/>
      <c r="EC406" s="249"/>
      <c r="ED406" s="249"/>
      <c r="EE406" s="249"/>
      <c r="EF406" s="249"/>
      <c r="EG406" s="249"/>
      <c r="EH406" s="249"/>
      <c r="EI406" s="249"/>
      <c r="EJ406" s="249"/>
      <c r="EK406" s="249"/>
      <c r="EL406" s="249"/>
      <c r="EM406" s="249"/>
      <c r="EN406" s="249"/>
      <c r="EO406" s="249"/>
      <c r="EP406" s="249"/>
      <c r="EQ406" s="249"/>
      <c r="ER406" s="249"/>
      <c r="ES406" s="249"/>
      <c r="ET406" s="249"/>
      <c r="EU406" s="249"/>
      <c r="EV406" s="249"/>
    </row>
    <row r="407" spans="4:152" x14ac:dyDescent="0.25">
      <c r="EN407" s="211"/>
      <c r="EO407" s="198"/>
      <c r="EP407" s="198"/>
      <c r="EQ407" s="198"/>
      <c r="ER407" s="198"/>
      <c r="ES407" s="198"/>
      <c r="ET407" s="198"/>
      <c r="EU407" s="198"/>
      <c r="EV407" s="198"/>
    </row>
    <row r="408" spans="4:152" x14ac:dyDescent="0.25">
      <c r="E408" s="314" t="s">
        <v>103</v>
      </c>
      <c r="F408" s="315"/>
      <c r="G408" s="315"/>
      <c r="H408" s="315"/>
      <c r="I408" s="315"/>
      <c r="J408" s="316"/>
      <c r="K408" s="317"/>
      <c r="L408" s="316"/>
      <c r="M408" s="316"/>
      <c r="N408" s="316"/>
      <c r="O408" s="316"/>
      <c r="P408" s="316"/>
      <c r="Q408" s="316"/>
      <c r="R408" s="316"/>
      <c r="S408" s="316"/>
      <c r="T408" s="316"/>
      <c r="U408" s="316"/>
      <c r="V408" s="316"/>
      <c r="W408" s="316"/>
      <c r="X408" s="316"/>
      <c r="Y408" s="316"/>
      <c r="Z408" s="316"/>
      <c r="AA408" s="316"/>
      <c r="AB408" s="316"/>
      <c r="AC408" s="316"/>
      <c r="AD408" s="316"/>
      <c r="AE408" s="316"/>
      <c r="AF408" s="316"/>
      <c r="AG408" s="316"/>
      <c r="AH408" s="316"/>
      <c r="AI408" s="316"/>
      <c r="AJ408" s="316"/>
      <c r="AK408" s="316"/>
      <c r="AL408" s="316"/>
      <c r="AM408" s="316"/>
      <c r="AN408" s="316"/>
      <c r="AO408" s="316"/>
      <c r="AP408" s="316"/>
      <c r="AQ408" s="316"/>
      <c r="AR408" s="316"/>
      <c r="AS408" s="316"/>
      <c r="AT408" s="316"/>
      <c r="AU408" s="316"/>
      <c r="AV408" s="316"/>
      <c r="AW408" s="316"/>
      <c r="AX408" s="316"/>
      <c r="AY408" s="316"/>
      <c r="AZ408" s="316"/>
      <c r="BA408" s="316"/>
      <c r="BB408" s="316"/>
      <c r="BC408" s="316"/>
      <c r="BD408" s="316"/>
      <c r="BE408" s="316"/>
      <c r="BF408" s="316"/>
      <c r="BG408" s="316"/>
      <c r="BH408" s="316"/>
      <c r="BI408" s="316"/>
      <c r="BJ408" s="316"/>
      <c r="BK408" s="316"/>
      <c r="BL408" s="316"/>
      <c r="BM408" s="316"/>
      <c r="BN408" s="316"/>
      <c r="BO408" s="316"/>
      <c r="BP408" s="316"/>
      <c r="BQ408" s="316"/>
      <c r="BR408" s="316"/>
      <c r="BS408" s="316"/>
      <c r="BT408" s="316"/>
      <c r="BU408" s="316"/>
      <c r="BV408" s="316"/>
      <c r="BW408" s="316"/>
      <c r="BX408" s="316"/>
      <c r="BY408" s="316"/>
      <c r="BZ408" s="316"/>
      <c r="CA408" s="316"/>
      <c r="CB408" s="316"/>
      <c r="CC408" s="316"/>
      <c r="CD408" s="316"/>
      <c r="CE408" s="316"/>
      <c r="CF408" s="316"/>
      <c r="CG408" s="316"/>
      <c r="CH408" s="316"/>
      <c r="CI408" s="316"/>
      <c r="CJ408" s="316"/>
      <c r="CK408" s="316"/>
      <c r="CL408" s="316"/>
      <c r="CM408" s="316"/>
      <c r="CN408" s="316"/>
      <c r="CO408" s="316"/>
      <c r="CP408" s="316"/>
      <c r="CQ408" s="316"/>
      <c r="CR408" s="316"/>
      <c r="CS408" s="316"/>
      <c r="CT408" s="316"/>
      <c r="CU408" s="316"/>
      <c r="CV408" s="316"/>
      <c r="CW408" s="316"/>
      <c r="CX408" s="316"/>
      <c r="CY408" s="316"/>
      <c r="CZ408" s="316"/>
      <c r="DA408" s="316"/>
      <c r="DB408" s="316"/>
      <c r="DC408" s="316"/>
      <c r="DD408" s="316"/>
      <c r="DE408" s="316"/>
      <c r="DF408" s="316"/>
      <c r="DG408" s="316"/>
      <c r="DH408" s="316"/>
      <c r="DI408" s="316"/>
      <c r="DJ408" s="316"/>
      <c r="DK408" s="316"/>
      <c r="DL408" s="316"/>
      <c r="DM408" s="316"/>
      <c r="DN408" s="316"/>
      <c r="DO408" s="316"/>
      <c r="DP408" s="316"/>
      <c r="DQ408" s="316"/>
      <c r="DR408" s="316"/>
      <c r="DS408" s="316"/>
      <c r="DT408" s="316"/>
      <c r="DU408" s="316"/>
      <c r="DV408" s="316"/>
      <c r="DW408" s="316"/>
      <c r="DX408" s="316"/>
      <c r="DY408" s="316"/>
      <c r="DZ408" s="316"/>
      <c r="EA408" s="316"/>
      <c r="EB408" s="316"/>
      <c r="EC408" s="316"/>
      <c r="ED408" s="316"/>
      <c r="EE408" s="316"/>
      <c r="EF408" s="316"/>
      <c r="EG408" s="316"/>
      <c r="EH408" s="316"/>
      <c r="EI408" s="316"/>
      <c r="EJ408" s="316"/>
      <c r="EK408" s="316"/>
      <c r="EL408" s="316"/>
      <c r="EM408" s="316"/>
      <c r="EN408" s="316"/>
    </row>
    <row r="409" spans="4:152" s="257" customFormat="1" x14ac:dyDescent="0.25">
      <c r="D409" s="144"/>
      <c r="E409" s="318"/>
      <c r="F409" s="319"/>
      <c r="G409" s="319"/>
      <c r="H409" s="319"/>
      <c r="I409" s="319"/>
      <c r="J409" s="319"/>
      <c r="K409" s="320"/>
      <c r="L409" s="319"/>
      <c r="M409" s="319"/>
      <c r="N409" s="319"/>
      <c r="O409" s="319"/>
      <c r="P409" s="319"/>
      <c r="Q409" s="319"/>
      <c r="R409" s="319"/>
      <c r="S409" s="319"/>
      <c r="T409" s="319"/>
      <c r="U409" s="319"/>
      <c r="V409" s="319"/>
      <c r="W409" s="319"/>
      <c r="X409" s="319"/>
      <c r="Y409" s="319"/>
      <c r="Z409" s="319"/>
      <c r="AA409" s="319"/>
      <c r="AB409" s="319"/>
      <c r="AC409" s="319"/>
      <c r="AD409" s="319"/>
      <c r="AE409" s="319"/>
      <c r="AF409" s="319"/>
      <c r="AG409" s="319"/>
      <c r="AH409" s="319"/>
      <c r="AI409" s="319"/>
      <c r="AJ409" s="319"/>
      <c r="AK409" s="319"/>
      <c r="AL409" s="319"/>
      <c r="AM409" s="319"/>
      <c r="AN409" s="319"/>
      <c r="AO409" s="319"/>
      <c r="AP409" s="319"/>
      <c r="AQ409" s="319"/>
      <c r="AR409" s="319"/>
      <c r="AS409" s="319"/>
      <c r="AT409" s="319"/>
      <c r="AU409" s="319"/>
      <c r="AV409" s="319"/>
      <c r="AW409" s="319"/>
      <c r="AX409" s="319"/>
      <c r="AY409" s="319"/>
      <c r="AZ409" s="319"/>
      <c r="BA409" s="319"/>
      <c r="BB409" s="319"/>
      <c r="BC409" s="319"/>
      <c r="BD409" s="319"/>
      <c r="BE409" s="319"/>
      <c r="BF409" s="319"/>
      <c r="BG409" s="319"/>
      <c r="BH409" s="319"/>
      <c r="BI409" s="319"/>
      <c r="BJ409" s="319"/>
      <c r="BK409" s="319"/>
      <c r="BL409" s="319"/>
      <c r="BM409" s="319"/>
      <c r="BN409" s="319"/>
      <c r="BO409" s="319"/>
      <c r="BP409" s="319"/>
      <c r="BQ409" s="319"/>
      <c r="BR409" s="319"/>
      <c r="BS409" s="319"/>
      <c r="BT409" s="319"/>
      <c r="BU409" s="319"/>
      <c r="BV409" s="319"/>
      <c r="BW409" s="319"/>
      <c r="BX409" s="319"/>
      <c r="BY409" s="319"/>
      <c r="BZ409" s="319"/>
      <c r="CA409" s="319"/>
      <c r="CB409" s="319"/>
      <c r="CC409" s="319"/>
      <c r="CD409" s="319"/>
      <c r="CE409" s="319"/>
      <c r="CF409" s="319"/>
      <c r="CG409" s="319"/>
      <c r="CH409" s="319"/>
      <c r="CI409" s="319"/>
      <c r="CJ409" s="319"/>
      <c r="CK409" s="319"/>
      <c r="CL409" s="319"/>
      <c r="CM409" s="319"/>
      <c r="CN409" s="319"/>
      <c r="CO409" s="319"/>
      <c r="CP409" s="319"/>
      <c r="CQ409" s="319"/>
      <c r="CR409" s="319"/>
      <c r="CS409" s="319"/>
      <c r="CT409" s="319"/>
      <c r="CU409" s="319"/>
      <c r="CV409" s="319"/>
      <c r="CW409" s="319"/>
      <c r="CX409" s="319"/>
      <c r="CY409" s="319"/>
      <c r="CZ409" s="319"/>
      <c r="DA409" s="319"/>
      <c r="DB409" s="319"/>
      <c r="DC409" s="319"/>
      <c r="DD409" s="319"/>
      <c r="DE409" s="319"/>
      <c r="DF409" s="319"/>
      <c r="DG409" s="319"/>
      <c r="DH409" s="319"/>
      <c r="DI409" s="319"/>
      <c r="DJ409" s="319"/>
      <c r="DK409" s="319"/>
      <c r="DL409" s="319"/>
      <c r="DM409" s="319"/>
      <c r="DN409" s="319"/>
      <c r="DO409" s="319"/>
      <c r="DP409" s="319"/>
      <c r="DQ409" s="319"/>
      <c r="DR409" s="319"/>
      <c r="DS409" s="319"/>
      <c r="DT409" s="319"/>
      <c r="DU409" s="319"/>
      <c r="DV409" s="319"/>
      <c r="DW409" s="319"/>
      <c r="DX409" s="319"/>
      <c r="DY409" s="319"/>
      <c r="DZ409" s="319"/>
      <c r="EA409" s="319"/>
      <c r="EB409" s="319"/>
      <c r="EC409" s="319"/>
      <c r="ED409" s="319"/>
      <c r="EE409" s="319"/>
      <c r="EF409" s="319"/>
      <c r="EG409" s="319"/>
      <c r="EH409" s="319"/>
      <c r="EI409" s="319"/>
      <c r="EJ409" s="319"/>
      <c r="EK409" s="319"/>
      <c r="EL409" s="319"/>
      <c r="EM409" s="319"/>
      <c r="EN409" s="319"/>
      <c r="EO409" s="211"/>
      <c r="EP409" s="211"/>
      <c r="EQ409" s="211"/>
      <c r="ER409" s="211"/>
      <c r="ES409" s="211"/>
      <c r="ET409" s="211"/>
      <c r="EU409" s="211"/>
      <c r="EV409" s="211"/>
    </row>
    <row r="410" spans="4:152" outlineLevel="1" x14ac:dyDescent="0.25">
      <c r="E410" s="321" t="str">
        <f>F284</f>
        <v>건물</v>
      </c>
      <c r="O410" s="322" t="s">
        <v>104</v>
      </c>
      <c r="P410" s="322"/>
      <c r="Q410" s="323">
        <v>1</v>
      </c>
    </row>
    <row r="411" spans="4:152" outlineLevel="1" x14ac:dyDescent="0.25">
      <c r="J411" s="324" t="s">
        <v>105</v>
      </c>
      <c r="K411" s="324" t="s">
        <v>106</v>
      </c>
      <c r="L411" s="325" t="s">
        <v>107</v>
      </c>
      <c r="M411" s="325" t="s">
        <v>108</v>
      </c>
      <c r="N411" s="325">
        <v>2016</v>
      </c>
      <c r="O411" s="326">
        <v>2017</v>
      </c>
      <c r="P411" s="326">
        <v>2018</v>
      </c>
      <c r="Q411" s="326">
        <v>2019</v>
      </c>
      <c r="R411" s="326">
        <v>2020</v>
      </c>
      <c r="S411" s="326">
        <v>2021</v>
      </c>
      <c r="T411" s="326">
        <v>2022</v>
      </c>
      <c r="U411" s="326">
        <v>2023</v>
      </c>
      <c r="V411" s="326">
        <v>2024</v>
      </c>
      <c r="W411" s="326">
        <v>2025</v>
      </c>
      <c r="X411" s="326">
        <v>2026</v>
      </c>
      <c r="Y411" s="326">
        <v>2027</v>
      </c>
      <c r="Z411" s="326">
        <v>2028</v>
      </c>
    </row>
    <row r="412" spans="4:152" s="291" customFormat="1" outlineLevel="1" x14ac:dyDescent="0.25">
      <c r="D412" s="139"/>
      <c r="J412" s="327" t="s">
        <v>109</v>
      </c>
      <c r="K412" s="328">
        <f>SUM(K413:K425)</f>
        <v>133451.44311024388</v>
      </c>
      <c r="L412" s="329">
        <f>K365</f>
        <v>40</v>
      </c>
      <c r="M412" s="330">
        <f>1/L412</f>
        <v>2.5000000000000001E-2</v>
      </c>
      <c r="N412" s="331"/>
      <c r="O412" s="331">
        <f t="shared" ref="O412:Z412" si="454">SUM(O413:O425)</f>
        <v>4852.7797494634142</v>
      </c>
      <c r="P412" s="331">
        <f t="shared" si="454"/>
        <v>4852.7797494634142</v>
      </c>
      <c r="Q412" s="331">
        <f t="shared" si="454"/>
        <v>4852.7797494634142</v>
      </c>
      <c r="R412" s="331">
        <f t="shared" si="454"/>
        <v>4852.7797494634142</v>
      </c>
      <c r="S412" s="331">
        <f t="shared" si="454"/>
        <v>4852.7797494634142</v>
      </c>
      <c r="T412" s="331">
        <f t="shared" si="454"/>
        <v>4852.7797494634133</v>
      </c>
      <c r="U412" s="331">
        <f t="shared" si="454"/>
        <v>4852.7797494634133</v>
      </c>
      <c r="V412" s="331">
        <f t="shared" si="454"/>
        <v>4852.7797494634133</v>
      </c>
      <c r="W412" s="331">
        <f t="shared" si="454"/>
        <v>4731.4602557268281</v>
      </c>
      <c r="X412" s="331">
        <f t="shared" si="454"/>
        <v>4610.140761990242</v>
      </c>
      <c r="Y412" s="331">
        <f t="shared" si="454"/>
        <v>4488.8212682536578</v>
      </c>
      <c r="Z412" s="331">
        <f t="shared" si="454"/>
        <v>4367.5017745170726</v>
      </c>
      <c r="EO412" s="319"/>
      <c r="EP412" s="319"/>
      <c r="EQ412" s="319"/>
      <c r="ER412" s="319"/>
      <c r="ES412" s="319"/>
      <c r="ET412" s="319"/>
      <c r="EU412" s="319"/>
      <c r="EV412" s="319"/>
    </row>
    <row r="413" spans="4:152" outlineLevel="1" x14ac:dyDescent="0.25">
      <c r="I413" s="332" t="s">
        <v>110</v>
      </c>
      <c r="J413" s="333">
        <v>2016</v>
      </c>
      <c r="K413" s="334">
        <f>N166</f>
        <v>99481.984863999998</v>
      </c>
      <c r="L413" s="335">
        <f t="shared" ref="L413:M425" si="455">L412</f>
        <v>40</v>
      </c>
      <c r="M413" s="336">
        <f t="shared" si="455"/>
        <v>2.5000000000000001E-2</v>
      </c>
      <c r="N413" s="337"/>
      <c r="O413" s="338">
        <f>MIN($K413*O426/$N426,$K413-SUM($N413:N413))</f>
        <v>4852.7797494634142</v>
      </c>
      <c r="P413" s="338">
        <f>MIN($K413*P426/$N426,$K413-SUM($N413:O413))</f>
        <v>4731.460255726829</v>
      </c>
      <c r="Q413" s="338">
        <f>MIN($K413*Q426/$N426,$K413-SUM($N413:P413))</f>
        <v>4610.1407619902438</v>
      </c>
      <c r="R413" s="338">
        <f>MIN($K413*R426/$N426,$K413-SUM($N413:Q413))</f>
        <v>4488.8212682536587</v>
      </c>
      <c r="S413" s="338">
        <f>MIN($K413*S426/$N426,$K413-SUM($N413:R413))</f>
        <v>4367.5017745170735</v>
      </c>
      <c r="T413" s="338">
        <f>MIN($K413*T426/$N426,$K413-SUM($N413:S413))</f>
        <v>4246.1822807804874</v>
      </c>
      <c r="U413" s="338">
        <f>MIN($K413*U426/$N426,$K413-SUM($N413:T413))</f>
        <v>4124.8627870439022</v>
      </c>
      <c r="V413" s="338">
        <f>MIN($K413*V426/$N426,$K413-SUM($N413:U413))</f>
        <v>4003.5432933073171</v>
      </c>
      <c r="W413" s="338">
        <f>MIN($K413*W426/$N426,$K413-SUM($N413:V413))</f>
        <v>3882.2237995707314</v>
      </c>
      <c r="X413" s="338">
        <f>MIN($K413*X426/$N426,$K413-SUM($N413:W413))</f>
        <v>3760.9043058341458</v>
      </c>
      <c r="Y413" s="338">
        <f>MIN($K413*Y426/$N426,$K413-SUM($N413:X413))</f>
        <v>3639.5848120975611</v>
      </c>
      <c r="Z413" s="338">
        <f>MIN($K413*Z426/$N426,$K413-SUM($N413:Y413))</f>
        <v>3518.2653183609759</v>
      </c>
      <c r="AA413" s="198" t="s">
        <v>111</v>
      </c>
    </row>
    <row r="414" spans="4:152" outlineLevel="1" x14ac:dyDescent="0.25">
      <c r="I414" s="332" t="s">
        <v>112</v>
      </c>
      <c r="J414" s="333">
        <v>2017</v>
      </c>
      <c r="K414" s="334">
        <f t="shared" ref="K414:K425" si="456">SUMIF($317:$317, $J414,$322:$322 )</f>
        <v>0</v>
      </c>
      <c r="L414" s="335">
        <f t="shared" si="455"/>
        <v>40</v>
      </c>
      <c r="M414" s="336">
        <f t="shared" si="455"/>
        <v>2.5000000000000001E-2</v>
      </c>
      <c r="N414" s="337"/>
      <c r="O414" s="338">
        <f>MIN($K414*$M414, $K414-SUM($N414:N414))</f>
        <v>0</v>
      </c>
      <c r="P414" s="338">
        <f>MIN($K414*$M414, $K414-SUM($N414:O414))</f>
        <v>0</v>
      </c>
      <c r="Q414" s="338">
        <f>MIN($K414*$M414, $K414-SUM($O414:P414))</f>
        <v>0</v>
      </c>
      <c r="R414" s="338">
        <f>MIN($K414*$M414, $K414-SUM($O414:Q414))</f>
        <v>0</v>
      </c>
      <c r="S414" s="338">
        <f>MIN($K414*$M414, $K414-SUM($O414:R414))</f>
        <v>0</v>
      </c>
      <c r="T414" s="338">
        <f>MIN($K414*$M414, $K414-SUM($O414:S414))</f>
        <v>0</v>
      </c>
      <c r="U414" s="338">
        <f>MIN($K414*$M414, $K414-SUM($O414:T414))</f>
        <v>0</v>
      </c>
      <c r="V414" s="338">
        <f>MIN($K414*$M414, $K414-SUM($O414:U414))</f>
        <v>0</v>
      </c>
      <c r="W414" s="338">
        <f>MIN($K414*$M414, $K414-SUM($O414:V414))</f>
        <v>0</v>
      </c>
      <c r="X414" s="338">
        <f>MIN($K414*$M414, $K414-SUM($O414:W414))</f>
        <v>0</v>
      </c>
      <c r="Y414" s="338">
        <f>MIN($K414*$M414, $K414-SUM($O414:X414))</f>
        <v>0</v>
      </c>
      <c r="Z414" s="338">
        <f>MIN($K414*$M414, $K414-SUM($O414:Y414))</f>
        <v>0</v>
      </c>
    </row>
    <row r="415" spans="4:152" outlineLevel="1" x14ac:dyDescent="0.25">
      <c r="J415" s="339">
        <v>2018</v>
      </c>
      <c r="K415" s="334">
        <f t="shared" si="456"/>
        <v>4852.7797494634142</v>
      </c>
      <c r="L415" s="335">
        <f t="shared" si="455"/>
        <v>40</v>
      </c>
      <c r="M415" s="336">
        <f t="shared" si="455"/>
        <v>2.5000000000000001E-2</v>
      </c>
      <c r="N415" s="337"/>
      <c r="O415" s="340"/>
      <c r="P415" s="338">
        <f>MIN($K415*$M415, $K415-SUM($N415:O415))</f>
        <v>121.31949373658536</v>
      </c>
      <c r="Q415" s="338">
        <f>MIN($K415*$M415, $K415-SUM($O415:P415))</f>
        <v>121.31949373658536</v>
      </c>
      <c r="R415" s="338">
        <f>MIN($K415*$M415, $K415-SUM($O415:Q415))</f>
        <v>121.31949373658536</v>
      </c>
      <c r="S415" s="338">
        <f>MIN($K415*$M415, $K415-SUM($O415:R415))</f>
        <v>121.31949373658536</v>
      </c>
      <c r="T415" s="338">
        <f>MIN($K415*$M415, $K415-SUM($O415:S415))</f>
        <v>121.31949373658536</v>
      </c>
      <c r="U415" s="338">
        <f>MIN($K415*$M415, $K415-SUM($O415:T415))</f>
        <v>121.31949373658536</v>
      </c>
      <c r="V415" s="338">
        <f>MIN($K415*$M415, $K415-SUM($O415:U415))</f>
        <v>121.31949373658536</v>
      </c>
      <c r="W415" s="338">
        <f>MIN($K415*$M415, $K415-SUM($O415:V415))</f>
        <v>121.31949373658536</v>
      </c>
      <c r="X415" s="338">
        <f>MIN($K415*$M415, $K415-SUM($O415:W415))</f>
        <v>121.31949373658536</v>
      </c>
      <c r="Y415" s="338">
        <f>MIN($K415*$M415, $K415-SUM($O415:X415))</f>
        <v>121.31949373658536</v>
      </c>
      <c r="Z415" s="338">
        <f>MIN($K415*$M415, $K415-SUM($O415:Y415))</f>
        <v>121.31949373658536</v>
      </c>
    </row>
    <row r="416" spans="4:152" outlineLevel="1" x14ac:dyDescent="0.25">
      <c r="J416" s="339">
        <v>2019</v>
      </c>
      <c r="K416" s="334">
        <f t="shared" si="456"/>
        <v>4852.7797494634142</v>
      </c>
      <c r="L416" s="335">
        <f t="shared" si="455"/>
        <v>40</v>
      </c>
      <c r="M416" s="336">
        <f t="shared" si="455"/>
        <v>2.5000000000000001E-2</v>
      </c>
      <c r="N416" s="337"/>
      <c r="O416" s="340"/>
      <c r="P416" s="340"/>
      <c r="Q416" s="338">
        <f>MIN($K416*$M416, $K416-SUM($O416:P416))</f>
        <v>121.31949373658536</v>
      </c>
      <c r="R416" s="338">
        <f>MIN($K416*$M416, $K416-SUM($O416:Q416))</f>
        <v>121.31949373658536</v>
      </c>
      <c r="S416" s="338">
        <f>MIN($K416*$M416, $K416-SUM($O416:R416))</f>
        <v>121.31949373658536</v>
      </c>
      <c r="T416" s="338">
        <f>MIN($K416*$M416, $K416-SUM($O416:S416))</f>
        <v>121.31949373658536</v>
      </c>
      <c r="U416" s="338">
        <f>MIN($K416*$M416, $K416-SUM($O416:T416))</f>
        <v>121.31949373658536</v>
      </c>
      <c r="V416" s="338">
        <f>MIN($K416*$M416, $K416-SUM($O416:U416))</f>
        <v>121.31949373658536</v>
      </c>
      <c r="W416" s="338">
        <f>MIN($K416*$M416, $K416-SUM($O416:V416))</f>
        <v>121.31949373658536</v>
      </c>
      <c r="X416" s="338">
        <f>MIN($K416*$M416, $K416-SUM($O416:W416))</f>
        <v>121.31949373658536</v>
      </c>
      <c r="Y416" s="338">
        <f>MIN($K416*$M416, $K416-SUM($O416:X416))</f>
        <v>121.31949373658536</v>
      </c>
      <c r="Z416" s="338">
        <f>MIN($K416*$M416, $K416-SUM($O416:Y416))</f>
        <v>121.31949373658536</v>
      </c>
    </row>
    <row r="417" spans="5:27" outlineLevel="1" x14ac:dyDescent="0.25">
      <c r="J417" s="339">
        <v>2020</v>
      </c>
      <c r="K417" s="334">
        <f t="shared" si="456"/>
        <v>4852.7797494634142</v>
      </c>
      <c r="L417" s="335">
        <f t="shared" si="455"/>
        <v>40</v>
      </c>
      <c r="M417" s="336">
        <f t="shared" si="455"/>
        <v>2.5000000000000001E-2</v>
      </c>
      <c r="N417" s="337"/>
      <c r="O417" s="340"/>
      <c r="P417" s="340"/>
      <c r="Q417" s="340"/>
      <c r="R417" s="338">
        <f>MIN($K417*$M417, $K417-SUM($O417:Q417))</f>
        <v>121.31949373658536</v>
      </c>
      <c r="S417" s="338">
        <f>MIN($K417*$M417, $K417-SUM($O417:R417))</f>
        <v>121.31949373658536</v>
      </c>
      <c r="T417" s="338">
        <f>MIN($K417*$M417, $K417-SUM($O417:S417))</f>
        <v>121.31949373658536</v>
      </c>
      <c r="U417" s="338">
        <f>MIN($K417*$M417, $K417-SUM($O417:T417))</f>
        <v>121.31949373658536</v>
      </c>
      <c r="V417" s="338">
        <f>MIN($K417*$M417, $K417-SUM($O417:U417))</f>
        <v>121.31949373658536</v>
      </c>
      <c r="W417" s="338">
        <f>MIN($K417*$M417, $K417-SUM($O417:V417))</f>
        <v>121.31949373658536</v>
      </c>
      <c r="X417" s="338">
        <f>MIN($K417*$M417, $K417-SUM($O417:W417))</f>
        <v>121.31949373658536</v>
      </c>
      <c r="Y417" s="338">
        <f>MIN($K417*$M417, $K417-SUM($O417:X417))</f>
        <v>121.31949373658536</v>
      </c>
      <c r="Z417" s="338">
        <f>MIN($K417*$M417, $K417-SUM($O417:Y417))</f>
        <v>121.31949373658536</v>
      </c>
    </row>
    <row r="418" spans="5:27" outlineLevel="1" x14ac:dyDescent="0.25">
      <c r="J418" s="339">
        <v>2021</v>
      </c>
      <c r="K418" s="334">
        <f t="shared" si="456"/>
        <v>4852.7797494634142</v>
      </c>
      <c r="L418" s="335">
        <f t="shared" si="455"/>
        <v>40</v>
      </c>
      <c r="M418" s="336">
        <f t="shared" si="455"/>
        <v>2.5000000000000001E-2</v>
      </c>
      <c r="N418" s="337"/>
      <c r="O418" s="340"/>
      <c r="P418" s="340"/>
      <c r="Q418" s="340"/>
      <c r="R418" s="340"/>
      <c r="S418" s="338">
        <f>MIN($K418*$M418, $K418-SUM($O418:R418))</f>
        <v>121.31949373658536</v>
      </c>
      <c r="T418" s="338">
        <f>MIN($K418*$M418, $K418-SUM($O418:S418))</f>
        <v>121.31949373658536</v>
      </c>
      <c r="U418" s="338">
        <f>MIN($K418*$M418, $K418-SUM($O418:T418))</f>
        <v>121.31949373658536</v>
      </c>
      <c r="V418" s="338">
        <f>MIN($K418*$M418, $K418-SUM($O418:U418))</f>
        <v>121.31949373658536</v>
      </c>
      <c r="W418" s="338">
        <f>MIN($K418*$M418, $K418-SUM($O418:V418))</f>
        <v>121.31949373658536</v>
      </c>
      <c r="X418" s="338">
        <f>MIN($K418*$M418, $K418-SUM($O418:W418))</f>
        <v>121.31949373658536</v>
      </c>
      <c r="Y418" s="338">
        <f>MIN($K418*$M418, $K418-SUM($O418:X418))</f>
        <v>121.31949373658536</v>
      </c>
      <c r="Z418" s="338">
        <f>MIN($K418*$M418, $K418-SUM($O418:Y418))</f>
        <v>121.31949373658536</v>
      </c>
    </row>
    <row r="419" spans="5:27" outlineLevel="1" x14ac:dyDescent="0.25">
      <c r="J419" s="339">
        <v>2022</v>
      </c>
      <c r="K419" s="334">
        <f t="shared" si="456"/>
        <v>4852.7797494634142</v>
      </c>
      <c r="L419" s="335">
        <f t="shared" si="455"/>
        <v>40</v>
      </c>
      <c r="M419" s="336">
        <f t="shared" si="455"/>
        <v>2.5000000000000001E-2</v>
      </c>
      <c r="N419" s="337"/>
      <c r="O419" s="340"/>
      <c r="P419" s="340"/>
      <c r="Q419" s="340"/>
      <c r="R419" s="340"/>
      <c r="S419" s="340"/>
      <c r="T419" s="338">
        <f>MIN($K419*$M419, $K419-SUM($O419:S419))</f>
        <v>121.31949373658536</v>
      </c>
      <c r="U419" s="338">
        <f>MIN($K419*$M419, $K419-SUM($O419:T419))</f>
        <v>121.31949373658536</v>
      </c>
      <c r="V419" s="338">
        <f>MIN($K419*$M419, $K419-SUM($O419:U419))</f>
        <v>121.31949373658536</v>
      </c>
      <c r="W419" s="338">
        <f>MIN($K419*$M419, $K419-SUM($O419:V419))</f>
        <v>121.31949373658536</v>
      </c>
      <c r="X419" s="338">
        <f>MIN($K419*$M419, $K419-SUM($O419:W419))</f>
        <v>121.31949373658536</v>
      </c>
      <c r="Y419" s="338">
        <f>MIN($K419*$M419, $K419-SUM($O419:X419))</f>
        <v>121.31949373658536</v>
      </c>
      <c r="Z419" s="338">
        <f>MIN($K419*$M419, $K419-SUM($O419:Y419))</f>
        <v>121.31949373658536</v>
      </c>
    </row>
    <row r="420" spans="5:27" outlineLevel="1" x14ac:dyDescent="0.25">
      <c r="J420" s="339">
        <v>2023</v>
      </c>
      <c r="K420" s="334">
        <f t="shared" si="456"/>
        <v>4852.7797494634124</v>
      </c>
      <c r="L420" s="335">
        <f t="shared" si="455"/>
        <v>40</v>
      </c>
      <c r="M420" s="336">
        <f t="shared" si="455"/>
        <v>2.5000000000000001E-2</v>
      </c>
      <c r="N420" s="337"/>
      <c r="O420" s="340"/>
      <c r="P420" s="340"/>
      <c r="Q420" s="340"/>
      <c r="R420" s="340"/>
      <c r="S420" s="340"/>
      <c r="T420" s="340"/>
      <c r="U420" s="338">
        <f>MIN($K420*$M420, $K420-SUM($O420:T420))</f>
        <v>121.31949373658531</v>
      </c>
      <c r="V420" s="338">
        <f>MIN($K420*$M420, $K420-SUM($O420:U420))</f>
        <v>121.31949373658531</v>
      </c>
      <c r="W420" s="338">
        <f>MIN($K420*$M420, $K420-SUM($O420:V420))</f>
        <v>121.31949373658531</v>
      </c>
      <c r="X420" s="338">
        <f>MIN($K420*$M420, $K420-SUM($O420:W420))</f>
        <v>121.31949373658531</v>
      </c>
      <c r="Y420" s="338">
        <f>MIN($K420*$M420, $K420-SUM($O420:X420))</f>
        <v>121.31949373658531</v>
      </c>
      <c r="Z420" s="338">
        <f>MIN($K420*$M420, $K420-SUM($O420:Y420))</f>
        <v>121.31949373658531</v>
      </c>
    </row>
    <row r="421" spans="5:27" outlineLevel="1" x14ac:dyDescent="0.25">
      <c r="J421" s="339">
        <v>2024</v>
      </c>
      <c r="K421" s="334">
        <f t="shared" si="456"/>
        <v>4852.7797494634124</v>
      </c>
      <c r="L421" s="335">
        <f t="shared" si="455"/>
        <v>40</v>
      </c>
      <c r="M421" s="336">
        <f t="shared" si="455"/>
        <v>2.5000000000000001E-2</v>
      </c>
      <c r="N421" s="337"/>
      <c r="O421" s="340"/>
      <c r="P421" s="340"/>
      <c r="Q421" s="340"/>
      <c r="R421" s="340"/>
      <c r="S421" s="340"/>
      <c r="T421" s="340"/>
      <c r="U421" s="340"/>
      <c r="V421" s="338">
        <f>MIN($K421*$M421, $K421-SUM($O421:U421))</f>
        <v>121.31949373658531</v>
      </c>
      <c r="W421" s="338">
        <f>MIN($K421*$M421, $K421-SUM($O421:V421))</f>
        <v>121.31949373658531</v>
      </c>
      <c r="X421" s="338">
        <f>MIN($K421*$M421, $K421-SUM($O421:W421))</f>
        <v>121.31949373658531</v>
      </c>
      <c r="Y421" s="338">
        <f>MIN($K421*$M421, $K421-SUM($O421:X421))</f>
        <v>121.31949373658531</v>
      </c>
      <c r="Z421" s="338">
        <f>MIN($K421*$M421, $K421-SUM($O421:Y421))</f>
        <v>121.31949373658531</v>
      </c>
    </row>
    <row r="422" spans="5:27" outlineLevel="1" x14ac:dyDescent="0.25">
      <c r="J422" s="339">
        <v>2025</v>
      </c>
      <c r="K422" s="334">
        <f t="shared" si="456"/>
        <v>0</v>
      </c>
      <c r="L422" s="335">
        <f t="shared" si="455"/>
        <v>40</v>
      </c>
      <c r="M422" s="336">
        <f t="shared" si="455"/>
        <v>2.5000000000000001E-2</v>
      </c>
      <c r="N422" s="337"/>
      <c r="O422" s="340"/>
      <c r="P422" s="340"/>
      <c r="Q422" s="340"/>
      <c r="R422" s="340"/>
      <c r="S422" s="340"/>
      <c r="T422" s="340"/>
      <c r="U422" s="340"/>
      <c r="V422" s="340"/>
      <c r="W422" s="338">
        <f>MIN($K422*$M422, $K422-SUM($O422:V422))</f>
        <v>0</v>
      </c>
      <c r="X422" s="338">
        <f>MIN($K422*$M422, $K422-SUM($O422:W422))</f>
        <v>0</v>
      </c>
      <c r="Y422" s="338">
        <f>MIN($K422*$M422, $K422-SUM($O422:X422))</f>
        <v>0</v>
      </c>
      <c r="Z422" s="338">
        <f>MIN($K422*$M422, $K422-SUM($O422:Y422))</f>
        <v>0</v>
      </c>
    </row>
    <row r="423" spans="5:27" outlineLevel="1" x14ac:dyDescent="0.25">
      <c r="J423" s="339">
        <v>2026</v>
      </c>
      <c r="K423" s="334">
        <f t="shared" si="456"/>
        <v>0</v>
      </c>
      <c r="L423" s="335">
        <f t="shared" si="455"/>
        <v>40</v>
      </c>
      <c r="M423" s="336">
        <f t="shared" si="455"/>
        <v>2.5000000000000001E-2</v>
      </c>
      <c r="N423" s="337"/>
      <c r="O423" s="340"/>
      <c r="P423" s="340"/>
      <c r="Q423" s="340"/>
      <c r="R423" s="340"/>
      <c r="S423" s="340"/>
      <c r="T423" s="340"/>
      <c r="U423" s="340"/>
      <c r="V423" s="340"/>
      <c r="W423" s="340"/>
      <c r="X423" s="338">
        <f>MIN($K423*$M423, $K423-SUM($O423:W423))</f>
        <v>0</v>
      </c>
      <c r="Y423" s="338">
        <f>MIN($K423*$M423, $K423-SUM($O423:X423))</f>
        <v>0</v>
      </c>
      <c r="Z423" s="338">
        <f>MIN($K423*$M423, $K423-SUM($O423:Y423))</f>
        <v>0</v>
      </c>
    </row>
    <row r="424" spans="5:27" outlineLevel="1" x14ac:dyDescent="0.25">
      <c r="J424" s="339">
        <v>2027</v>
      </c>
      <c r="K424" s="334">
        <f t="shared" si="456"/>
        <v>0</v>
      </c>
      <c r="L424" s="335">
        <f t="shared" si="455"/>
        <v>40</v>
      </c>
      <c r="M424" s="336">
        <f t="shared" si="455"/>
        <v>2.5000000000000001E-2</v>
      </c>
      <c r="N424" s="337"/>
      <c r="O424" s="340"/>
      <c r="P424" s="340"/>
      <c r="Q424" s="340"/>
      <c r="R424" s="340"/>
      <c r="S424" s="340"/>
      <c r="T424" s="340"/>
      <c r="U424" s="340"/>
      <c r="V424" s="340"/>
      <c r="W424" s="340"/>
      <c r="X424" s="340"/>
      <c r="Y424" s="338">
        <f>MIN($K424*$M424, $K424-SUM($O424:X424))</f>
        <v>0</v>
      </c>
      <c r="Z424" s="338">
        <f>MIN($K424*$M424, $K424-SUM($O424:Y424))</f>
        <v>0</v>
      </c>
    </row>
    <row r="425" spans="5:27" outlineLevel="1" x14ac:dyDescent="0.25">
      <c r="J425" s="339">
        <v>2028</v>
      </c>
      <c r="K425" s="334">
        <f t="shared" si="456"/>
        <v>0</v>
      </c>
      <c r="L425" s="335">
        <f t="shared" si="455"/>
        <v>40</v>
      </c>
      <c r="M425" s="336">
        <f t="shared" si="455"/>
        <v>2.5000000000000001E-2</v>
      </c>
      <c r="N425" s="337"/>
      <c r="O425" s="340"/>
      <c r="P425" s="340"/>
      <c r="Q425" s="340"/>
      <c r="R425" s="340"/>
      <c r="S425" s="340"/>
      <c r="T425" s="340"/>
      <c r="U425" s="340"/>
      <c r="V425" s="340"/>
      <c r="W425" s="340"/>
      <c r="X425" s="340"/>
      <c r="Y425" s="340"/>
      <c r="Z425" s="338">
        <f>MIN($K425*$M425, $K425-SUM($O425:Y425))</f>
        <v>0</v>
      </c>
    </row>
    <row r="426" spans="5:27" outlineLevel="1" x14ac:dyDescent="0.25">
      <c r="N426" s="198">
        <f>O426*(O426+1)/2</f>
        <v>820</v>
      </c>
      <c r="O426" s="322">
        <f>L412</f>
        <v>40</v>
      </c>
      <c r="P426" s="322">
        <f>MAX(O426-1, 0)</f>
        <v>39</v>
      </c>
      <c r="Q426" s="322">
        <f t="shared" ref="Q426:Z426" si="457">MAX(P426-1, 0)</f>
        <v>38</v>
      </c>
      <c r="R426" s="322">
        <f t="shared" si="457"/>
        <v>37</v>
      </c>
      <c r="S426" s="322">
        <f t="shared" si="457"/>
        <v>36</v>
      </c>
      <c r="T426" s="322">
        <f t="shared" si="457"/>
        <v>35</v>
      </c>
      <c r="U426" s="322">
        <f t="shared" si="457"/>
        <v>34</v>
      </c>
      <c r="V426" s="322">
        <f t="shared" si="457"/>
        <v>33</v>
      </c>
      <c r="W426" s="322">
        <f t="shared" si="457"/>
        <v>32</v>
      </c>
      <c r="X426" s="322">
        <f t="shared" si="457"/>
        <v>31</v>
      </c>
      <c r="Y426" s="322">
        <f t="shared" si="457"/>
        <v>30</v>
      </c>
      <c r="Z426" s="322">
        <f t="shared" si="457"/>
        <v>29</v>
      </c>
    </row>
    <row r="427" spans="5:27" outlineLevel="1" x14ac:dyDescent="0.25">
      <c r="E427" s="321" t="str">
        <f>F285</f>
        <v>구축물</v>
      </c>
      <c r="O427" s="322" t="s">
        <v>104</v>
      </c>
      <c r="P427" s="322"/>
      <c r="Q427" s="323">
        <v>1</v>
      </c>
    </row>
    <row r="428" spans="5:27" outlineLevel="1" x14ac:dyDescent="0.25">
      <c r="J428" s="324" t="s">
        <v>105</v>
      </c>
      <c r="K428" s="324" t="s">
        <v>106</v>
      </c>
      <c r="L428" s="325" t="s">
        <v>107</v>
      </c>
      <c r="M428" s="325" t="s">
        <v>108</v>
      </c>
      <c r="N428" s="325">
        <v>2016</v>
      </c>
      <c r="O428" s="326">
        <v>2017</v>
      </c>
      <c r="P428" s="326">
        <v>2018</v>
      </c>
      <c r="Q428" s="326">
        <v>2019</v>
      </c>
      <c r="R428" s="326">
        <v>2020</v>
      </c>
      <c r="S428" s="326">
        <v>2021</v>
      </c>
      <c r="T428" s="326">
        <v>2022</v>
      </c>
      <c r="U428" s="326">
        <v>2023</v>
      </c>
      <c r="V428" s="326">
        <v>2024</v>
      </c>
      <c r="W428" s="326">
        <v>2025</v>
      </c>
      <c r="X428" s="326">
        <v>2026</v>
      </c>
      <c r="Y428" s="326">
        <v>2027</v>
      </c>
      <c r="Z428" s="326">
        <v>2028</v>
      </c>
    </row>
    <row r="429" spans="5:27" outlineLevel="1" x14ac:dyDescent="0.25">
      <c r="E429" s="291"/>
      <c r="F429" s="291"/>
      <c r="G429" s="291"/>
      <c r="H429" s="291"/>
      <c r="I429" s="291"/>
      <c r="J429" s="327" t="s">
        <v>109</v>
      </c>
      <c r="K429" s="328">
        <f>SUM(K430:K442)</f>
        <v>2819.8473466666669</v>
      </c>
      <c r="L429" s="329">
        <f>K366</f>
        <v>20</v>
      </c>
      <c r="M429" s="330">
        <f>1/L429</f>
        <v>0.05</v>
      </c>
      <c r="N429" s="331"/>
      <c r="O429" s="331">
        <f t="shared" ref="O429:Z429" si="458">SUM(O430:O442)</f>
        <v>161.1341340952381</v>
      </c>
      <c r="P429" s="331">
        <f t="shared" si="458"/>
        <v>161.1341340952381</v>
      </c>
      <c r="Q429" s="331">
        <f t="shared" si="458"/>
        <v>161.1341340952381</v>
      </c>
      <c r="R429" s="331">
        <f t="shared" si="458"/>
        <v>161.13413409523807</v>
      </c>
      <c r="S429" s="331">
        <f t="shared" si="458"/>
        <v>161.13413409523807</v>
      </c>
      <c r="T429" s="331">
        <f t="shared" si="458"/>
        <v>161.13413409523807</v>
      </c>
      <c r="U429" s="331">
        <f t="shared" si="458"/>
        <v>161.13413409523807</v>
      </c>
      <c r="V429" s="331">
        <f t="shared" si="458"/>
        <v>161.13413409523807</v>
      </c>
      <c r="W429" s="331">
        <f t="shared" si="458"/>
        <v>153.07742739047617</v>
      </c>
      <c r="X429" s="331">
        <f t="shared" si="458"/>
        <v>145.02072068571428</v>
      </c>
      <c r="Y429" s="331">
        <f t="shared" si="458"/>
        <v>136.96401398095236</v>
      </c>
      <c r="Z429" s="331">
        <f t="shared" si="458"/>
        <v>128.90730727619047</v>
      </c>
      <c r="AA429" s="291"/>
    </row>
    <row r="430" spans="5:27" outlineLevel="1" x14ac:dyDescent="0.25">
      <c r="I430" s="332" t="s">
        <v>110</v>
      </c>
      <c r="J430" s="333">
        <f>J413</f>
        <v>2016</v>
      </c>
      <c r="K430" s="334">
        <f>N169</f>
        <v>1691.9084080000002</v>
      </c>
      <c r="L430" s="335">
        <f t="shared" ref="L430:M442" si="459">L429</f>
        <v>20</v>
      </c>
      <c r="M430" s="336">
        <f t="shared" si="459"/>
        <v>0.05</v>
      </c>
      <c r="N430" s="337"/>
      <c r="O430" s="338">
        <f>MIN($K430*O443/$N443,$K430-SUM($N430:N430))</f>
        <v>161.1341340952381</v>
      </c>
      <c r="P430" s="338">
        <f>MIN($K430*P443/$N443,$K430-SUM($N430:O430))</f>
        <v>153.0774273904762</v>
      </c>
      <c r="Q430" s="338">
        <f>MIN($K430*Q443/$N443,$K430-SUM($N430:P430))</f>
        <v>145.02072068571431</v>
      </c>
      <c r="R430" s="338">
        <f>MIN($K430*R443/$N443,$K430-SUM($N430:Q430))</f>
        <v>136.96401398095239</v>
      </c>
      <c r="S430" s="338">
        <f>MIN($K430*S443/$N443,$K430-SUM($N430:R430))</f>
        <v>128.90730727619049</v>
      </c>
      <c r="T430" s="338">
        <f>MIN($K430*T443/$N443,$K430-SUM($N430:S430))</f>
        <v>120.85060057142859</v>
      </c>
      <c r="U430" s="338">
        <f>MIN($K430*U443/$N443,$K430-SUM($N430:T430))</f>
        <v>112.79389386666669</v>
      </c>
      <c r="V430" s="338">
        <f>MIN($K430*V443/$N443,$K430-SUM($N430:U430))</f>
        <v>104.73718716190477</v>
      </c>
      <c r="W430" s="338">
        <f>MIN($K430*W443/$N443,$K430-SUM($N430:V430))</f>
        <v>96.680480457142878</v>
      </c>
      <c r="X430" s="338">
        <f>MIN($K430*X443/$N443,$K430-SUM($N430:W430))</f>
        <v>88.62377375238097</v>
      </c>
      <c r="Y430" s="338">
        <f>MIN($K430*Y443/$N443,$K430-SUM($N430:X430))</f>
        <v>80.567067047619048</v>
      </c>
      <c r="Z430" s="338">
        <f>MIN($K430*Z443/$N443,$K430-SUM($N430:Y430))</f>
        <v>72.510360342857155</v>
      </c>
      <c r="AA430" s="198" t="s">
        <v>111</v>
      </c>
    </row>
    <row r="431" spans="5:27" outlineLevel="1" x14ac:dyDescent="0.25">
      <c r="I431" s="332" t="s">
        <v>112</v>
      </c>
      <c r="J431" s="333">
        <f t="shared" ref="J431:J442" si="460">J414</f>
        <v>2017</v>
      </c>
      <c r="K431" s="334">
        <f t="shared" ref="K431:K442" si="461">SUMIF($317:$317, $J431,$323:$323  )</f>
        <v>0</v>
      </c>
      <c r="L431" s="335">
        <f t="shared" si="459"/>
        <v>20</v>
      </c>
      <c r="M431" s="336">
        <f t="shared" si="459"/>
        <v>0.05</v>
      </c>
      <c r="N431" s="337"/>
      <c r="O431" s="338">
        <f>MIN($K431*$M431, $K431-SUM($N431:N431))</f>
        <v>0</v>
      </c>
      <c r="P431" s="338">
        <f>MIN($K431*$M431, $K431-SUM($N431:O431))</f>
        <v>0</v>
      </c>
      <c r="Q431" s="338">
        <f>MIN($K431*$M431, $K431-SUM($O431:P431))</f>
        <v>0</v>
      </c>
      <c r="R431" s="338">
        <f>MIN($K431*$M431, $K431-SUM($O431:Q431))</f>
        <v>0</v>
      </c>
      <c r="S431" s="338">
        <f>MIN($K431*$M431, $K431-SUM($O431:R431))</f>
        <v>0</v>
      </c>
      <c r="T431" s="338">
        <f>MIN($K431*$M431, $K431-SUM($O431:S431))</f>
        <v>0</v>
      </c>
      <c r="U431" s="338">
        <f>MIN($K431*$M431, $K431-SUM($O431:T431))</f>
        <v>0</v>
      </c>
      <c r="V431" s="338">
        <f>MIN($K431*$M431, $K431-SUM($O431:U431))</f>
        <v>0</v>
      </c>
      <c r="W431" s="338">
        <f>MIN($K431*$M431, $K431-SUM($O431:V431))</f>
        <v>0</v>
      </c>
      <c r="X431" s="338">
        <f>MIN($K431*$M431, $K431-SUM($O431:W431))</f>
        <v>0</v>
      </c>
      <c r="Y431" s="338">
        <f>MIN($K431*$M431, $K431-SUM($O431:X431))</f>
        <v>0</v>
      </c>
      <c r="Z431" s="338">
        <f>MIN($K431*$M431, $K431-SUM($O431:Y431))</f>
        <v>0</v>
      </c>
    </row>
    <row r="432" spans="5:27" outlineLevel="1" x14ac:dyDescent="0.25">
      <c r="J432" s="339">
        <f t="shared" si="460"/>
        <v>2018</v>
      </c>
      <c r="K432" s="334">
        <f t="shared" si="461"/>
        <v>161.1341340952381</v>
      </c>
      <c r="L432" s="335">
        <f t="shared" si="459"/>
        <v>20</v>
      </c>
      <c r="M432" s="336">
        <f t="shared" si="459"/>
        <v>0.05</v>
      </c>
      <c r="N432" s="337"/>
      <c r="O432" s="340"/>
      <c r="P432" s="338">
        <f>MIN($K432*$M432, $K432-SUM($N432:O432))</f>
        <v>8.0567067047619059</v>
      </c>
      <c r="Q432" s="338">
        <f>MIN($K432*$M432, $K432-SUM($O432:P432))</f>
        <v>8.0567067047619059</v>
      </c>
      <c r="R432" s="338">
        <f>MIN($K432*$M432, $K432-SUM($O432:Q432))</f>
        <v>8.0567067047619059</v>
      </c>
      <c r="S432" s="338">
        <f>MIN($K432*$M432, $K432-SUM($O432:R432))</f>
        <v>8.0567067047619059</v>
      </c>
      <c r="T432" s="338">
        <f>MIN($K432*$M432, $K432-SUM($O432:S432))</f>
        <v>8.0567067047619059</v>
      </c>
      <c r="U432" s="338">
        <f>MIN($K432*$M432, $K432-SUM($O432:T432))</f>
        <v>8.0567067047619059</v>
      </c>
      <c r="V432" s="338">
        <f>MIN($K432*$M432, $K432-SUM($O432:U432))</f>
        <v>8.0567067047619059</v>
      </c>
      <c r="W432" s="338">
        <f>MIN($K432*$M432, $K432-SUM($O432:V432))</f>
        <v>8.0567067047619059</v>
      </c>
      <c r="X432" s="338">
        <f>MIN($K432*$M432, $K432-SUM($O432:W432))</f>
        <v>8.0567067047619059</v>
      </c>
      <c r="Y432" s="338">
        <f>MIN($K432*$M432, $K432-SUM($O432:X432))</f>
        <v>8.0567067047619059</v>
      </c>
      <c r="Z432" s="338">
        <f>MIN($K432*$M432, $K432-SUM($O432:Y432))</f>
        <v>8.0567067047619059</v>
      </c>
    </row>
    <row r="433" spans="5:27" outlineLevel="1" x14ac:dyDescent="0.25">
      <c r="J433" s="339">
        <f t="shared" si="460"/>
        <v>2019</v>
      </c>
      <c r="K433" s="334">
        <f t="shared" si="461"/>
        <v>161.1341340952381</v>
      </c>
      <c r="L433" s="335">
        <f t="shared" si="459"/>
        <v>20</v>
      </c>
      <c r="M433" s="336">
        <f t="shared" si="459"/>
        <v>0.05</v>
      </c>
      <c r="N433" s="337"/>
      <c r="O433" s="340"/>
      <c r="P433" s="340"/>
      <c r="Q433" s="338">
        <f>MIN($K433*$M433, $K433-SUM($O433:P433))</f>
        <v>8.0567067047619059</v>
      </c>
      <c r="R433" s="338">
        <f>MIN($K433*$M433, $K433-SUM($O433:Q433))</f>
        <v>8.0567067047619059</v>
      </c>
      <c r="S433" s="338">
        <f>MIN($K433*$M433, $K433-SUM($O433:R433))</f>
        <v>8.0567067047619059</v>
      </c>
      <c r="T433" s="338">
        <f>MIN($K433*$M433, $K433-SUM($O433:S433))</f>
        <v>8.0567067047619059</v>
      </c>
      <c r="U433" s="338">
        <f>MIN($K433*$M433, $K433-SUM($O433:T433))</f>
        <v>8.0567067047619059</v>
      </c>
      <c r="V433" s="338">
        <f>MIN($K433*$M433, $K433-SUM($O433:U433))</f>
        <v>8.0567067047619059</v>
      </c>
      <c r="W433" s="338">
        <f>MIN($K433*$M433, $K433-SUM($O433:V433))</f>
        <v>8.0567067047619059</v>
      </c>
      <c r="X433" s="338">
        <f>MIN($K433*$M433, $K433-SUM($O433:W433))</f>
        <v>8.0567067047619059</v>
      </c>
      <c r="Y433" s="338">
        <f>MIN($K433*$M433, $K433-SUM($O433:X433))</f>
        <v>8.0567067047619059</v>
      </c>
      <c r="Z433" s="338">
        <f>MIN($K433*$M433, $K433-SUM($O433:Y433))</f>
        <v>8.0567067047619059</v>
      </c>
    </row>
    <row r="434" spans="5:27" outlineLevel="1" x14ac:dyDescent="0.25">
      <c r="J434" s="339">
        <f t="shared" si="460"/>
        <v>2020</v>
      </c>
      <c r="K434" s="334">
        <f t="shared" si="461"/>
        <v>161.1341340952381</v>
      </c>
      <c r="L434" s="335">
        <f t="shared" si="459"/>
        <v>20</v>
      </c>
      <c r="M434" s="336">
        <f t="shared" si="459"/>
        <v>0.05</v>
      </c>
      <c r="N434" s="337"/>
      <c r="O434" s="340"/>
      <c r="P434" s="340"/>
      <c r="Q434" s="340"/>
      <c r="R434" s="338">
        <f>MIN($K434*$M434, $K434-SUM($O434:Q434))</f>
        <v>8.0567067047619059</v>
      </c>
      <c r="S434" s="338">
        <f>MIN($K434*$M434, $K434-SUM($O434:R434))</f>
        <v>8.0567067047619059</v>
      </c>
      <c r="T434" s="338">
        <f>MIN($K434*$M434, $K434-SUM($O434:S434))</f>
        <v>8.0567067047619059</v>
      </c>
      <c r="U434" s="338">
        <f>MIN($K434*$M434, $K434-SUM($O434:T434))</f>
        <v>8.0567067047619059</v>
      </c>
      <c r="V434" s="338">
        <f>MIN($K434*$M434, $K434-SUM($O434:U434))</f>
        <v>8.0567067047619059</v>
      </c>
      <c r="W434" s="338">
        <f>MIN($K434*$M434, $K434-SUM($O434:V434))</f>
        <v>8.0567067047619059</v>
      </c>
      <c r="X434" s="338">
        <f>MIN($K434*$M434, $K434-SUM($O434:W434))</f>
        <v>8.0567067047619059</v>
      </c>
      <c r="Y434" s="338">
        <f>MIN($K434*$M434, $K434-SUM($O434:X434))</f>
        <v>8.0567067047619059</v>
      </c>
      <c r="Z434" s="338">
        <f>MIN($K434*$M434, $K434-SUM($O434:Y434))</f>
        <v>8.0567067047619059</v>
      </c>
    </row>
    <row r="435" spans="5:27" outlineLevel="1" x14ac:dyDescent="0.25">
      <c r="J435" s="339">
        <f t="shared" si="460"/>
        <v>2021</v>
      </c>
      <c r="K435" s="334">
        <f t="shared" si="461"/>
        <v>161.13413409523801</v>
      </c>
      <c r="L435" s="335">
        <f t="shared" si="459"/>
        <v>20</v>
      </c>
      <c r="M435" s="336">
        <f t="shared" si="459"/>
        <v>0.05</v>
      </c>
      <c r="N435" s="337"/>
      <c r="O435" s="340"/>
      <c r="P435" s="340"/>
      <c r="Q435" s="340"/>
      <c r="R435" s="340"/>
      <c r="S435" s="338">
        <f>MIN($K435*$M435, $K435-SUM($O435:R435))</f>
        <v>8.0567067047619005</v>
      </c>
      <c r="T435" s="338">
        <f>MIN($K435*$M435, $K435-SUM($O435:S435))</f>
        <v>8.0567067047619005</v>
      </c>
      <c r="U435" s="338">
        <f>MIN($K435*$M435, $K435-SUM($O435:T435))</f>
        <v>8.0567067047619005</v>
      </c>
      <c r="V435" s="338">
        <f>MIN($K435*$M435, $K435-SUM($O435:U435))</f>
        <v>8.0567067047619005</v>
      </c>
      <c r="W435" s="338">
        <f>MIN($K435*$M435, $K435-SUM($O435:V435))</f>
        <v>8.0567067047619005</v>
      </c>
      <c r="X435" s="338">
        <f>MIN($K435*$M435, $K435-SUM($O435:W435))</f>
        <v>8.0567067047619005</v>
      </c>
      <c r="Y435" s="338">
        <f>MIN($K435*$M435, $K435-SUM($O435:X435))</f>
        <v>8.0567067047619005</v>
      </c>
      <c r="Z435" s="338">
        <f>MIN($K435*$M435, $K435-SUM($O435:Y435))</f>
        <v>8.0567067047619005</v>
      </c>
    </row>
    <row r="436" spans="5:27" outlineLevel="1" x14ac:dyDescent="0.25">
      <c r="J436" s="339">
        <f t="shared" si="460"/>
        <v>2022</v>
      </c>
      <c r="K436" s="334">
        <f t="shared" si="461"/>
        <v>161.13413409523801</v>
      </c>
      <c r="L436" s="335">
        <f t="shared" si="459"/>
        <v>20</v>
      </c>
      <c r="M436" s="336">
        <f t="shared" si="459"/>
        <v>0.05</v>
      </c>
      <c r="N436" s="337"/>
      <c r="O436" s="340"/>
      <c r="P436" s="340"/>
      <c r="Q436" s="340"/>
      <c r="R436" s="340"/>
      <c r="S436" s="340"/>
      <c r="T436" s="338">
        <f>MIN($K436*$M436, $K436-SUM($O436:S436))</f>
        <v>8.0567067047619005</v>
      </c>
      <c r="U436" s="338">
        <f>MIN($K436*$M436, $K436-SUM($O436:T436))</f>
        <v>8.0567067047619005</v>
      </c>
      <c r="V436" s="338">
        <f>MIN($K436*$M436, $K436-SUM($O436:U436))</f>
        <v>8.0567067047619005</v>
      </c>
      <c r="W436" s="338">
        <f>MIN($K436*$M436, $K436-SUM($O436:V436))</f>
        <v>8.0567067047619005</v>
      </c>
      <c r="X436" s="338">
        <f>MIN($K436*$M436, $K436-SUM($O436:W436))</f>
        <v>8.0567067047619005</v>
      </c>
      <c r="Y436" s="338">
        <f>MIN($K436*$M436, $K436-SUM($O436:X436))</f>
        <v>8.0567067047619005</v>
      </c>
      <c r="Z436" s="338">
        <f>MIN($K436*$M436, $K436-SUM($O436:Y436))</f>
        <v>8.0567067047619005</v>
      </c>
    </row>
    <row r="437" spans="5:27" outlineLevel="1" x14ac:dyDescent="0.25">
      <c r="J437" s="339">
        <f t="shared" si="460"/>
        <v>2023</v>
      </c>
      <c r="K437" s="334">
        <f t="shared" si="461"/>
        <v>161.13413409523801</v>
      </c>
      <c r="L437" s="335">
        <f t="shared" si="459"/>
        <v>20</v>
      </c>
      <c r="M437" s="336">
        <f t="shared" si="459"/>
        <v>0.05</v>
      </c>
      <c r="N437" s="337"/>
      <c r="O437" s="340"/>
      <c r="P437" s="340"/>
      <c r="Q437" s="340"/>
      <c r="R437" s="340"/>
      <c r="S437" s="340"/>
      <c r="T437" s="340"/>
      <c r="U437" s="338">
        <f>MIN($K437*$M437, $K437-SUM($O437:T437))</f>
        <v>8.0567067047619005</v>
      </c>
      <c r="V437" s="338">
        <f>MIN($K437*$M437, $K437-SUM($O437:U437))</f>
        <v>8.0567067047619005</v>
      </c>
      <c r="W437" s="338">
        <f>MIN($K437*$M437, $K437-SUM($O437:V437))</f>
        <v>8.0567067047619005</v>
      </c>
      <c r="X437" s="338">
        <f>MIN($K437*$M437, $K437-SUM($O437:W437))</f>
        <v>8.0567067047619005</v>
      </c>
      <c r="Y437" s="338">
        <f>MIN($K437*$M437, $K437-SUM($O437:X437))</f>
        <v>8.0567067047619005</v>
      </c>
      <c r="Z437" s="338">
        <f>MIN($K437*$M437, $K437-SUM($O437:Y437))</f>
        <v>8.0567067047619005</v>
      </c>
    </row>
    <row r="438" spans="5:27" outlineLevel="1" x14ac:dyDescent="0.25">
      <c r="J438" s="339">
        <f t="shared" si="460"/>
        <v>2024</v>
      </c>
      <c r="K438" s="334">
        <f t="shared" si="461"/>
        <v>161.13413409523801</v>
      </c>
      <c r="L438" s="335">
        <f t="shared" si="459"/>
        <v>20</v>
      </c>
      <c r="M438" s="336">
        <f t="shared" si="459"/>
        <v>0.05</v>
      </c>
      <c r="N438" s="337"/>
      <c r="O438" s="340"/>
      <c r="P438" s="340"/>
      <c r="Q438" s="340"/>
      <c r="R438" s="340"/>
      <c r="S438" s="340"/>
      <c r="T438" s="340"/>
      <c r="U438" s="340"/>
      <c r="V438" s="338">
        <f>MIN($K438*$M438, $K438-SUM($O438:U438))</f>
        <v>8.0567067047619005</v>
      </c>
      <c r="W438" s="338">
        <f>MIN($K438*$M438, $K438-SUM($O438:V438))</f>
        <v>8.0567067047619005</v>
      </c>
      <c r="X438" s="338">
        <f>MIN($K438*$M438, $K438-SUM($O438:W438))</f>
        <v>8.0567067047619005</v>
      </c>
      <c r="Y438" s="338">
        <f>MIN($K438*$M438, $K438-SUM($O438:X438))</f>
        <v>8.0567067047619005</v>
      </c>
      <c r="Z438" s="338">
        <f>MIN($K438*$M438, $K438-SUM($O438:Y438))</f>
        <v>8.0567067047619005</v>
      </c>
    </row>
    <row r="439" spans="5:27" outlineLevel="1" x14ac:dyDescent="0.25">
      <c r="J439" s="339">
        <f t="shared" si="460"/>
        <v>2025</v>
      </c>
      <c r="K439" s="334">
        <f t="shared" si="461"/>
        <v>0</v>
      </c>
      <c r="L439" s="335">
        <f t="shared" si="459"/>
        <v>20</v>
      </c>
      <c r="M439" s="336">
        <f t="shared" si="459"/>
        <v>0.05</v>
      </c>
      <c r="N439" s="337"/>
      <c r="O439" s="340"/>
      <c r="P439" s="340"/>
      <c r="Q439" s="340"/>
      <c r="R439" s="340"/>
      <c r="S439" s="340"/>
      <c r="T439" s="340"/>
      <c r="U439" s="340"/>
      <c r="V439" s="340"/>
      <c r="W439" s="338">
        <f>MIN($K439*$M439, $K439-SUM($O439:V439))</f>
        <v>0</v>
      </c>
      <c r="X439" s="338">
        <f>MIN($K439*$M439, $K439-SUM($O439:W439))</f>
        <v>0</v>
      </c>
      <c r="Y439" s="338">
        <f>MIN($K439*$M439, $K439-SUM($O439:X439))</f>
        <v>0</v>
      </c>
      <c r="Z439" s="338">
        <f>MIN($K439*$M439, $K439-SUM($O439:Y439))</f>
        <v>0</v>
      </c>
    </row>
    <row r="440" spans="5:27" outlineLevel="1" x14ac:dyDescent="0.25">
      <c r="J440" s="339">
        <f t="shared" si="460"/>
        <v>2026</v>
      </c>
      <c r="K440" s="334">
        <f t="shared" si="461"/>
        <v>0</v>
      </c>
      <c r="L440" s="335">
        <f t="shared" si="459"/>
        <v>20</v>
      </c>
      <c r="M440" s="336">
        <f t="shared" si="459"/>
        <v>0.05</v>
      </c>
      <c r="N440" s="337"/>
      <c r="O440" s="340"/>
      <c r="P440" s="340"/>
      <c r="Q440" s="340"/>
      <c r="R440" s="340"/>
      <c r="S440" s="340"/>
      <c r="T440" s="340"/>
      <c r="U440" s="340"/>
      <c r="V440" s="340"/>
      <c r="W440" s="340"/>
      <c r="X440" s="338">
        <f>MIN($K440*$M440, $K440-SUM($O440:W440))</f>
        <v>0</v>
      </c>
      <c r="Y440" s="338">
        <f>MIN($K440*$M440, $K440-SUM($O440:X440))</f>
        <v>0</v>
      </c>
      <c r="Z440" s="338">
        <f>MIN($K440*$M440, $K440-SUM($O440:Y440))</f>
        <v>0</v>
      </c>
    </row>
    <row r="441" spans="5:27" outlineLevel="1" x14ac:dyDescent="0.25">
      <c r="J441" s="339">
        <f t="shared" si="460"/>
        <v>2027</v>
      </c>
      <c r="K441" s="334">
        <f t="shared" si="461"/>
        <v>0</v>
      </c>
      <c r="L441" s="335">
        <f t="shared" si="459"/>
        <v>20</v>
      </c>
      <c r="M441" s="336">
        <f t="shared" si="459"/>
        <v>0.05</v>
      </c>
      <c r="N441" s="337"/>
      <c r="O441" s="340"/>
      <c r="P441" s="340"/>
      <c r="Q441" s="340"/>
      <c r="R441" s="340"/>
      <c r="S441" s="340"/>
      <c r="T441" s="340"/>
      <c r="U441" s="340"/>
      <c r="V441" s="340"/>
      <c r="W441" s="340"/>
      <c r="X441" s="340"/>
      <c r="Y441" s="338">
        <f>MIN($K441*$M441, $K441-SUM($O441:X441))</f>
        <v>0</v>
      </c>
      <c r="Z441" s="338">
        <f>MIN($K441*$M441, $K441-SUM($O441:Y441))</f>
        <v>0</v>
      </c>
    </row>
    <row r="442" spans="5:27" outlineLevel="1" x14ac:dyDescent="0.25">
      <c r="J442" s="339">
        <f t="shared" si="460"/>
        <v>2028</v>
      </c>
      <c r="K442" s="334">
        <f t="shared" si="461"/>
        <v>0</v>
      </c>
      <c r="L442" s="335">
        <f t="shared" si="459"/>
        <v>20</v>
      </c>
      <c r="M442" s="336">
        <f t="shared" si="459"/>
        <v>0.05</v>
      </c>
      <c r="N442" s="337"/>
      <c r="O442" s="340"/>
      <c r="P442" s="340"/>
      <c r="Q442" s="340"/>
      <c r="R442" s="340"/>
      <c r="S442" s="340"/>
      <c r="T442" s="340"/>
      <c r="U442" s="340"/>
      <c r="V442" s="340"/>
      <c r="W442" s="340"/>
      <c r="X442" s="340"/>
      <c r="Y442" s="340"/>
      <c r="Z442" s="338">
        <f>MIN($K442*$M442, $K442-SUM($O442:Y442))</f>
        <v>0</v>
      </c>
    </row>
    <row r="443" spans="5:27" outlineLevel="1" x14ac:dyDescent="0.25">
      <c r="N443" s="198">
        <f>O443*(O443+1)/2</f>
        <v>210</v>
      </c>
      <c r="O443" s="322">
        <f>L429</f>
        <v>20</v>
      </c>
      <c r="P443" s="322">
        <f>MAX(O443-1, 0)</f>
        <v>19</v>
      </c>
      <c r="Q443" s="322">
        <f t="shared" ref="Q443:Z443" si="462">MAX(P443-1, 0)</f>
        <v>18</v>
      </c>
      <c r="R443" s="322">
        <f t="shared" si="462"/>
        <v>17</v>
      </c>
      <c r="S443" s="322">
        <f t="shared" si="462"/>
        <v>16</v>
      </c>
      <c r="T443" s="322">
        <f t="shared" si="462"/>
        <v>15</v>
      </c>
      <c r="U443" s="322">
        <f t="shared" si="462"/>
        <v>14</v>
      </c>
      <c r="V443" s="322">
        <f t="shared" si="462"/>
        <v>13</v>
      </c>
      <c r="W443" s="322">
        <f t="shared" si="462"/>
        <v>12</v>
      </c>
      <c r="X443" s="322">
        <f t="shared" si="462"/>
        <v>11</v>
      </c>
      <c r="Y443" s="322">
        <f t="shared" si="462"/>
        <v>10</v>
      </c>
      <c r="Z443" s="322">
        <f t="shared" si="462"/>
        <v>9</v>
      </c>
    </row>
    <row r="444" spans="5:27" outlineLevel="1" x14ac:dyDescent="0.25">
      <c r="E444" s="321" t="str">
        <f>F286</f>
        <v>기계장치</v>
      </c>
      <c r="O444" s="322" t="s">
        <v>104</v>
      </c>
      <c r="P444" s="322"/>
      <c r="Q444" s="323">
        <v>1</v>
      </c>
    </row>
    <row r="445" spans="5:27" outlineLevel="1" x14ac:dyDescent="0.25">
      <c r="J445" s="324" t="s">
        <v>105</v>
      </c>
      <c r="K445" s="324" t="s">
        <v>106</v>
      </c>
      <c r="L445" s="325" t="s">
        <v>107</v>
      </c>
      <c r="M445" s="325" t="s">
        <v>108</v>
      </c>
      <c r="N445" s="325">
        <v>2016</v>
      </c>
      <c r="O445" s="326">
        <v>2017</v>
      </c>
      <c r="P445" s="326">
        <v>2018</v>
      </c>
      <c r="Q445" s="326">
        <v>2019</v>
      </c>
      <c r="R445" s="326">
        <v>2020</v>
      </c>
      <c r="S445" s="326">
        <v>2021</v>
      </c>
      <c r="T445" s="326">
        <v>2022</v>
      </c>
      <c r="U445" s="326">
        <v>2023</v>
      </c>
      <c r="V445" s="326">
        <v>2024</v>
      </c>
      <c r="W445" s="326">
        <v>2025</v>
      </c>
      <c r="X445" s="326">
        <v>2026</v>
      </c>
      <c r="Y445" s="326">
        <v>2027</v>
      </c>
      <c r="Z445" s="326">
        <v>2028</v>
      </c>
    </row>
    <row r="446" spans="5:27" outlineLevel="1" x14ac:dyDescent="0.25">
      <c r="E446" s="291"/>
      <c r="F446" s="291"/>
      <c r="G446" s="291"/>
      <c r="H446" s="291"/>
      <c r="I446" s="291"/>
      <c r="J446" s="327" t="s">
        <v>109</v>
      </c>
      <c r="K446" s="328">
        <f>SUM(K447:K459)</f>
        <v>305915.09189953964</v>
      </c>
      <c r="L446" s="329">
        <f>K367</f>
        <v>9</v>
      </c>
      <c r="M446" s="330">
        <f>1/L446</f>
        <v>0.1111111111111111</v>
      </c>
      <c r="N446" s="331"/>
      <c r="O446" s="331">
        <f t="shared" ref="O446:Z446" si="463">SUM(O447:O459)</f>
        <v>25492.924324961637</v>
      </c>
      <c r="P446" s="331">
        <f t="shared" si="463"/>
        <v>25492.924324961634</v>
      </c>
      <c r="Q446" s="331">
        <f t="shared" si="463"/>
        <v>25492.924324961637</v>
      </c>
      <c r="R446" s="331">
        <f t="shared" si="463"/>
        <v>25492.924324961637</v>
      </c>
      <c r="S446" s="331">
        <f t="shared" si="463"/>
        <v>25492.924324961634</v>
      </c>
      <c r="T446" s="331">
        <f t="shared" si="463"/>
        <v>25492.924324961634</v>
      </c>
      <c r="U446" s="331">
        <f t="shared" si="463"/>
        <v>25492.924324961637</v>
      </c>
      <c r="V446" s="331">
        <f t="shared" si="463"/>
        <v>25492.924324961634</v>
      </c>
      <c r="W446" s="331">
        <f t="shared" si="463"/>
        <v>22660.377177743674</v>
      </c>
      <c r="X446" s="331">
        <f t="shared" si="463"/>
        <v>19827.830030525711</v>
      </c>
      <c r="Y446" s="331">
        <f t="shared" si="463"/>
        <v>16995.282883307751</v>
      </c>
      <c r="Z446" s="331">
        <f t="shared" si="463"/>
        <v>14162.735736089791</v>
      </c>
    </row>
    <row r="447" spans="5:27" outlineLevel="1" x14ac:dyDescent="0.25">
      <c r="I447" s="332" t="s">
        <v>110</v>
      </c>
      <c r="J447" s="333">
        <f>J430</f>
        <v>2016</v>
      </c>
      <c r="K447" s="334">
        <f>N172</f>
        <v>127464.62162480818</v>
      </c>
      <c r="L447" s="335">
        <f t="shared" ref="L447:M459" si="464">L446</f>
        <v>9</v>
      </c>
      <c r="M447" s="336">
        <f t="shared" si="464"/>
        <v>0.1111111111111111</v>
      </c>
      <c r="N447" s="337"/>
      <c r="O447" s="338">
        <f>MIN($K447*O460/$N460,$K447-SUM($N447:N447))</f>
        <v>25492.924324961637</v>
      </c>
      <c r="P447" s="338">
        <f>MIN($K447*P460/$N460,$K447-SUM($N447:O447))</f>
        <v>22660.377177743674</v>
      </c>
      <c r="Q447" s="338">
        <f>MIN($K447*Q460/$N460,$K447-SUM($N447:P447))</f>
        <v>19827.830030525718</v>
      </c>
      <c r="R447" s="338">
        <f>MIN($K447*R460/$N460,$K447-SUM($N447:Q447))</f>
        <v>16995.282883307758</v>
      </c>
      <c r="S447" s="338">
        <f>MIN($K447*S460/$N460,$K447-SUM($N447:R447))</f>
        <v>14162.735736089797</v>
      </c>
      <c r="T447" s="338">
        <f>MIN($K447*T460/$N460,$K447-SUM($N447:S447))</f>
        <v>11330.188588871837</v>
      </c>
      <c r="U447" s="338">
        <f>MIN($K447*U460/$N460,$K447-SUM($N447:T447))</f>
        <v>8497.6414416538792</v>
      </c>
      <c r="V447" s="338">
        <f>MIN($K447*V460/$N460,$K447-SUM($N447:U447))</f>
        <v>5665.0942944359185</v>
      </c>
      <c r="W447" s="338">
        <f>MIN($K447*W460/$N460,$K447-SUM($N447:V447))</f>
        <v>2832.5471472179593</v>
      </c>
      <c r="X447" s="338">
        <f>MIN($K447*X460/$N460,$K447-SUM($N447:W447))</f>
        <v>0</v>
      </c>
      <c r="Y447" s="338">
        <f>MIN($K447*Y460/$N460,$K447-SUM($N447:X447))</f>
        <v>0</v>
      </c>
      <c r="Z447" s="338">
        <f>MIN($K447*Z460/$N460,$K447-SUM($N447:Y447))</f>
        <v>0</v>
      </c>
      <c r="AA447" s="198" t="s">
        <v>111</v>
      </c>
    </row>
    <row r="448" spans="5:27" outlineLevel="1" x14ac:dyDescent="0.25">
      <c r="I448" s="332" t="s">
        <v>112</v>
      </c>
      <c r="J448" s="333">
        <f t="shared" ref="J448:J459" si="465">J431</f>
        <v>2017</v>
      </c>
      <c r="K448" s="334">
        <f t="shared" ref="K448:K459" si="466">SUMIF($317:$317, $J448,$324:$324 )</f>
        <v>0</v>
      </c>
      <c r="L448" s="335">
        <f t="shared" si="464"/>
        <v>9</v>
      </c>
      <c r="M448" s="336">
        <f t="shared" si="464"/>
        <v>0.1111111111111111</v>
      </c>
      <c r="N448" s="337"/>
      <c r="O448" s="338">
        <f>MIN($K448*$M448, $K448-SUM($N448:N448))</f>
        <v>0</v>
      </c>
      <c r="P448" s="338">
        <f>MIN($K448*$M448, $K448-SUM($N448:O448))</f>
        <v>0</v>
      </c>
      <c r="Q448" s="338">
        <f>MIN($K448*$M448, $K448-SUM($O448:P448))</f>
        <v>0</v>
      </c>
      <c r="R448" s="338">
        <f>MIN($K448*$M448, $K448-SUM($O448:Q448))</f>
        <v>0</v>
      </c>
      <c r="S448" s="338">
        <f>MIN($K448*$M448, $K448-SUM($O448:R448))</f>
        <v>0</v>
      </c>
      <c r="T448" s="338">
        <f>MIN($K448*$M448, $K448-SUM($O448:S448))</f>
        <v>0</v>
      </c>
      <c r="U448" s="338">
        <f>MIN($K448*$M448, $K448-SUM($O448:T448))</f>
        <v>0</v>
      </c>
      <c r="V448" s="338">
        <f>MIN($K448*$M448, $K448-SUM($O448:U448))</f>
        <v>0</v>
      </c>
      <c r="W448" s="338">
        <f>MIN($K448*$M448, $K448-SUM($O448:V448))</f>
        <v>0</v>
      </c>
      <c r="X448" s="338">
        <f>MIN($K448*$M448, $K448-SUM($O448:W448))</f>
        <v>0</v>
      </c>
      <c r="Y448" s="338">
        <f>MIN($K448*$M448, $K448-SUM($O448:X448))</f>
        <v>0</v>
      </c>
      <c r="Z448" s="338">
        <f>MIN($K448*$M448, $K448-SUM($O448:Y448))</f>
        <v>0</v>
      </c>
    </row>
    <row r="449" spans="5:27" outlineLevel="1" x14ac:dyDescent="0.25">
      <c r="J449" s="339">
        <f t="shared" si="465"/>
        <v>2018</v>
      </c>
      <c r="K449" s="334">
        <f t="shared" si="466"/>
        <v>25492.92432496163</v>
      </c>
      <c r="L449" s="335">
        <f t="shared" si="464"/>
        <v>9</v>
      </c>
      <c r="M449" s="336">
        <f t="shared" si="464"/>
        <v>0.1111111111111111</v>
      </c>
      <c r="N449" s="337"/>
      <c r="O449" s="340"/>
      <c r="P449" s="338">
        <f>MIN($K449*$M449, $K449-SUM($N449:O449))</f>
        <v>2832.5471472179588</v>
      </c>
      <c r="Q449" s="338">
        <f>MIN($K449*$M449, $K449-SUM($O449:P449))</f>
        <v>2832.5471472179588</v>
      </c>
      <c r="R449" s="338">
        <f>MIN($K449*$M449, $K449-SUM($O449:Q449))</f>
        <v>2832.5471472179588</v>
      </c>
      <c r="S449" s="338">
        <f>MIN($K449*$M449, $K449-SUM($O449:R449))</f>
        <v>2832.5471472179588</v>
      </c>
      <c r="T449" s="338">
        <f>MIN($K449*$M449, $K449-SUM($O449:S449))</f>
        <v>2832.5471472179588</v>
      </c>
      <c r="U449" s="338">
        <f>MIN($K449*$M449, $K449-SUM($O449:T449))</f>
        <v>2832.5471472179588</v>
      </c>
      <c r="V449" s="338">
        <f>MIN($K449*$M449, $K449-SUM($O449:U449))</f>
        <v>2832.5471472179588</v>
      </c>
      <c r="W449" s="338">
        <f>MIN($K449*$M449, $K449-SUM($O449:V449))</f>
        <v>2832.5471472179588</v>
      </c>
      <c r="X449" s="338">
        <f>MIN($K449*$M449, $K449-SUM($O449:W449))</f>
        <v>2832.5471472179561</v>
      </c>
      <c r="Y449" s="338">
        <f>MIN($K449*$M449, $K449-SUM($O449:X449))</f>
        <v>0</v>
      </c>
      <c r="Z449" s="338">
        <f>MIN($K449*$M449, $K449-SUM($O449:Y449))</f>
        <v>0</v>
      </c>
    </row>
    <row r="450" spans="5:27" outlineLevel="1" x14ac:dyDescent="0.25">
      <c r="J450" s="339">
        <f t="shared" si="465"/>
        <v>2019</v>
      </c>
      <c r="K450" s="334">
        <f t="shared" si="466"/>
        <v>25492.92432496163</v>
      </c>
      <c r="L450" s="335">
        <f t="shared" si="464"/>
        <v>9</v>
      </c>
      <c r="M450" s="336">
        <f t="shared" si="464"/>
        <v>0.1111111111111111</v>
      </c>
      <c r="N450" s="337"/>
      <c r="O450" s="340"/>
      <c r="P450" s="340"/>
      <c r="Q450" s="338">
        <f>MIN($K450*$M450, $K450-SUM($O450:P450))</f>
        <v>2832.5471472179588</v>
      </c>
      <c r="R450" s="338">
        <f>MIN($K450*$M450, $K450-SUM($O450:Q450))</f>
        <v>2832.5471472179588</v>
      </c>
      <c r="S450" s="338">
        <f>MIN($K450*$M450, $K450-SUM($O450:R450))</f>
        <v>2832.5471472179588</v>
      </c>
      <c r="T450" s="338">
        <f>MIN($K450*$M450, $K450-SUM($O450:S450))</f>
        <v>2832.5471472179588</v>
      </c>
      <c r="U450" s="338">
        <f>MIN($K450*$M450, $K450-SUM($O450:T450))</f>
        <v>2832.5471472179588</v>
      </c>
      <c r="V450" s="338">
        <f>MIN($K450*$M450, $K450-SUM($O450:U450))</f>
        <v>2832.5471472179588</v>
      </c>
      <c r="W450" s="338">
        <f>MIN($K450*$M450, $K450-SUM($O450:V450))</f>
        <v>2832.5471472179588</v>
      </c>
      <c r="X450" s="338">
        <f>MIN($K450*$M450, $K450-SUM($O450:W450))</f>
        <v>2832.5471472179588</v>
      </c>
      <c r="Y450" s="338">
        <f>MIN($K450*$M450, $K450-SUM($O450:X450))</f>
        <v>2832.5471472179561</v>
      </c>
      <c r="Z450" s="338">
        <f>MIN($K450*$M450, $K450-SUM($O450:Y450))</f>
        <v>0</v>
      </c>
    </row>
    <row r="451" spans="5:27" outlineLevel="1" x14ac:dyDescent="0.25">
      <c r="J451" s="339">
        <f t="shared" si="465"/>
        <v>2020</v>
      </c>
      <c r="K451" s="334">
        <f t="shared" si="466"/>
        <v>25492.92432496163</v>
      </c>
      <c r="L451" s="335">
        <f t="shared" si="464"/>
        <v>9</v>
      </c>
      <c r="M451" s="336">
        <f t="shared" si="464"/>
        <v>0.1111111111111111</v>
      </c>
      <c r="N451" s="337"/>
      <c r="O451" s="340"/>
      <c r="P451" s="340"/>
      <c r="Q451" s="340"/>
      <c r="R451" s="338">
        <f>MIN($K451*$M451, $K451-SUM($O451:Q451))</f>
        <v>2832.5471472179588</v>
      </c>
      <c r="S451" s="338">
        <f>MIN($K451*$M451, $K451-SUM($O451:R451))</f>
        <v>2832.5471472179588</v>
      </c>
      <c r="T451" s="338">
        <f>MIN($K451*$M451, $K451-SUM($O451:S451))</f>
        <v>2832.5471472179588</v>
      </c>
      <c r="U451" s="338">
        <f>MIN($K451*$M451, $K451-SUM($O451:T451))</f>
        <v>2832.5471472179588</v>
      </c>
      <c r="V451" s="338">
        <f>MIN($K451*$M451, $K451-SUM($O451:U451))</f>
        <v>2832.5471472179588</v>
      </c>
      <c r="W451" s="338">
        <f>MIN($K451*$M451, $K451-SUM($O451:V451))</f>
        <v>2832.5471472179588</v>
      </c>
      <c r="X451" s="338">
        <f>MIN($K451*$M451, $K451-SUM($O451:W451))</f>
        <v>2832.5471472179588</v>
      </c>
      <c r="Y451" s="338">
        <f>MIN($K451*$M451, $K451-SUM($O451:X451))</f>
        <v>2832.5471472179588</v>
      </c>
      <c r="Z451" s="338">
        <f>MIN($K451*$M451, $K451-SUM($O451:Y451))</f>
        <v>2832.5471472179561</v>
      </c>
    </row>
    <row r="452" spans="5:27" outlineLevel="1" x14ac:dyDescent="0.25">
      <c r="J452" s="339">
        <f t="shared" si="465"/>
        <v>2021</v>
      </c>
      <c r="K452" s="334">
        <f t="shared" si="466"/>
        <v>25492.92432496163</v>
      </c>
      <c r="L452" s="335">
        <f t="shared" si="464"/>
        <v>9</v>
      </c>
      <c r="M452" s="336">
        <f t="shared" si="464"/>
        <v>0.1111111111111111</v>
      </c>
      <c r="N452" s="337"/>
      <c r="O452" s="340"/>
      <c r="P452" s="340"/>
      <c r="Q452" s="340"/>
      <c r="R452" s="340"/>
      <c r="S452" s="338">
        <f>MIN($K452*$M452, $K452-SUM($O452:R452))</f>
        <v>2832.5471472179588</v>
      </c>
      <c r="T452" s="338">
        <f>MIN($K452*$M452, $K452-SUM($O452:S452))</f>
        <v>2832.5471472179588</v>
      </c>
      <c r="U452" s="338">
        <f>MIN($K452*$M452, $K452-SUM($O452:T452))</f>
        <v>2832.5471472179588</v>
      </c>
      <c r="V452" s="338">
        <f>MIN($K452*$M452, $K452-SUM($O452:U452))</f>
        <v>2832.5471472179588</v>
      </c>
      <c r="W452" s="338">
        <f>MIN($K452*$M452, $K452-SUM($O452:V452))</f>
        <v>2832.5471472179588</v>
      </c>
      <c r="X452" s="338">
        <f>MIN($K452*$M452, $K452-SUM($O452:W452))</f>
        <v>2832.5471472179588</v>
      </c>
      <c r="Y452" s="338">
        <f>MIN($K452*$M452, $K452-SUM($O452:X452))</f>
        <v>2832.5471472179588</v>
      </c>
      <c r="Z452" s="338">
        <f>MIN($K452*$M452, $K452-SUM($O452:Y452))</f>
        <v>2832.5471472179588</v>
      </c>
    </row>
    <row r="453" spans="5:27" outlineLevel="1" x14ac:dyDescent="0.25">
      <c r="J453" s="339">
        <f t="shared" si="465"/>
        <v>2022</v>
      </c>
      <c r="K453" s="334">
        <f t="shared" si="466"/>
        <v>25492.92432496163</v>
      </c>
      <c r="L453" s="335">
        <f t="shared" si="464"/>
        <v>9</v>
      </c>
      <c r="M453" s="336">
        <f t="shared" si="464"/>
        <v>0.1111111111111111</v>
      </c>
      <c r="N453" s="337"/>
      <c r="O453" s="340"/>
      <c r="P453" s="340"/>
      <c r="Q453" s="340"/>
      <c r="R453" s="340"/>
      <c r="S453" s="340"/>
      <c r="T453" s="338">
        <f>MIN($K453*$M453, $K453-SUM($O453:S453))</f>
        <v>2832.5471472179588</v>
      </c>
      <c r="U453" s="338">
        <f>MIN($K453*$M453, $K453-SUM($O453:T453))</f>
        <v>2832.5471472179588</v>
      </c>
      <c r="V453" s="338">
        <f>MIN($K453*$M453, $K453-SUM($O453:U453))</f>
        <v>2832.5471472179588</v>
      </c>
      <c r="W453" s="338">
        <f>MIN($K453*$M453, $K453-SUM($O453:V453))</f>
        <v>2832.5471472179588</v>
      </c>
      <c r="X453" s="338">
        <f>MIN($K453*$M453, $K453-SUM($O453:W453))</f>
        <v>2832.5471472179588</v>
      </c>
      <c r="Y453" s="338">
        <f>MIN($K453*$M453, $K453-SUM($O453:X453))</f>
        <v>2832.5471472179588</v>
      </c>
      <c r="Z453" s="338">
        <f>MIN($K453*$M453, $K453-SUM($O453:Y453))</f>
        <v>2832.5471472179588</v>
      </c>
    </row>
    <row r="454" spans="5:27" outlineLevel="1" x14ac:dyDescent="0.25">
      <c r="J454" s="339">
        <f t="shared" si="465"/>
        <v>2023</v>
      </c>
      <c r="K454" s="334">
        <f t="shared" si="466"/>
        <v>25492.92432496163</v>
      </c>
      <c r="L454" s="335">
        <f t="shared" si="464"/>
        <v>9</v>
      </c>
      <c r="M454" s="336">
        <f t="shared" si="464"/>
        <v>0.1111111111111111</v>
      </c>
      <c r="N454" s="337"/>
      <c r="O454" s="340"/>
      <c r="P454" s="340"/>
      <c r="Q454" s="340"/>
      <c r="R454" s="340"/>
      <c r="S454" s="340"/>
      <c r="T454" s="340"/>
      <c r="U454" s="338">
        <f>MIN($K454*$M454, $K454-SUM($O454:T454))</f>
        <v>2832.5471472179588</v>
      </c>
      <c r="V454" s="338">
        <f>MIN($K454*$M454, $K454-SUM($O454:U454))</f>
        <v>2832.5471472179588</v>
      </c>
      <c r="W454" s="338">
        <f>MIN($K454*$M454, $K454-SUM($O454:V454))</f>
        <v>2832.5471472179588</v>
      </c>
      <c r="X454" s="338">
        <f>MIN($K454*$M454, $K454-SUM($O454:W454))</f>
        <v>2832.5471472179588</v>
      </c>
      <c r="Y454" s="338">
        <f>MIN($K454*$M454, $K454-SUM($O454:X454))</f>
        <v>2832.5471472179588</v>
      </c>
      <c r="Z454" s="338">
        <f>MIN($K454*$M454, $K454-SUM($O454:Y454))</f>
        <v>2832.5471472179588</v>
      </c>
    </row>
    <row r="455" spans="5:27" outlineLevel="1" x14ac:dyDescent="0.25">
      <c r="J455" s="339">
        <f t="shared" si="465"/>
        <v>2024</v>
      </c>
      <c r="K455" s="334">
        <f t="shared" si="466"/>
        <v>25492.92432496163</v>
      </c>
      <c r="L455" s="335">
        <f t="shared" si="464"/>
        <v>9</v>
      </c>
      <c r="M455" s="336">
        <f t="shared" si="464"/>
        <v>0.1111111111111111</v>
      </c>
      <c r="N455" s="337"/>
      <c r="O455" s="340"/>
      <c r="P455" s="340"/>
      <c r="Q455" s="340"/>
      <c r="R455" s="340"/>
      <c r="S455" s="340"/>
      <c r="T455" s="340"/>
      <c r="U455" s="340"/>
      <c r="V455" s="338">
        <f>MIN($K455*$M455, $K455-SUM($O455:U455))</f>
        <v>2832.5471472179588</v>
      </c>
      <c r="W455" s="338">
        <f>MIN($K455*$M455, $K455-SUM($O455:V455))</f>
        <v>2832.5471472179588</v>
      </c>
      <c r="X455" s="338">
        <f>MIN($K455*$M455, $K455-SUM($O455:W455))</f>
        <v>2832.5471472179588</v>
      </c>
      <c r="Y455" s="338">
        <f>MIN($K455*$M455, $K455-SUM($O455:X455))</f>
        <v>2832.5471472179588</v>
      </c>
      <c r="Z455" s="338">
        <f>MIN($K455*$M455, $K455-SUM($O455:Y455))</f>
        <v>2832.5471472179588</v>
      </c>
    </row>
    <row r="456" spans="5:27" outlineLevel="1" x14ac:dyDescent="0.25">
      <c r="J456" s="339">
        <f t="shared" si="465"/>
        <v>2025</v>
      </c>
      <c r="K456" s="334">
        <f t="shared" si="466"/>
        <v>0</v>
      </c>
      <c r="L456" s="335">
        <f t="shared" si="464"/>
        <v>9</v>
      </c>
      <c r="M456" s="336">
        <f t="shared" si="464"/>
        <v>0.1111111111111111</v>
      </c>
      <c r="N456" s="337"/>
      <c r="O456" s="340"/>
      <c r="P456" s="340"/>
      <c r="Q456" s="340"/>
      <c r="R456" s="340"/>
      <c r="S456" s="340"/>
      <c r="T456" s="340"/>
      <c r="U456" s="340"/>
      <c r="V456" s="340"/>
      <c r="W456" s="338">
        <f>MIN($K456*$M456, $K456-SUM($O456:V456))</f>
        <v>0</v>
      </c>
      <c r="X456" s="338">
        <f>MIN($K456*$M456, $K456-SUM($O456:W456))</f>
        <v>0</v>
      </c>
      <c r="Y456" s="338">
        <f>MIN($K456*$M456, $K456-SUM($O456:X456))</f>
        <v>0</v>
      </c>
      <c r="Z456" s="338">
        <f>MIN($K456*$M456, $K456-SUM($O456:Y456))</f>
        <v>0</v>
      </c>
    </row>
    <row r="457" spans="5:27" outlineLevel="1" x14ac:dyDescent="0.25">
      <c r="J457" s="339">
        <f t="shared" si="465"/>
        <v>2026</v>
      </c>
      <c r="K457" s="334">
        <f t="shared" si="466"/>
        <v>0</v>
      </c>
      <c r="L457" s="335">
        <f t="shared" si="464"/>
        <v>9</v>
      </c>
      <c r="M457" s="336">
        <f t="shared" si="464"/>
        <v>0.1111111111111111</v>
      </c>
      <c r="N457" s="337"/>
      <c r="O457" s="340"/>
      <c r="P457" s="340"/>
      <c r="Q457" s="340"/>
      <c r="R457" s="340"/>
      <c r="S457" s="340"/>
      <c r="T457" s="340"/>
      <c r="U457" s="340"/>
      <c r="V457" s="340"/>
      <c r="W457" s="340"/>
      <c r="X457" s="338">
        <f>MIN($K457*$M457, $K457-SUM($O457:W457))</f>
        <v>0</v>
      </c>
      <c r="Y457" s="338">
        <f>MIN($K457*$M457, $K457-SUM($O457:X457))</f>
        <v>0</v>
      </c>
      <c r="Z457" s="338">
        <f>MIN($K457*$M457, $K457-SUM($O457:Y457))</f>
        <v>0</v>
      </c>
    </row>
    <row r="458" spans="5:27" outlineLevel="1" x14ac:dyDescent="0.25">
      <c r="J458" s="339">
        <f t="shared" si="465"/>
        <v>2027</v>
      </c>
      <c r="K458" s="334">
        <f t="shared" si="466"/>
        <v>0</v>
      </c>
      <c r="L458" s="335">
        <f t="shared" si="464"/>
        <v>9</v>
      </c>
      <c r="M458" s="336">
        <f t="shared" si="464"/>
        <v>0.1111111111111111</v>
      </c>
      <c r="N458" s="337"/>
      <c r="O458" s="340"/>
      <c r="P458" s="340"/>
      <c r="Q458" s="340"/>
      <c r="R458" s="340"/>
      <c r="S458" s="340"/>
      <c r="T458" s="340"/>
      <c r="U458" s="340"/>
      <c r="V458" s="340"/>
      <c r="W458" s="340"/>
      <c r="X458" s="340"/>
      <c r="Y458" s="338">
        <f>MIN($K458*$M458, $K458-SUM($O458:X458))</f>
        <v>0</v>
      </c>
      <c r="Z458" s="338">
        <f>MIN($K458*$M458, $K458-SUM($O458:Y458))</f>
        <v>0</v>
      </c>
    </row>
    <row r="459" spans="5:27" outlineLevel="1" x14ac:dyDescent="0.25">
      <c r="J459" s="339">
        <f t="shared" si="465"/>
        <v>2028</v>
      </c>
      <c r="K459" s="334">
        <f t="shared" si="466"/>
        <v>0</v>
      </c>
      <c r="L459" s="335">
        <f t="shared" si="464"/>
        <v>9</v>
      </c>
      <c r="M459" s="336">
        <f t="shared" si="464"/>
        <v>0.1111111111111111</v>
      </c>
      <c r="N459" s="337"/>
      <c r="O459" s="340"/>
      <c r="P459" s="340"/>
      <c r="Q459" s="340"/>
      <c r="R459" s="340"/>
      <c r="S459" s="340"/>
      <c r="T459" s="340"/>
      <c r="U459" s="340"/>
      <c r="V459" s="340"/>
      <c r="W459" s="340"/>
      <c r="X459" s="340"/>
      <c r="Y459" s="340"/>
      <c r="Z459" s="338">
        <f>MIN($K459*$M459, $K459-SUM($O459:Y459))</f>
        <v>0</v>
      </c>
    </row>
    <row r="460" spans="5:27" outlineLevel="1" x14ac:dyDescent="0.25">
      <c r="N460" s="198">
        <f>O460*(O460+1)/2</f>
        <v>45</v>
      </c>
      <c r="O460" s="322">
        <f>L446</f>
        <v>9</v>
      </c>
      <c r="P460" s="322">
        <f>MAX(O460-1, 0)</f>
        <v>8</v>
      </c>
      <c r="Q460" s="322">
        <f t="shared" ref="Q460:Z460" si="467">MAX(P460-1, 0)</f>
        <v>7</v>
      </c>
      <c r="R460" s="322">
        <f t="shared" si="467"/>
        <v>6</v>
      </c>
      <c r="S460" s="322">
        <f t="shared" si="467"/>
        <v>5</v>
      </c>
      <c r="T460" s="322">
        <f t="shared" si="467"/>
        <v>4</v>
      </c>
      <c r="U460" s="322">
        <f t="shared" si="467"/>
        <v>3</v>
      </c>
      <c r="V460" s="322">
        <f t="shared" si="467"/>
        <v>2</v>
      </c>
      <c r="W460" s="322">
        <f t="shared" si="467"/>
        <v>1</v>
      </c>
      <c r="X460" s="322">
        <f t="shared" si="467"/>
        <v>0</v>
      </c>
      <c r="Y460" s="322">
        <f t="shared" si="467"/>
        <v>0</v>
      </c>
      <c r="Z460" s="322">
        <f t="shared" si="467"/>
        <v>0</v>
      </c>
    </row>
    <row r="461" spans="5:27" outlineLevel="1" x14ac:dyDescent="0.25">
      <c r="E461" s="321" t="str">
        <f>F287</f>
        <v>금형</v>
      </c>
      <c r="O461" s="322" t="s">
        <v>104</v>
      </c>
      <c r="P461" s="322"/>
      <c r="Q461" s="323">
        <v>1</v>
      </c>
    </row>
    <row r="462" spans="5:27" outlineLevel="1" x14ac:dyDescent="0.25">
      <c r="J462" s="324" t="s">
        <v>105</v>
      </c>
      <c r="K462" s="324" t="s">
        <v>106</v>
      </c>
      <c r="L462" s="325" t="s">
        <v>107</v>
      </c>
      <c r="M462" s="325" t="s">
        <v>108</v>
      </c>
      <c r="N462" s="325">
        <v>2016</v>
      </c>
      <c r="O462" s="326">
        <v>2017</v>
      </c>
      <c r="P462" s="326">
        <v>2018</v>
      </c>
      <c r="Q462" s="326">
        <v>2019</v>
      </c>
      <c r="R462" s="326">
        <v>2020</v>
      </c>
      <c r="S462" s="326">
        <v>2021</v>
      </c>
      <c r="T462" s="326">
        <v>2022</v>
      </c>
      <c r="U462" s="326">
        <v>2023</v>
      </c>
      <c r="V462" s="326">
        <v>2024</v>
      </c>
      <c r="W462" s="326">
        <v>2025</v>
      </c>
      <c r="X462" s="326">
        <v>2026</v>
      </c>
      <c r="Y462" s="326">
        <v>2027</v>
      </c>
      <c r="Z462" s="326">
        <v>2028</v>
      </c>
    </row>
    <row r="463" spans="5:27" outlineLevel="1" x14ac:dyDescent="0.25">
      <c r="E463" s="291"/>
      <c r="F463" s="291"/>
      <c r="G463" s="291"/>
      <c r="H463" s="291"/>
      <c r="I463" s="291"/>
      <c r="J463" s="327" t="s">
        <v>109</v>
      </c>
      <c r="K463" s="328">
        <f>SUM(K464:K476)</f>
        <v>4.7219879999756804</v>
      </c>
      <c r="L463" s="329">
        <f>K368</f>
        <v>6</v>
      </c>
      <c r="M463" s="330">
        <f>1/L463</f>
        <v>0.16666666666666666</v>
      </c>
      <c r="N463" s="331"/>
      <c r="O463" s="331">
        <f t="shared" ref="O463:Z463" si="468">SUM(O464:O476)</f>
        <v>0.44971314285482678</v>
      </c>
      <c r="P463" s="331">
        <f t="shared" si="468"/>
        <v>0.44971314285482683</v>
      </c>
      <c r="Q463" s="331">
        <f t="shared" si="468"/>
        <v>0.44971314285482683</v>
      </c>
      <c r="R463" s="331">
        <f t="shared" si="468"/>
        <v>0.44971314285482683</v>
      </c>
      <c r="S463" s="331">
        <f t="shared" si="468"/>
        <v>0.44971314285482683</v>
      </c>
      <c r="T463" s="331">
        <f t="shared" si="468"/>
        <v>0.44971314285482678</v>
      </c>
      <c r="U463" s="331">
        <f t="shared" si="468"/>
        <v>0.44971314285482683</v>
      </c>
      <c r="V463" s="331">
        <f t="shared" si="468"/>
        <v>0.44971314285482683</v>
      </c>
      <c r="W463" s="331">
        <f t="shared" si="468"/>
        <v>0.37476095237902235</v>
      </c>
      <c r="X463" s="331">
        <f t="shared" si="468"/>
        <v>0.29980876190321787</v>
      </c>
      <c r="Y463" s="331">
        <f t="shared" si="468"/>
        <v>0.22485657142741339</v>
      </c>
      <c r="Z463" s="331">
        <f t="shared" si="468"/>
        <v>0.14990438095160893</v>
      </c>
    </row>
    <row r="464" spans="5:27" outlineLevel="1" x14ac:dyDescent="0.25">
      <c r="I464" s="332" t="s">
        <v>110</v>
      </c>
      <c r="J464" s="333">
        <f>J447</f>
        <v>2016</v>
      </c>
      <c r="K464" s="334">
        <f>N175</f>
        <v>1.5739959999918938</v>
      </c>
      <c r="L464" s="335">
        <f t="shared" ref="L464:M476" si="469">L463</f>
        <v>6</v>
      </c>
      <c r="M464" s="336">
        <f t="shared" si="469"/>
        <v>0.16666666666666666</v>
      </c>
      <c r="N464" s="337"/>
      <c r="O464" s="338">
        <f>MIN($K464*O477/$N477,$K464-SUM($N464:N464))</f>
        <v>0.44971314285482678</v>
      </c>
      <c r="P464" s="338">
        <f>MIN($K464*P477/$N477,$K464-SUM($N464:O464))</f>
        <v>0.37476095237902235</v>
      </c>
      <c r="Q464" s="338">
        <f>MIN($K464*Q477/$N477,$K464-SUM($N464:P464))</f>
        <v>0.29980876190321787</v>
      </c>
      <c r="R464" s="338">
        <f>MIN($K464*R477/$N477,$K464-SUM($N464:Q464))</f>
        <v>0.22485657142741339</v>
      </c>
      <c r="S464" s="338">
        <f>MIN($K464*S477/$N477,$K464-SUM($N464:R464))</f>
        <v>0.14990438095160893</v>
      </c>
      <c r="T464" s="338">
        <f>MIN($K464*T477/$N477,$K464-SUM($N464:S464))</f>
        <v>7.495219047580437E-2</v>
      </c>
      <c r="U464" s="338">
        <f>MIN($K464*U477/$N477,$K464-SUM($N464:T464))</f>
        <v>0</v>
      </c>
      <c r="V464" s="338">
        <f>MIN($K464*V477/$N477,$K464-SUM($N464:U464))</f>
        <v>0</v>
      </c>
      <c r="W464" s="338">
        <f>MIN($K464*W477/$N477,$K464-SUM($N464:V464))</f>
        <v>0</v>
      </c>
      <c r="X464" s="338">
        <f>MIN($K464*X477/$N477,$K464-SUM($N464:W464))</f>
        <v>0</v>
      </c>
      <c r="Y464" s="338">
        <f>MIN($K464*Y477/$N477,$K464-SUM($N464:X464))</f>
        <v>0</v>
      </c>
      <c r="Z464" s="338">
        <f>MIN($K464*Z477/$N477,$K464-SUM($N464:Y464))</f>
        <v>0</v>
      </c>
      <c r="AA464" s="198" t="s">
        <v>111</v>
      </c>
    </row>
    <row r="465" spans="5:26" outlineLevel="1" x14ac:dyDescent="0.25">
      <c r="I465" s="332" t="s">
        <v>112</v>
      </c>
      <c r="J465" s="333">
        <f t="shared" ref="J465:J476" si="470">J448</f>
        <v>2017</v>
      </c>
      <c r="K465" s="334">
        <f t="shared" ref="K465:K476" si="471">SUMIF($317:$317, $J465,$325:$325 )</f>
        <v>0</v>
      </c>
      <c r="L465" s="335">
        <f t="shared" si="469"/>
        <v>6</v>
      </c>
      <c r="M465" s="336">
        <f t="shared" si="469"/>
        <v>0.16666666666666666</v>
      </c>
      <c r="N465" s="337"/>
      <c r="O465" s="338">
        <f>MIN($K465*$M465, $K465-SUM($N465:N465))</f>
        <v>0</v>
      </c>
      <c r="P465" s="338">
        <f>MIN($K465*$M465, $K465-SUM($N465:O465))</f>
        <v>0</v>
      </c>
      <c r="Q465" s="338">
        <f>MIN($K465*$M465, $K465-SUM($O465:P465))</f>
        <v>0</v>
      </c>
      <c r="R465" s="338">
        <f>MIN($K465*$M465, $K465-SUM($O465:Q465))</f>
        <v>0</v>
      </c>
      <c r="S465" s="338">
        <f>MIN($K465*$M465, $K465-SUM($O465:R465))</f>
        <v>0</v>
      </c>
      <c r="T465" s="338">
        <f>MIN($K465*$M465, $K465-SUM($O465:S465))</f>
        <v>0</v>
      </c>
      <c r="U465" s="338">
        <f>MIN($K465*$M465, $K465-SUM($O465:T465))</f>
        <v>0</v>
      </c>
      <c r="V465" s="338">
        <f>MIN($K465*$M465, $K465-SUM($O465:U465))</f>
        <v>0</v>
      </c>
      <c r="W465" s="338">
        <f>MIN($K465*$M465, $K465-SUM($O465:V465))</f>
        <v>0</v>
      </c>
      <c r="X465" s="338">
        <f>MIN($K465*$M465, $K465-SUM($O465:W465))</f>
        <v>0</v>
      </c>
      <c r="Y465" s="338">
        <f>MIN($K465*$M465, $K465-SUM($O465:X465))</f>
        <v>0</v>
      </c>
      <c r="Z465" s="338">
        <f>MIN($K465*$M465, $K465-SUM($O465:Y465))</f>
        <v>0</v>
      </c>
    </row>
    <row r="466" spans="5:26" outlineLevel="1" x14ac:dyDescent="0.25">
      <c r="J466" s="339">
        <f t="shared" si="470"/>
        <v>2018</v>
      </c>
      <c r="K466" s="334">
        <f t="shared" si="471"/>
        <v>0.44971314285482683</v>
      </c>
      <c r="L466" s="335">
        <f t="shared" si="469"/>
        <v>6</v>
      </c>
      <c r="M466" s="336">
        <f t="shared" si="469"/>
        <v>0.16666666666666666</v>
      </c>
      <c r="N466" s="337"/>
      <c r="O466" s="340"/>
      <c r="P466" s="338">
        <f>MIN($K466*$M466, $K466-SUM($N466:O466))</f>
        <v>7.4952190475804467E-2</v>
      </c>
      <c r="Q466" s="338">
        <f>MIN($K466*$M466, $K466-SUM($O466:P466))</f>
        <v>7.4952190475804467E-2</v>
      </c>
      <c r="R466" s="338">
        <f>MIN($K466*$M466, $K466-SUM($O466:Q466))</f>
        <v>7.4952190475804467E-2</v>
      </c>
      <c r="S466" s="338">
        <f>MIN($K466*$M466, $K466-SUM($O466:R466))</f>
        <v>7.4952190475804467E-2</v>
      </c>
      <c r="T466" s="338">
        <f>MIN($K466*$M466, $K466-SUM($O466:S466))</f>
        <v>7.4952190475804467E-2</v>
      </c>
      <c r="U466" s="338">
        <f>MIN($K466*$M466, $K466-SUM($O466:T466))</f>
        <v>7.4952190475804467E-2</v>
      </c>
      <c r="V466" s="338">
        <f>MIN($K466*$M466, $K466-SUM($O466:U466))</f>
        <v>0</v>
      </c>
      <c r="W466" s="338">
        <f>MIN($K466*$M466, $K466-SUM($O466:V466))</f>
        <v>0</v>
      </c>
      <c r="X466" s="338">
        <f>MIN($K466*$M466, $K466-SUM($O466:W466))</f>
        <v>0</v>
      </c>
      <c r="Y466" s="338">
        <f>MIN($K466*$M466, $K466-SUM($O466:X466))</f>
        <v>0</v>
      </c>
      <c r="Z466" s="338">
        <f>MIN($K466*$M466, $K466-SUM($O466:Y466))</f>
        <v>0</v>
      </c>
    </row>
    <row r="467" spans="5:26" outlineLevel="1" x14ac:dyDescent="0.25">
      <c r="J467" s="339">
        <f t="shared" si="470"/>
        <v>2019</v>
      </c>
      <c r="K467" s="334">
        <f t="shared" si="471"/>
        <v>0.44971314285482683</v>
      </c>
      <c r="L467" s="335">
        <f t="shared" si="469"/>
        <v>6</v>
      </c>
      <c r="M467" s="336">
        <f t="shared" si="469"/>
        <v>0.16666666666666666</v>
      </c>
      <c r="N467" s="337"/>
      <c r="O467" s="340"/>
      <c r="P467" s="340"/>
      <c r="Q467" s="338">
        <f>MIN($K467*$M467, $K467-SUM($O467:P467))</f>
        <v>7.4952190475804467E-2</v>
      </c>
      <c r="R467" s="338">
        <f>MIN($K467*$M467, $K467-SUM($O467:Q467))</f>
        <v>7.4952190475804467E-2</v>
      </c>
      <c r="S467" s="338">
        <f>MIN($K467*$M467, $K467-SUM($O467:R467))</f>
        <v>7.4952190475804467E-2</v>
      </c>
      <c r="T467" s="338">
        <f>MIN($K467*$M467, $K467-SUM($O467:S467))</f>
        <v>7.4952190475804467E-2</v>
      </c>
      <c r="U467" s="338">
        <f>MIN($K467*$M467, $K467-SUM($O467:T467))</f>
        <v>7.4952190475804467E-2</v>
      </c>
      <c r="V467" s="338">
        <f>MIN($K467*$M467, $K467-SUM($O467:U467))</f>
        <v>7.4952190475804467E-2</v>
      </c>
      <c r="W467" s="338">
        <f>MIN($K467*$M467, $K467-SUM($O467:V467))</f>
        <v>0</v>
      </c>
      <c r="X467" s="338">
        <f>MIN($K467*$M467, $K467-SUM($O467:W467))</f>
        <v>0</v>
      </c>
      <c r="Y467" s="338">
        <f>MIN($K467*$M467, $K467-SUM($O467:X467))</f>
        <v>0</v>
      </c>
      <c r="Z467" s="338">
        <f>MIN($K467*$M467, $K467-SUM($O467:Y467))</f>
        <v>0</v>
      </c>
    </row>
    <row r="468" spans="5:26" outlineLevel="1" x14ac:dyDescent="0.25">
      <c r="J468" s="339">
        <f t="shared" si="470"/>
        <v>2020</v>
      </c>
      <c r="K468" s="334">
        <f t="shared" si="471"/>
        <v>0.44971314285482683</v>
      </c>
      <c r="L468" s="335">
        <f t="shared" si="469"/>
        <v>6</v>
      </c>
      <c r="M468" s="336">
        <f t="shared" si="469"/>
        <v>0.16666666666666666</v>
      </c>
      <c r="N468" s="337"/>
      <c r="O468" s="340"/>
      <c r="P468" s="340"/>
      <c r="Q468" s="340"/>
      <c r="R468" s="338">
        <f>MIN($K468*$M468, $K468-SUM($O468:Q468))</f>
        <v>7.4952190475804467E-2</v>
      </c>
      <c r="S468" s="338">
        <f>MIN($K468*$M468, $K468-SUM($O468:R468))</f>
        <v>7.4952190475804467E-2</v>
      </c>
      <c r="T468" s="338">
        <f>MIN($K468*$M468, $K468-SUM($O468:S468))</f>
        <v>7.4952190475804467E-2</v>
      </c>
      <c r="U468" s="338">
        <f>MIN($K468*$M468, $K468-SUM($O468:T468))</f>
        <v>7.4952190475804467E-2</v>
      </c>
      <c r="V468" s="338">
        <f>MIN($K468*$M468, $K468-SUM($O468:U468))</f>
        <v>7.4952190475804467E-2</v>
      </c>
      <c r="W468" s="338">
        <f>MIN($K468*$M468, $K468-SUM($O468:V468))</f>
        <v>7.4952190475804467E-2</v>
      </c>
      <c r="X468" s="338">
        <f>MIN($K468*$M468, $K468-SUM($O468:W468))</f>
        <v>0</v>
      </c>
      <c r="Y468" s="338">
        <f>MIN($K468*$M468, $K468-SUM($O468:X468))</f>
        <v>0</v>
      </c>
      <c r="Z468" s="338">
        <f>MIN($K468*$M468, $K468-SUM($O468:Y468))</f>
        <v>0</v>
      </c>
    </row>
    <row r="469" spans="5:26" outlineLevel="1" x14ac:dyDescent="0.25">
      <c r="J469" s="339">
        <f t="shared" si="470"/>
        <v>2021</v>
      </c>
      <c r="K469" s="334">
        <f t="shared" si="471"/>
        <v>0.44971314285482683</v>
      </c>
      <c r="L469" s="335">
        <f t="shared" si="469"/>
        <v>6</v>
      </c>
      <c r="M469" s="336">
        <f t="shared" si="469"/>
        <v>0.16666666666666666</v>
      </c>
      <c r="N469" s="337"/>
      <c r="O469" s="340"/>
      <c r="P469" s="340"/>
      <c r="Q469" s="340"/>
      <c r="R469" s="340"/>
      <c r="S469" s="338">
        <f>MIN($K469*$M469, $K469-SUM($O469:R469))</f>
        <v>7.4952190475804467E-2</v>
      </c>
      <c r="T469" s="338">
        <f>MIN($K469*$M469, $K469-SUM($O469:S469))</f>
        <v>7.4952190475804467E-2</v>
      </c>
      <c r="U469" s="338">
        <f>MIN($K469*$M469, $K469-SUM($O469:T469))</f>
        <v>7.4952190475804467E-2</v>
      </c>
      <c r="V469" s="338">
        <f>MIN($K469*$M469, $K469-SUM($O469:U469))</f>
        <v>7.4952190475804467E-2</v>
      </c>
      <c r="W469" s="338">
        <f>MIN($K469*$M469, $K469-SUM($O469:V469))</f>
        <v>7.4952190475804467E-2</v>
      </c>
      <c r="X469" s="338">
        <f>MIN($K469*$M469, $K469-SUM($O469:W469))</f>
        <v>7.4952190475804467E-2</v>
      </c>
      <c r="Y469" s="338">
        <f>MIN($K469*$M469, $K469-SUM($O469:X469))</f>
        <v>0</v>
      </c>
      <c r="Z469" s="338">
        <f>MIN($K469*$M469, $K469-SUM($O469:Y469))</f>
        <v>0</v>
      </c>
    </row>
    <row r="470" spans="5:26" outlineLevel="1" x14ac:dyDescent="0.25">
      <c r="J470" s="339">
        <f t="shared" si="470"/>
        <v>2022</v>
      </c>
      <c r="K470" s="334">
        <f t="shared" si="471"/>
        <v>0.44971314285482683</v>
      </c>
      <c r="L470" s="335">
        <f t="shared" si="469"/>
        <v>6</v>
      </c>
      <c r="M470" s="336">
        <f t="shared" si="469"/>
        <v>0.16666666666666666</v>
      </c>
      <c r="N470" s="337"/>
      <c r="O470" s="340"/>
      <c r="P470" s="340"/>
      <c r="Q470" s="340"/>
      <c r="R470" s="340"/>
      <c r="S470" s="340"/>
      <c r="T470" s="338">
        <f>MIN($K470*$M470, $K470-SUM($O470:S470))</f>
        <v>7.4952190475804467E-2</v>
      </c>
      <c r="U470" s="338">
        <f>MIN($K470*$M470, $K470-SUM($O470:T470))</f>
        <v>7.4952190475804467E-2</v>
      </c>
      <c r="V470" s="338">
        <f>MIN($K470*$M470, $K470-SUM($O470:U470))</f>
        <v>7.4952190475804467E-2</v>
      </c>
      <c r="W470" s="338">
        <f>MIN($K470*$M470, $K470-SUM($O470:V470))</f>
        <v>7.4952190475804467E-2</v>
      </c>
      <c r="X470" s="338">
        <f>MIN($K470*$M470, $K470-SUM($O470:W470))</f>
        <v>7.4952190475804467E-2</v>
      </c>
      <c r="Y470" s="338">
        <f>MIN($K470*$M470, $K470-SUM($O470:X470))</f>
        <v>7.4952190475804467E-2</v>
      </c>
      <c r="Z470" s="338">
        <f>MIN($K470*$M470, $K470-SUM($O470:Y470))</f>
        <v>0</v>
      </c>
    </row>
    <row r="471" spans="5:26" outlineLevel="1" x14ac:dyDescent="0.25">
      <c r="J471" s="339">
        <f t="shared" si="470"/>
        <v>2023</v>
      </c>
      <c r="K471" s="334">
        <f t="shared" si="471"/>
        <v>0.44971314285482683</v>
      </c>
      <c r="L471" s="335">
        <f t="shared" si="469"/>
        <v>6</v>
      </c>
      <c r="M471" s="336">
        <f t="shared" si="469"/>
        <v>0.16666666666666666</v>
      </c>
      <c r="N471" s="337"/>
      <c r="O471" s="340"/>
      <c r="P471" s="340"/>
      <c r="Q471" s="340"/>
      <c r="R471" s="340"/>
      <c r="S471" s="340"/>
      <c r="T471" s="340"/>
      <c r="U471" s="338">
        <f>MIN($K471*$M471, $K471-SUM($O471:T471))</f>
        <v>7.4952190475804467E-2</v>
      </c>
      <c r="V471" s="338">
        <f>MIN($K471*$M471, $K471-SUM($O471:U471))</f>
        <v>7.4952190475804467E-2</v>
      </c>
      <c r="W471" s="338">
        <f>MIN($K471*$M471, $K471-SUM($O471:V471))</f>
        <v>7.4952190475804467E-2</v>
      </c>
      <c r="X471" s="338">
        <f>MIN($K471*$M471, $K471-SUM($O471:W471))</f>
        <v>7.4952190475804467E-2</v>
      </c>
      <c r="Y471" s="338">
        <f>MIN($K471*$M471, $K471-SUM($O471:X471))</f>
        <v>7.4952190475804467E-2</v>
      </c>
      <c r="Z471" s="338">
        <f>MIN($K471*$M471, $K471-SUM($O471:Y471))</f>
        <v>7.4952190475804467E-2</v>
      </c>
    </row>
    <row r="472" spans="5:26" outlineLevel="1" x14ac:dyDescent="0.25">
      <c r="J472" s="339">
        <f t="shared" si="470"/>
        <v>2024</v>
      </c>
      <c r="K472" s="334">
        <f t="shared" si="471"/>
        <v>0.44971314285482683</v>
      </c>
      <c r="L472" s="335">
        <f t="shared" si="469"/>
        <v>6</v>
      </c>
      <c r="M472" s="336">
        <f t="shared" si="469"/>
        <v>0.16666666666666666</v>
      </c>
      <c r="N472" s="337"/>
      <c r="O472" s="340"/>
      <c r="P472" s="340"/>
      <c r="Q472" s="340"/>
      <c r="R472" s="340"/>
      <c r="S472" s="340"/>
      <c r="T472" s="340"/>
      <c r="U472" s="340"/>
      <c r="V472" s="338">
        <f>MIN($K472*$M472, $K472-SUM($O472:U472))</f>
        <v>7.4952190475804467E-2</v>
      </c>
      <c r="W472" s="338">
        <f>MIN($K472*$M472, $K472-SUM($O472:V472))</f>
        <v>7.4952190475804467E-2</v>
      </c>
      <c r="X472" s="338">
        <f>MIN($K472*$M472, $K472-SUM($O472:W472))</f>
        <v>7.4952190475804467E-2</v>
      </c>
      <c r="Y472" s="338">
        <f>MIN($K472*$M472, $K472-SUM($O472:X472))</f>
        <v>7.4952190475804467E-2</v>
      </c>
      <c r="Z472" s="338">
        <f>MIN($K472*$M472, $K472-SUM($O472:Y472))</f>
        <v>7.4952190475804467E-2</v>
      </c>
    </row>
    <row r="473" spans="5:26" outlineLevel="1" x14ac:dyDescent="0.25">
      <c r="J473" s="339">
        <f t="shared" si="470"/>
        <v>2025</v>
      </c>
      <c r="K473" s="334">
        <f t="shared" si="471"/>
        <v>0</v>
      </c>
      <c r="L473" s="335">
        <f t="shared" si="469"/>
        <v>6</v>
      </c>
      <c r="M473" s="336">
        <f t="shared" si="469"/>
        <v>0.16666666666666666</v>
      </c>
      <c r="N473" s="337"/>
      <c r="O473" s="340"/>
      <c r="P473" s="340"/>
      <c r="Q473" s="340"/>
      <c r="R473" s="340"/>
      <c r="S473" s="340"/>
      <c r="T473" s="340"/>
      <c r="U473" s="340"/>
      <c r="V473" s="340"/>
      <c r="W473" s="338">
        <f>MIN($K473*$M473, $K473-SUM($O473:V473))</f>
        <v>0</v>
      </c>
      <c r="X473" s="338">
        <f>MIN($K473*$M473, $K473-SUM($O473:W473))</f>
        <v>0</v>
      </c>
      <c r="Y473" s="338">
        <f>MIN($K473*$M473, $K473-SUM($O473:X473))</f>
        <v>0</v>
      </c>
      <c r="Z473" s="338">
        <f>MIN($K473*$M473, $K473-SUM($O473:Y473))</f>
        <v>0</v>
      </c>
    </row>
    <row r="474" spans="5:26" outlineLevel="1" x14ac:dyDescent="0.25">
      <c r="J474" s="339">
        <f t="shared" si="470"/>
        <v>2026</v>
      </c>
      <c r="K474" s="334">
        <f t="shared" si="471"/>
        <v>0</v>
      </c>
      <c r="L474" s="335">
        <f t="shared" si="469"/>
        <v>6</v>
      </c>
      <c r="M474" s="336">
        <f t="shared" si="469"/>
        <v>0.16666666666666666</v>
      </c>
      <c r="N474" s="337"/>
      <c r="O474" s="340"/>
      <c r="P474" s="340"/>
      <c r="Q474" s="340"/>
      <c r="R474" s="340"/>
      <c r="S474" s="340"/>
      <c r="T474" s="340"/>
      <c r="U474" s="340"/>
      <c r="V474" s="340"/>
      <c r="W474" s="340"/>
      <c r="X474" s="338">
        <f>MIN($K474*$M474, $K474-SUM($O474:W474))</f>
        <v>0</v>
      </c>
      <c r="Y474" s="338">
        <f>MIN($K474*$M474, $K474-SUM($O474:X474))</f>
        <v>0</v>
      </c>
      <c r="Z474" s="338">
        <f>MIN($K474*$M474, $K474-SUM($O474:Y474))</f>
        <v>0</v>
      </c>
    </row>
    <row r="475" spans="5:26" outlineLevel="1" x14ac:dyDescent="0.25">
      <c r="J475" s="339">
        <f t="shared" si="470"/>
        <v>2027</v>
      </c>
      <c r="K475" s="334">
        <f t="shared" si="471"/>
        <v>0</v>
      </c>
      <c r="L475" s="335">
        <f t="shared" si="469"/>
        <v>6</v>
      </c>
      <c r="M475" s="336">
        <f t="shared" si="469"/>
        <v>0.16666666666666666</v>
      </c>
      <c r="N475" s="337"/>
      <c r="O475" s="340"/>
      <c r="P475" s="340"/>
      <c r="Q475" s="340"/>
      <c r="R475" s="340"/>
      <c r="S475" s="340"/>
      <c r="T475" s="340"/>
      <c r="U475" s="340"/>
      <c r="V475" s="340"/>
      <c r="W475" s="340"/>
      <c r="X475" s="340"/>
      <c r="Y475" s="338">
        <f>MIN($K475*$M475, $K475-SUM($O475:X475))</f>
        <v>0</v>
      </c>
      <c r="Z475" s="338">
        <f>MIN($K475*$M475, $K475-SUM($O475:Y475))</f>
        <v>0</v>
      </c>
    </row>
    <row r="476" spans="5:26" outlineLevel="1" x14ac:dyDescent="0.25">
      <c r="J476" s="339">
        <f t="shared" si="470"/>
        <v>2028</v>
      </c>
      <c r="K476" s="334">
        <f t="shared" si="471"/>
        <v>0</v>
      </c>
      <c r="L476" s="335">
        <f t="shared" si="469"/>
        <v>6</v>
      </c>
      <c r="M476" s="336">
        <f t="shared" si="469"/>
        <v>0.16666666666666666</v>
      </c>
      <c r="N476" s="337"/>
      <c r="O476" s="340"/>
      <c r="P476" s="340"/>
      <c r="Q476" s="340"/>
      <c r="R476" s="340"/>
      <c r="S476" s="340"/>
      <c r="T476" s="340"/>
      <c r="U476" s="340"/>
      <c r="V476" s="340"/>
      <c r="W476" s="340"/>
      <c r="X476" s="340"/>
      <c r="Y476" s="340"/>
      <c r="Z476" s="338">
        <f>MIN($K476*$M476, $K476-SUM($O476:Y476))</f>
        <v>0</v>
      </c>
    </row>
    <row r="477" spans="5:26" outlineLevel="1" x14ac:dyDescent="0.25">
      <c r="N477" s="198">
        <f>O477*(O477+1)/2</f>
        <v>21</v>
      </c>
      <c r="O477" s="322">
        <f>L463</f>
        <v>6</v>
      </c>
      <c r="P477" s="322">
        <f>MAX(O477-1, 0)</f>
        <v>5</v>
      </c>
      <c r="Q477" s="322">
        <f t="shared" ref="Q477:Z477" si="472">MAX(P477-1, 0)</f>
        <v>4</v>
      </c>
      <c r="R477" s="322">
        <f t="shared" si="472"/>
        <v>3</v>
      </c>
      <c r="S477" s="322">
        <f t="shared" si="472"/>
        <v>2</v>
      </c>
      <c r="T477" s="322">
        <f t="shared" si="472"/>
        <v>1</v>
      </c>
      <c r="U477" s="322">
        <f t="shared" si="472"/>
        <v>0</v>
      </c>
      <c r="V477" s="322">
        <f t="shared" si="472"/>
        <v>0</v>
      </c>
      <c r="W477" s="322">
        <f t="shared" si="472"/>
        <v>0</v>
      </c>
      <c r="X477" s="322">
        <f t="shared" si="472"/>
        <v>0</v>
      </c>
      <c r="Y477" s="322">
        <f t="shared" si="472"/>
        <v>0</v>
      </c>
      <c r="Z477" s="322">
        <f t="shared" si="472"/>
        <v>0</v>
      </c>
    </row>
    <row r="478" spans="5:26" outlineLevel="1" x14ac:dyDescent="0.25">
      <c r="E478" s="321" t="str">
        <f>F288</f>
        <v>차량운반구</v>
      </c>
      <c r="O478" s="322" t="s">
        <v>104</v>
      </c>
      <c r="P478" s="322"/>
      <c r="Q478" s="323">
        <v>1</v>
      </c>
    </row>
    <row r="479" spans="5:26" outlineLevel="1" x14ac:dyDescent="0.25">
      <c r="J479" s="324" t="s">
        <v>105</v>
      </c>
      <c r="K479" s="324" t="s">
        <v>106</v>
      </c>
      <c r="L479" s="325" t="s">
        <v>107</v>
      </c>
      <c r="M479" s="325" t="s">
        <v>108</v>
      </c>
      <c r="N479" s="325">
        <v>2016</v>
      </c>
      <c r="O479" s="326">
        <v>2017</v>
      </c>
      <c r="P479" s="326">
        <v>2018</v>
      </c>
      <c r="Q479" s="326">
        <v>2019</v>
      </c>
      <c r="R479" s="326">
        <v>2020</v>
      </c>
      <c r="S479" s="326">
        <v>2021</v>
      </c>
      <c r="T479" s="326">
        <v>2022</v>
      </c>
      <c r="U479" s="326">
        <v>2023</v>
      </c>
      <c r="V479" s="326">
        <v>2024</v>
      </c>
      <c r="W479" s="326">
        <v>2025</v>
      </c>
      <c r="X479" s="326">
        <v>2026</v>
      </c>
      <c r="Y479" s="326">
        <v>2027</v>
      </c>
      <c r="Z479" s="326">
        <v>2028</v>
      </c>
    </row>
    <row r="480" spans="5:26" outlineLevel="1" x14ac:dyDescent="0.25">
      <c r="E480" s="291"/>
      <c r="F480" s="291"/>
      <c r="G480" s="291"/>
      <c r="H480" s="291"/>
      <c r="I480" s="291"/>
      <c r="J480" s="327" t="s">
        <v>109</v>
      </c>
      <c r="K480" s="328">
        <f>SUM(K481:K493)</f>
        <v>13461.244718448055</v>
      </c>
      <c r="L480" s="329">
        <f>K369</f>
        <v>6</v>
      </c>
      <c r="M480" s="330">
        <f>1/L480</f>
        <v>0.16666666666666666</v>
      </c>
      <c r="N480" s="331"/>
      <c r="O480" s="331">
        <f t="shared" ref="O480:Z480" si="473">SUM(O481:O493)</f>
        <v>1685.3858145714282</v>
      </c>
      <c r="P480" s="331">
        <f t="shared" si="473"/>
        <v>1405.4536259639954</v>
      </c>
      <c r="Q480" s="331">
        <f t="shared" si="473"/>
        <v>1358.7982611960897</v>
      </c>
      <c r="R480" s="331">
        <f t="shared" si="473"/>
        <v>1304.3670023001998</v>
      </c>
      <c r="S480" s="331">
        <f t="shared" si="473"/>
        <v>1240.8638669216618</v>
      </c>
      <c r="T480" s="331">
        <f t="shared" si="473"/>
        <v>1166.7768756467005</v>
      </c>
      <c r="U480" s="331">
        <f t="shared" si="473"/>
        <v>1080.3420524925793</v>
      </c>
      <c r="V480" s="331">
        <f t="shared" si="473"/>
        <v>1259.4336140868709</v>
      </c>
      <c r="W480" s="331">
        <f t="shared" si="473"/>
        <v>1025.1913430928716</v>
      </c>
      <c r="X480" s="331">
        <f t="shared" si="473"/>
        <v>798.72496622685685</v>
      </c>
      <c r="Y480" s="331">
        <f t="shared" si="473"/>
        <v>581.33046584349017</v>
      </c>
      <c r="Z480" s="331">
        <f t="shared" si="473"/>
        <v>374.51982135654657</v>
      </c>
    </row>
    <row r="481" spans="5:27" outlineLevel="1" x14ac:dyDescent="0.25">
      <c r="I481" s="332" t="s">
        <v>110</v>
      </c>
      <c r="J481" s="333">
        <f>J464</f>
        <v>2016</v>
      </c>
      <c r="K481" s="334">
        <f>N178</f>
        <v>5898.8503509999991</v>
      </c>
      <c r="L481" s="335">
        <f t="shared" ref="L481:M493" si="474">L480</f>
        <v>6</v>
      </c>
      <c r="M481" s="336">
        <f t="shared" si="474"/>
        <v>0.16666666666666666</v>
      </c>
      <c r="N481" s="337"/>
      <c r="O481" s="338">
        <f>MIN($K481*O494/$N494,$K481-SUM($N481:N481))</f>
        <v>1685.3858145714282</v>
      </c>
      <c r="P481" s="338">
        <f>MIN($K481*P494/$N494,$K481-SUM($N481:O481))</f>
        <v>1404.4881788095238</v>
      </c>
      <c r="Q481" s="338">
        <f>MIN($K481*Q494/$N494,$K481-SUM($N481:P481))</f>
        <v>1123.5905430476189</v>
      </c>
      <c r="R481" s="338">
        <f>MIN($K481*R494/$N494,$K481-SUM($N481:Q481))</f>
        <v>842.69290728571411</v>
      </c>
      <c r="S481" s="338">
        <f>MIN($K481*S494/$N494,$K481-SUM($N481:R481))</f>
        <v>561.79527152380945</v>
      </c>
      <c r="T481" s="338">
        <f>MIN($K481*T494/$N494,$K481-SUM($N481:S481))</f>
        <v>280.89763576190472</v>
      </c>
      <c r="U481" s="338">
        <f>MIN($K481*U494/$N494,$K481-SUM($N481:T481))</f>
        <v>0</v>
      </c>
      <c r="V481" s="338">
        <f>MIN($K481*V494/$N494,$K481-SUM($N481:U481))</f>
        <v>0</v>
      </c>
      <c r="W481" s="338">
        <f>MIN($K481*W494/$N494,$K481-SUM($N481:V481))</f>
        <v>0</v>
      </c>
      <c r="X481" s="338">
        <f>MIN($K481*X494/$N494,$K481-SUM($N481:W481))</f>
        <v>0</v>
      </c>
      <c r="Y481" s="338">
        <f>MIN($K481*Y494/$N494,$K481-SUM($N481:X481))</f>
        <v>0</v>
      </c>
      <c r="Z481" s="338">
        <f>MIN($K481*Z494/$N494,$K481-SUM($N481:Y481))</f>
        <v>0</v>
      </c>
      <c r="AA481" s="198" t="s">
        <v>111</v>
      </c>
    </row>
    <row r="482" spans="5:27" outlineLevel="1" x14ac:dyDescent="0.25">
      <c r="I482" s="332" t="s">
        <v>112</v>
      </c>
      <c r="J482" s="333">
        <f t="shared" ref="J482:J493" si="475">J465</f>
        <v>2017</v>
      </c>
      <c r="K482" s="334">
        <f>SUMIF($317:$317, $J482,$332:$332 )</f>
        <v>0</v>
      </c>
      <c r="L482" s="335">
        <f t="shared" si="474"/>
        <v>6</v>
      </c>
      <c r="M482" s="336">
        <f t="shared" si="474"/>
        <v>0.16666666666666666</v>
      </c>
      <c r="N482" s="337"/>
      <c r="O482" s="338">
        <f>MIN($K482*$M482, $K482-SUM($N482:N482))</f>
        <v>0</v>
      </c>
      <c r="P482" s="338">
        <f>MIN($K482*$M482, $K482-SUM($N482:O482))</f>
        <v>0</v>
      </c>
      <c r="Q482" s="338">
        <f>MIN($K482*$M482, $K482-SUM($O482:P482))</f>
        <v>0</v>
      </c>
      <c r="R482" s="338">
        <f>MIN($K482*$M482, $K482-SUM($O482:Q482))</f>
        <v>0</v>
      </c>
      <c r="S482" s="338">
        <f>MIN($K482*$M482, $K482-SUM($O482:R482))</f>
        <v>0</v>
      </c>
      <c r="T482" s="338">
        <f>MIN($K482*$M482, $K482-SUM($O482:S482))</f>
        <v>0</v>
      </c>
      <c r="U482" s="338">
        <f>MIN($K482*$M482, $K482-SUM($O482:T482))</f>
        <v>0</v>
      </c>
      <c r="V482" s="338">
        <f>MIN($K482*$M482, $K482-SUM($O482:U482))</f>
        <v>0</v>
      </c>
      <c r="W482" s="338">
        <f>MIN($K482*$M482, $K482-SUM($O482:V482))</f>
        <v>0</v>
      </c>
      <c r="X482" s="338">
        <f>MIN($K482*$M482, $K482-SUM($O482:W482))</f>
        <v>0</v>
      </c>
      <c r="Y482" s="338">
        <f>MIN($K482*$M482, $K482-SUM($O482:X482))</f>
        <v>0</v>
      </c>
      <c r="Z482" s="338">
        <f>MIN($K482*$M482, $K482-SUM($O482:Y482))</f>
        <v>0</v>
      </c>
    </row>
    <row r="483" spans="5:27" outlineLevel="1" x14ac:dyDescent="0.25">
      <c r="J483" s="339">
        <f t="shared" si="475"/>
        <v>2018</v>
      </c>
      <c r="K483" s="334">
        <f>SUMIF($317:$317, $J483,$332:$332 )</f>
        <v>5.7926829268292677</v>
      </c>
      <c r="L483" s="335">
        <f t="shared" si="474"/>
        <v>6</v>
      </c>
      <c r="M483" s="336">
        <f t="shared" si="474"/>
        <v>0.16666666666666666</v>
      </c>
      <c r="N483" s="337"/>
      <c r="O483" s="340"/>
      <c r="P483" s="338">
        <f>MIN($K483*$M483, $K483-SUM($N483:O483))</f>
        <v>0.96544715447154461</v>
      </c>
      <c r="Q483" s="338">
        <f>MIN($K483*$M483, $K483-SUM($O483:P483))</f>
        <v>0.96544715447154461</v>
      </c>
      <c r="R483" s="338">
        <f>MIN($K483*$M483, $K483-SUM($O483:Q483))</f>
        <v>0.96544715447154461</v>
      </c>
      <c r="S483" s="338">
        <f>MIN($K483*$M483, $K483-SUM($O483:R483))</f>
        <v>0.96544715447154461</v>
      </c>
      <c r="T483" s="338">
        <f>MIN($K483*$M483, $K483-SUM($O483:S483))</f>
        <v>0.96544715447154461</v>
      </c>
      <c r="U483" s="338">
        <f>MIN($K483*$M483, $K483-SUM($O483:T483))</f>
        <v>0.96544715447154461</v>
      </c>
      <c r="V483" s="338">
        <f>MIN($K483*$M483, $K483-SUM($O483:U483))</f>
        <v>8.8817841970012523E-16</v>
      </c>
      <c r="W483" s="338">
        <f>MIN($K483*$M483, $K483-SUM($O483:V483))</f>
        <v>0</v>
      </c>
      <c r="X483" s="338">
        <f>MIN($K483*$M483, $K483-SUM($O483:W483))</f>
        <v>0</v>
      </c>
      <c r="Y483" s="338">
        <f>MIN($K483*$M483, $K483-SUM($O483:X483))</f>
        <v>0</v>
      </c>
      <c r="Z483" s="338">
        <f>MIN($K483*$M483, $K483-SUM($O483:Y483))</f>
        <v>0</v>
      </c>
    </row>
    <row r="484" spans="5:27" outlineLevel="1" x14ac:dyDescent="0.25">
      <c r="J484" s="339">
        <f t="shared" si="475"/>
        <v>2019</v>
      </c>
      <c r="K484" s="334">
        <f t="shared" ref="K484:K493" si="476">SUMIF($317:$317, $J484,$326:$326 )</f>
        <v>1405.4536259639954</v>
      </c>
      <c r="L484" s="335">
        <f t="shared" si="474"/>
        <v>6</v>
      </c>
      <c r="M484" s="336">
        <f t="shared" si="474"/>
        <v>0.16666666666666666</v>
      </c>
      <c r="N484" s="337"/>
      <c r="O484" s="340"/>
      <c r="P484" s="340"/>
      <c r="Q484" s="338">
        <f>MIN($K484*$M484, $K484-SUM($O484:P484))</f>
        <v>234.24227099399923</v>
      </c>
      <c r="R484" s="338">
        <f>MIN($K484*$M484, $K484-SUM($O484:Q484))</f>
        <v>234.24227099399923</v>
      </c>
      <c r="S484" s="338">
        <f>MIN($K484*$M484, $K484-SUM($O484:R484))</f>
        <v>234.24227099399923</v>
      </c>
      <c r="T484" s="338">
        <f>MIN($K484*$M484, $K484-SUM($O484:S484))</f>
        <v>234.24227099399923</v>
      </c>
      <c r="U484" s="338">
        <f>MIN($K484*$M484, $K484-SUM($O484:T484))</f>
        <v>234.24227099399923</v>
      </c>
      <c r="V484" s="338">
        <f>MIN($K484*$M484, $K484-SUM($O484:U484))</f>
        <v>234.24227099399923</v>
      </c>
      <c r="W484" s="338">
        <f>MIN($K484*$M484, $K484-SUM($O484:V484))</f>
        <v>0</v>
      </c>
      <c r="X484" s="338">
        <f>MIN($K484*$M484, $K484-SUM($O484:W484))</f>
        <v>0</v>
      </c>
      <c r="Y484" s="338">
        <f>MIN($K484*$M484, $K484-SUM($O484:X484))</f>
        <v>0</v>
      </c>
      <c r="Z484" s="338">
        <f>MIN($K484*$M484, $K484-SUM($O484:Y484))</f>
        <v>0</v>
      </c>
    </row>
    <row r="485" spans="5:27" outlineLevel="1" x14ac:dyDescent="0.25">
      <c r="J485" s="339">
        <f t="shared" si="475"/>
        <v>2020</v>
      </c>
      <c r="K485" s="334">
        <f t="shared" si="476"/>
        <v>1358.7982611960897</v>
      </c>
      <c r="L485" s="335">
        <f t="shared" si="474"/>
        <v>6</v>
      </c>
      <c r="M485" s="336">
        <f t="shared" si="474"/>
        <v>0.16666666666666666</v>
      </c>
      <c r="N485" s="337"/>
      <c r="O485" s="340"/>
      <c r="P485" s="340"/>
      <c r="Q485" s="340"/>
      <c r="R485" s="338">
        <f>MIN($K485*$M485, $K485-SUM($O485:Q485))</f>
        <v>226.46637686601494</v>
      </c>
      <c r="S485" s="338">
        <f>MIN($K485*$M485, $K485-SUM($O485:R485))</f>
        <v>226.46637686601494</v>
      </c>
      <c r="T485" s="338">
        <f>MIN($K485*$M485, $K485-SUM($O485:S485))</f>
        <v>226.46637686601494</v>
      </c>
      <c r="U485" s="338">
        <f>MIN($K485*$M485, $K485-SUM($O485:T485))</f>
        <v>226.46637686601494</v>
      </c>
      <c r="V485" s="338">
        <f>MIN($K485*$M485, $K485-SUM($O485:U485))</f>
        <v>226.46637686601494</v>
      </c>
      <c r="W485" s="338">
        <f>MIN($K485*$M485, $K485-SUM($O485:V485))</f>
        <v>226.46637686601494</v>
      </c>
      <c r="X485" s="338">
        <f>MIN($K485*$M485, $K485-SUM($O485:W485))</f>
        <v>0</v>
      </c>
      <c r="Y485" s="338">
        <f>MIN($K485*$M485, $K485-SUM($O485:X485))</f>
        <v>0</v>
      </c>
      <c r="Z485" s="338">
        <f>MIN($K485*$M485, $K485-SUM($O485:Y485))</f>
        <v>0</v>
      </c>
    </row>
    <row r="486" spans="5:27" outlineLevel="1" x14ac:dyDescent="0.25">
      <c r="J486" s="339">
        <f t="shared" si="475"/>
        <v>2021</v>
      </c>
      <c r="K486" s="334">
        <f t="shared" si="476"/>
        <v>1304.3670023001996</v>
      </c>
      <c r="L486" s="335">
        <f t="shared" si="474"/>
        <v>6</v>
      </c>
      <c r="M486" s="336">
        <f t="shared" si="474"/>
        <v>0.16666666666666666</v>
      </c>
      <c r="N486" s="337"/>
      <c r="O486" s="340"/>
      <c r="P486" s="340"/>
      <c r="Q486" s="340"/>
      <c r="R486" s="340"/>
      <c r="S486" s="338">
        <f>MIN($K486*$M486, $K486-SUM($O486:R486))</f>
        <v>217.39450038336659</v>
      </c>
      <c r="T486" s="338">
        <f>MIN($K486*$M486, $K486-SUM($O486:S486))</f>
        <v>217.39450038336659</v>
      </c>
      <c r="U486" s="338">
        <f>MIN($K486*$M486, $K486-SUM($O486:T486))</f>
        <v>217.39450038336659</v>
      </c>
      <c r="V486" s="338">
        <f>MIN($K486*$M486, $K486-SUM($O486:U486))</f>
        <v>217.39450038336659</v>
      </c>
      <c r="W486" s="338">
        <f>MIN($K486*$M486, $K486-SUM($O486:V486))</f>
        <v>217.39450038336659</v>
      </c>
      <c r="X486" s="338">
        <f>MIN($K486*$M486, $K486-SUM($O486:W486))</f>
        <v>217.39450038336659</v>
      </c>
      <c r="Y486" s="338">
        <f>MIN($K486*$M486, $K486-SUM($O486:X486))</f>
        <v>0</v>
      </c>
      <c r="Z486" s="338">
        <f>MIN($K486*$M486, $K486-SUM($O486:Y486))</f>
        <v>0</v>
      </c>
    </row>
    <row r="487" spans="5:27" outlineLevel="1" x14ac:dyDescent="0.25">
      <c r="J487" s="339">
        <f t="shared" si="475"/>
        <v>2022</v>
      </c>
      <c r="K487" s="334">
        <f t="shared" si="476"/>
        <v>1240.8638669216618</v>
      </c>
      <c r="L487" s="335">
        <f t="shared" si="474"/>
        <v>6</v>
      </c>
      <c r="M487" s="336">
        <f t="shared" si="474"/>
        <v>0.16666666666666666</v>
      </c>
      <c r="N487" s="337"/>
      <c r="O487" s="340"/>
      <c r="P487" s="340"/>
      <c r="Q487" s="340"/>
      <c r="R487" s="340"/>
      <c r="S487" s="340"/>
      <c r="T487" s="338">
        <f>MIN($K487*$M487, $K487-SUM($O487:S487))</f>
        <v>206.81064448694363</v>
      </c>
      <c r="U487" s="338">
        <f>MIN($K487*$M487, $K487-SUM($O487:T487))</f>
        <v>206.81064448694363</v>
      </c>
      <c r="V487" s="338">
        <f>MIN($K487*$M487, $K487-SUM($O487:U487))</f>
        <v>206.81064448694363</v>
      </c>
      <c r="W487" s="338">
        <f>MIN($K487*$M487, $K487-SUM($O487:V487))</f>
        <v>206.81064448694363</v>
      </c>
      <c r="X487" s="338">
        <f>MIN($K487*$M487, $K487-SUM($O487:W487))</f>
        <v>206.81064448694363</v>
      </c>
      <c r="Y487" s="338">
        <f>MIN($K487*$M487, $K487-SUM($O487:X487))</f>
        <v>206.8106444869436</v>
      </c>
      <c r="Z487" s="338">
        <f>MIN($K487*$M487, $K487-SUM($O487:Y487))</f>
        <v>0</v>
      </c>
    </row>
    <row r="488" spans="5:27" outlineLevel="1" x14ac:dyDescent="0.25">
      <c r="J488" s="339">
        <f t="shared" si="475"/>
        <v>2023</v>
      </c>
      <c r="K488" s="334">
        <f t="shared" si="476"/>
        <v>1166.7768756467005</v>
      </c>
      <c r="L488" s="335">
        <f t="shared" si="474"/>
        <v>6</v>
      </c>
      <c r="M488" s="336">
        <f t="shared" si="474"/>
        <v>0.16666666666666666</v>
      </c>
      <c r="N488" s="337"/>
      <c r="O488" s="340"/>
      <c r="P488" s="340"/>
      <c r="Q488" s="340"/>
      <c r="R488" s="340"/>
      <c r="S488" s="340"/>
      <c r="T488" s="340"/>
      <c r="U488" s="338">
        <f>MIN($K488*$M488, $K488-SUM($O488:T488))</f>
        <v>194.46281260778341</v>
      </c>
      <c r="V488" s="338">
        <f>MIN($K488*$M488, $K488-SUM($O488:U488))</f>
        <v>194.46281260778341</v>
      </c>
      <c r="W488" s="338">
        <f>MIN($K488*$M488, $K488-SUM($O488:V488))</f>
        <v>194.46281260778341</v>
      </c>
      <c r="X488" s="338">
        <f>MIN($K488*$M488, $K488-SUM($O488:W488))</f>
        <v>194.46281260778341</v>
      </c>
      <c r="Y488" s="338">
        <f>MIN($K488*$M488, $K488-SUM($O488:X488))</f>
        <v>194.46281260778341</v>
      </c>
      <c r="Z488" s="338">
        <f>MIN($K488*$M488, $K488-SUM($O488:Y488))</f>
        <v>194.46281260778341</v>
      </c>
    </row>
    <row r="489" spans="5:27" outlineLevel="1" x14ac:dyDescent="0.25">
      <c r="J489" s="339">
        <f t="shared" si="475"/>
        <v>2024</v>
      </c>
      <c r="K489" s="334">
        <f t="shared" si="476"/>
        <v>1080.3420524925791</v>
      </c>
      <c r="L489" s="335">
        <f t="shared" si="474"/>
        <v>6</v>
      </c>
      <c r="M489" s="336">
        <f t="shared" si="474"/>
        <v>0.16666666666666666</v>
      </c>
      <c r="N489" s="337"/>
      <c r="O489" s="340"/>
      <c r="P489" s="340"/>
      <c r="Q489" s="340"/>
      <c r="R489" s="340"/>
      <c r="S489" s="340"/>
      <c r="T489" s="340"/>
      <c r="U489" s="340"/>
      <c r="V489" s="338">
        <f>MIN($K489*$M489, $K489-SUM($O489:U489))</f>
        <v>180.05700874876317</v>
      </c>
      <c r="W489" s="338">
        <f>MIN($K489*$M489, $K489-SUM($O489:V489))</f>
        <v>180.05700874876317</v>
      </c>
      <c r="X489" s="338">
        <f>MIN($K489*$M489, $K489-SUM($O489:W489))</f>
        <v>180.05700874876317</v>
      </c>
      <c r="Y489" s="338">
        <f>MIN($K489*$M489, $K489-SUM($O489:X489))</f>
        <v>180.05700874876317</v>
      </c>
      <c r="Z489" s="338">
        <f>MIN($K489*$M489, $K489-SUM($O489:Y489))</f>
        <v>180.05700874876317</v>
      </c>
    </row>
    <row r="490" spans="5:27" outlineLevel="1" x14ac:dyDescent="0.25">
      <c r="J490" s="339">
        <f t="shared" si="475"/>
        <v>2025</v>
      </c>
      <c r="K490" s="334">
        <f t="shared" si="476"/>
        <v>0</v>
      </c>
      <c r="L490" s="335">
        <f t="shared" si="474"/>
        <v>6</v>
      </c>
      <c r="M490" s="336">
        <f t="shared" si="474"/>
        <v>0.16666666666666666</v>
      </c>
      <c r="N490" s="337"/>
      <c r="O490" s="340"/>
      <c r="P490" s="340"/>
      <c r="Q490" s="340"/>
      <c r="R490" s="340"/>
      <c r="S490" s="340"/>
      <c r="T490" s="340"/>
      <c r="U490" s="340"/>
      <c r="V490" s="340"/>
      <c r="W490" s="338">
        <f>MIN($K490*$M490, $K490-SUM($O490:V490))</f>
        <v>0</v>
      </c>
      <c r="X490" s="338">
        <f>MIN($K490*$M490, $K490-SUM($O490:W490))</f>
        <v>0</v>
      </c>
      <c r="Y490" s="338">
        <f>MIN($K490*$M490, $K490-SUM($O490:X490))</f>
        <v>0</v>
      </c>
      <c r="Z490" s="338">
        <f>MIN($K490*$M490, $K490-SUM($O490:Y490))</f>
        <v>0</v>
      </c>
    </row>
    <row r="491" spans="5:27" outlineLevel="1" x14ac:dyDescent="0.25">
      <c r="J491" s="339">
        <f t="shared" si="475"/>
        <v>2026</v>
      </c>
      <c r="K491" s="334">
        <f t="shared" si="476"/>
        <v>0</v>
      </c>
      <c r="L491" s="335">
        <f t="shared" si="474"/>
        <v>6</v>
      </c>
      <c r="M491" s="336">
        <f t="shared" si="474"/>
        <v>0.16666666666666666</v>
      </c>
      <c r="N491" s="337"/>
      <c r="O491" s="340"/>
      <c r="P491" s="340"/>
      <c r="Q491" s="340"/>
      <c r="R491" s="340"/>
      <c r="S491" s="340"/>
      <c r="T491" s="340"/>
      <c r="U491" s="340"/>
      <c r="V491" s="340"/>
      <c r="W491" s="340"/>
      <c r="X491" s="338">
        <f>MIN($K491*$M491, $K491-SUM($O491:W491))</f>
        <v>0</v>
      </c>
      <c r="Y491" s="338">
        <f>MIN($K491*$M491, $K491-SUM($O491:X491))</f>
        <v>0</v>
      </c>
      <c r="Z491" s="338">
        <f>MIN($K491*$M491, $K491-SUM($O491:Y491))</f>
        <v>0</v>
      </c>
    </row>
    <row r="492" spans="5:27" outlineLevel="1" x14ac:dyDescent="0.25">
      <c r="J492" s="339">
        <f t="shared" si="475"/>
        <v>2027</v>
      </c>
      <c r="K492" s="334">
        <f t="shared" si="476"/>
        <v>0</v>
      </c>
      <c r="L492" s="335">
        <f t="shared" si="474"/>
        <v>6</v>
      </c>
      <c r="M492" s="336">
        <f t="shared" si="474"/>
        <v>0.16666666666666666</v>
      </c>
      <c r="N492" s="337"/>
      <c r="O492" s="340"/>
      <c r="P492" s="340"/>
      <c r="Q492" s="340"/>
      <c r="R492" s="340"/>
      <c r="S492" s="340"/>
      <c r="T492" s="340"/>
      <c r="U492" s="340"/>
      <c r="V492" s="340"/>
      <c r="W492" s="340"/>
      <c r="X492" s="340"/>
      <c r="Y492" s="338">
        <f>MIN($K492*$M492, $K492-SUM($O492:X492))</f>
        <v>0</v>
      </c>
      <c r="Z492" s="338">
        <f>MIN($K492*$M492, $K492-SUM($O492:Y492))</f>
        <v>0</v>
      </c>
    </row>
    <row r="493" spans="5:27" outlineLevel="1" x14ac:dyDescent="0.25">
      <c r="J493" s="339">
        <f t="shared" si="475"/>
        <v>2028</v>
      </c>
      <c r="K493" s="334">
        <f t="shared" si="476"/>
        <v>0</v>
      </c>
      <c r="L493" s="335">
        <f t="shared" si="474"/>
        <v>6</v>
      </c>
      <c r="M493" s="336">
        <f t="shared" si="474"/>
        <v>0.16666666666666666</v>
      </c>
      <c r="N493" s="337"/>
      <c r="O493" s="340"/>
      <c r="P493" s="340"/>
      <c r="Q493" s="340"/>
      <c r="R493" s="340"/>
      <c r="S493" s="340"/>
      <c r="T493" s="340"/>
      <c r="U493" s="340"/>
      <c r="V493" s="340"/>
      <c r="W493" s="340"/>
      <c r="X493" s="340"/>
      <c r="Y493" s="340"/>
      <c r="Z493" s="338">
        <f>MIN($K493*$M493, $K493-SUM($O493:Y493))</f>
        <v>0</v>
      </c>
    </row>
    <row r="494" spans="5:27" outlineLevel="1" x14ac:dyDescent="0.25">
      <c r="N494" s="198">
        <f>O494*(O494+1)/2</f>
        <v>21</v>
      </c>
      <c r="O494" s="322">
        <f>L480</f>
        <v>6</v>
      </c>
      <c r="P494" s="322">
        <f>MAX(O494-1, 0)</f>
        <v>5</v>
      </c>
      <c r="Q494" s="322">
        <f t="shared" ref="Q494:Z494" si="477">MAX(P494-1, 0)</f>
        <v>4</v>
      </c>
      <c r="R494" s="322">
        <f t="shared" si="477"/>
        <v>3</v>
      </c>
      <c r="S494" s="322">
        <f t="shared" si="477"/>
        <v>2</v>
      </c>
      <c r="T494" s="322">
        <f t="shared" si="477"/>
        <v>1</v>
      </c>
      <c r="U494" s="322">
        <f t="shared" si="477"/>
        <v>0</v>
      </c>
      <c r="V494" s="322">
        <f t="shared" si="477"/>
        <v>0</v>
      </c>
      <c r="W494" s="322">
        <f t="shared" si="477"/>
        <v>0</v>
      </c>
      <c r="X494" s="322">
        <f t="shared" si="477"/>
        <v>0</v>
      </c>
      <c r="Y494" s="322">
        <f t="shared" si="477"/>
        <v>0</v>
      </c>
      <c r="Z494" s="322">
        <f t="shared" si="477"/>
        <v>0</v>
      </c>
    </row>
    <row r="495" spans="5:27" outlineLevel="1" x14ac:dyDescent="0.25">
      <c r="E495" s="321" t="str">
        <f>F289</f>
        <v>기타 유형자산</v>
      </c>
      <c r="O495" s="322" t="s">
        <v>104</v>
      </c>
      <c r="P495" s="322"/>
      <c r="Q495" s="323">
        <v>1</v>
      </c>
    </row>
    <row r="496" spans="5:27" outlineLevel="1" x14ac:dyDescent="0.25">
      <c r="J496" s="324" t="s">
        <v>105</v>
      </c>
      <c r="K496" s="324" t="s">
        <v>106</v>
      </c>
      <c r="L496" s="325" t="s">
        <v>107</v>
      </c>
      <c r="M496" s="325" t="s">
        <v>108</v>
      </c>
      <c r="N496" s="325">
        <v>2016</v>
      </c>
      <c r="O496" s="326">
        <v>2017</v>
      </c>
      <c r="P496" s="326">
        <v>2018</v>
      </c>
      <c r="Q496" s="326">
        <v>2019</v>
      </c>
      <c r="R496" s="326">
        <v>2020</v>
      </c>
      <c r="S496" s="326">
        <v>2021</v>
      </c>
      <c r="T496" s="326">
        <v>2022</v>
      </c>
      <c r="U496" s="326">
        <v>2023</v>
      </c>
      <c r="V496" s="326">
        <v>2024</v>
      </c>
      <c r="W496" s="326">
        <v>2025</v>
      </c>
      <c r="X496" s="326">
        <v>2026</v>
      </c>
      <c r="Y496" s="326">
        <v>2027</v>
      </c>
      <c r="Z496" s="326">
        <v>2028</v>
      </c>
    </row>
    <row r="497" spans="5:27" outlineLevel="1" x14ac:dyDescent="0.25">
      <c r="E497" s="291"/>
      <c r="F497" s="291"/>
      <c r="G497" s="291"/>
      <c r="H497" s="291"/>
      <c r="I497" s="291"/>
      <c r="J497" s="327" t="s">
        <v>109</v>
      </c>
      <c r="K497" s="328">
        <f>SUM(K498:K510)</f>
        <v>203390.83657500002</v>
      </c>
      <c r="L497" s="329">
        <f>K370</f>
        <v>6</v>
      </c>
      <c r="M497" s="330">
        <f>1/L497</f>
        <v>0.16666666666666666</v>
      </c>
      <c r="N497" s="331"/>
      <c r="O497" s="331">
        <f t="shared" ref="O497:Z497" si="478">SUM(O498:O510)</f>
        <v>19370.555864285718</v>
      </c>
      <c r="P497" s="331">
        <f t="shared" si="478"/>
        <v>19370.555864285718</v>
      </c>
      <c r="Q497" s="331">
        <f t="shared" si="478"/>
        <v>19370.555864285718</v>
      </c>
      <c r="R497" s="331">
        <f t="shared" si="478"/>
        <v>19370.555864285718</v>
      </c>
      <c r="S497" s="331">
        <f t="shared" si="478"/>
        <v>19370.555864285718</v>
      </c>
      <c r="T497" s="331">
        <f t="shared" si="478"/>
        <v>19370.555864285718</v>
      </c>
      <c r="U497" s="331">
        <f t="shared" si="478"/>
        <v>19370.555864285718</v>
      </c>
      <c r="V497" s="331">
        <f t="shared" si="478"/>
        <v>19370.555864285718</v>
      </c>
      <c r="W497" s="331">
        <f t="shared" si="478"/>
        <v>16142.129886904764</v>
      </c>
      <c r="X497" s="331">
        <f t="shared" si="478"/>
        <v>12913.703909523811</v>
      </c>
      <c r="Y497" s="331">
        <f t="shared" si="478"/>
        <v>9685.277932142857</v>
      </c>
      <c r="Z497" s="331">
        <f t="shared" si="478"/>
        <v>6456.8519547619053</v>
      </c>
    </row>
    <row r="498" spans="5:27" outlineLevel="1" x14ac:dyDescent="0.25">
      <c r="I498" s="332" t="s">
        <v>110</v>
      </c>
      <c r="J498" s="333">
        <f>J481</f>
        <v>2016</v>
      </c>
      <c r="K498" s="334">
        <f>N181</f>
        <v>67796.945525000017</v>
      </c>
      <c r="L498" s="335">
        <f t="shared" ref="L498:M510" si="479">L497</f>
        <v>6</v>
      </c>
      <c r="M498" s="336">
        <f t="shared" si="479"/>
        <v>0.16666666666666666</v>
      </c>
      <c r="N498" s="337"/>
      <c r="O498" s="338">
        <f>MIN($K498*O511/$N511,$K498-SUM($N498:N498))</f>
        <v>19370.555864285718</v>
      </c>
      <c r="P498" s="338">
        <f>MIN($K498*P511/$N511,$K498-SUM($N498:O498))</f>
        <v>16142.129886904764</v>
      </c>
      <c r="Q498" s="338">
        <f>MIN($K498*Q511/$N511,$K498-SUM($N498:P498))</f>
        <v>12913.703909523812</v>
      </c>
      <c r="R498" s="338">
        <f>MIN($K498*R511/$N511,$K498-SUM($N498:Q498))</f>
        <v>9685.2779321428588</v>
      </c>
      <c r="S498" s="338">
        <f>MIN($K498*S511/$N511,$K498-SUM($N498:R498))</f>
        <v>6456.8519547619062</v>
      </c>
      <c r="T498" s="338">
        <f>MIN($K498*T511/$N511,$K498-SUM($N498:S498))</f>
        <v>3228.4259773809531</v>
      </c>
      <c r="U498" s="338">
        <f>MIN($K498*U511/$N511,$K498-SUM($N498:T498))</f>
        <v>0</v>
      </c>
      <c r="V498" s="338">
        <f>MIN($K498*V511/$N511,$K498-SUM($N498:U498))</f>
        <v>0</v>
      </c>
      <c r="W498" s="338">
        <f>MIN($K498*W511/$N511,$K498-SUM($N498:V498))</f>
        <v>0</v>
      </c>
      <c r="X498" s="338">
        <f>MIN($K498*X511/$N511,$K498-SUM($N498:W498))</f>
        <v>0</v>
      </c>
      <c r="Y498" s="338">
        <f>MIN($K498*Y511/$N511,$K498-SUM($N498:X498))</f>
        <v>0</v>
      </c>
      <c r="Z498" s="338">
        <f>MIN($K498*Z511/$N511,$K498-SUM($N498:Y498))</f>
        <v>0</v>
      </c>
      <c r="AA498" s="198" t="s">
        <v>111</v>
      </c>
    </row>
    <row r="499" spans="5:27" outlineLevel="1" x14ac:dyDescent="0.25">
      <c r="I499" s="332" t="s">
        <v>112</v>
      </c>
      <c r="J499" s="333">
        <f t="shared" ref="J499:J510" si="480">J482</f>
        <v>2017</v>
      </c>
      <c r="K499" s="334">
        <f t="shared" ref="K499:K510" si="481">SUMIF($317:$317, $J499,$327:$327 )</f>
        <v>0</v>
      </c>
      <c r="L499" s="335">
        <f t="shared" si="479"/>
        <v>6</v>
      </c>
      <c r="M499" s="336">
        <f t="shared" si="479"/>
        <v>0.16666666666666666</v>
      </c>
      <c r="N499" s="337"/>
      <c r="O499" s="338">
        <f>MIN($K499*$M499, $K499-SUM($N499:N499))</f>
        <v>0</v>
      </c>
      <c r="P499" s="338">
        <f>MIN($K499*$M499, $K499-SUM($N499:O499))</f>
        <v>0</v>
      </c>
      <c r="Q499" s="338">
        <f>MIN($K499*$M499, $K499-SUM($O499:P499))</f>
        <v>0</v>
      </c>
      <c r="R499" s="338">
        <f>MIN($K499*$M499, $K499-SUM($O499:Q499))</f>
        <v>0</v>
      </c>
      <c r="S499" s="338">
        <f>MIN($K499*$M499, $K499-SUM($O499:R499))</f>
        <v>0</v>
      </c>
      <c r="T499" s="338">
        <f>MIN($K499*$M499, $K499-SUM($O499:S499))</f>
        <v>0</v>
      </c>
      <c r="U499" s="338">
        <f>MIN($K499*$M499, $K499-SUM($O499:T499))</f>
        <v>0</v>
      </c>
      <c r="V499" s="338">
        <f>MIN($K499*$M499, $K499-SUM($O499:U499))</f>
        <v>0</v>
      </c>
      <c r="W499" s="338">
        <f>MIN($K499*$M499, $K499-SUM($O499:V499))</f>
        <v>0</v>
      </c>
      <c r="X499" s="338">
        <f>MIN($K499*$M499, $K499-SUM($O499:W499))</f>
        <v>0</v>
      </c>
      <c r="Y499" s="338">
        <f>MIN($K499*$M499, $K499-SUM($O499:X499))</f>
        <v>0</v>
      </c>
      <c r="Z499" s="338">
        <f>MIN($K499*$M499, $K499-SUM($O499:Y499))</f>
        <v>0</v>
      </c>
    </row>
    <row r="500" spans="5:27" outlineLevel="1" x14ac:dyDescent="0.25">
      <c r="J500" s="339">
        <f t="shared" si="480"/>
        <v>2018</v>
      </c>
      <c r="K500" s="334">
        <f t="shared" si="481"/>
        <v>19370.555864285718</v>
      </c>
      <c r="L500" s="335">
        <f t="shared" si="479"/>
        <v>6</v>
      </c>
      <c r="M500" s="336">
        <f t="shared" si="479"/>
        <v>0.16666666666666666</v>
      </c>
      <c r="N500" s="337"/>
      <c r="O500" s="340"/>
      <c r="P500" s="338">
        <f>MIN($K500*$M500, $K500-SUM($N500:O500))</f>
        <v>3228.4259773809526</v>
      </c>
      <c r="Q500" s="338">
        <f>MIN($K500*$M500, $K500-SUM($O500:P500))</f>
        <v>3228.4259773809526</v>
      </c>
      <c r="R500" s="338">
        <f>MIN($K500*$M500, $K500-SUM($O500:Q500))</f>
        <v>3228.4259773809526</v>
      </c>
      <c r="S500" s="338">
        <f>MIN($K500*$M500, $K500-SUM($O500:R500))</f>
        <v>3228.4259773809526</v>
      </c>
      <c r="T500" s="338">
        <f>MIN($K500*$M500, $K500-SUM($O500:S500))</f>
        <v>3228.4259773809526</v>
      </c>
      <c r="U500" s="338">
        <f>MIN($K500*$M500, $K500-SUM($O500:T500))</f>
        <v>3228.4259773809526</v>
      </c>
      <c r="V500" s="338">
        <f>MIN($K500*$M500, $K500-SUM($O500:U500))</f>
        <v>0</v>
      </c>
      <c r="W500" s="338">
        <f>MIN($K500*$M500, $K500-SUM($O500:V500))</f>
        <v>0</v>
      </c>
      <c r="X500" s="338">
        <f>MIN($K500*$M500, $K500-SUM($O500:W500))</f>
        <v>0</v>
      </c>
      <c r="Y500" s="338">
        <f>MIN($K500*$M500, $K500-SUM($O500:X500))</f>
        <v>0</v>
      </c>
      <c r="Z500" s="338">
        <f>MIN($K500*$M500, $K500-SUM($O500:Y500))</f>
        <v>0</v>
      </c>
    </row>
    <row r="501" spans="5:27" outlineLevel="1" x14ac:dyDescent="0.25">
      <c r="J501" s="339">
        <f t="shared" si="480"/>
        <v>2019</v>
      </c>
      <c r="K501" s="334">
        <f t="shared" si="481"/>
        <v>19370.555864285718</v>
      </c>
      <c r="L501" s="335">
        <f t="shared" si="479"/>
        <v>6</v>
      </c>
      <c r="M501" s="336">
        <f t="shared" si="479"/>
        <v>0.16666666666666666</v>
      </c>
      <c r="N501" s="337"/>
      <c r="O501" s="340"/>
      <c r="P501" s="340"/>
      <c r="Q501" s="338">
        <f>MIN($K501*$M501, $K501-SUM($O501:P501))</f>
        <v>3228.4259773809526</v>
      </c>
      <c r="R501" s="338">
        <f>MIN($K501*$M501, $K501-SUM($O501:Q501))</f>
        <v>3228.4259773809526</v>
      </c>
      <c r="S501" s="338">
        <f>MIN($K501*$M501, $K501-SUM($O501:R501))</f>
        <v>3228.4259773809526</v>
      </c>
      <c r="T501" s="338">
        <f>MIN($K501*$M501, $K501-SUM($O501:S501))</f>
        <v>3228.4259773809526</v>
      </c>
      <c r="U501" s="338">
        <f>MIN($K501*$M501, $K501-SUM($O501:T501))</f>
        <v>3228.4259773809526</v>
      </c>
      <c r="V501" s="338">
        <f>MIN($K501*$M501, $K501-SUM($O501:U501))</f>
        <v>3228.4259773809526</v>
      </c>
      <c r="W501" s="338">
        <f>MIN($K501*$M501, $K501-SUM($O501:V501))</f>
        <v>0</v>
      </c>
      <c r="X501" s="338">
        <f>MIN($K501*$M501, $K501-SUM($O501:W501))</f>
        <v>0</v>
      </c>
      <c r="Y501" s="338">
        <f>MIN($K501*$M501, $K501-SUM($O501:X501))</f>
        <v>0</v>
      </c>
      <c r="Z501" s="338">
        <f>MIN($K501*$M501, $K501-SUM($O501:Y501))</f>
        <v>0</v>
      </c>
    </row>
    <row r="502" spans="5:27" outlineLevel="1" x14ac:dyDescent="0.25">
      <c r="J502" s="339">
        <f t="shared" si="480"/>
        <v>2020</v>
      </c>
      <c r="K502" s="334">
        <f t="shared" si="481"/>
        <v>19370.555864285718</v>
      </c>
      <c r="L502" s="335">
        <f t="shared" si="479"/>
        <v>6</v>
      </c>
      <c r="M502" s="336">
        <f t="shared" si="479"/>
        <v>0.16666666666666666</v>
      </c>
      <c r="N502" s="337"/>
      <c r="O502" s="340"/>
      <c r="P502" s="340"/>
      <c r="Q502" s="340"/>
      <c r="R502" s="338">
        <f>MIN($K502*$M502, $K502-SUM($O502:Q502))</f>
        <v>3228.4259773809526</v>
      </c>
      <c r="S502" s="338">
        <f>MIN($K502*$M502, $K502-SUM($O502:R502))</f>
        <v>3228.4259773809526</v>
      </c>
      <c r="T502" s="338">
        <f>MIN($K502*$M502, $K502-SUM($O502:S502))</f>
        <v>3228.4259773809526</v>
      </c>
      <c r="U502" s="338">
        <f>MIN($K502*$M502, $K502-SUM($O502:T502))</f>
        <v>3228.4259773809526</v>
      </c>
      <c r="V502" s="338">
        <f>MIN($K502*$M502, $K502-SUM($O502:U502))</f>
        <v>3228.4259773809526</v>
      </c>
      <c r="W502" s="338">
        <f>MIN($K502*$M502, $K502-SUM($O502:V502))</f>
        <v>3228.4259773809526</v>
      </c>
      <c r="X502" s="338">
        <f>MIN($K502*$M502, $K502-SUM($O502:W502))</f>
        <v>0</v>
      </c>
      <c r="Y502" s="338">
        <f>MIN($K502*$M502, $K502-SUM($O502:X502))</f>
        <v>0</v>
      </c>
      <c r="Z502" s="338">
        <f>MIN($K502*$M502, $K502-SUM($O502:Y502))</f>
        <v>0</v>
      </c>
    </row>
    <row r="503" spans="5:27" outlineLevel="1" x14ac:dyDescent="0.25">
      <c r="J503" s="339">
        <f t="shared" si="480"/>
        <v>2021</v>
      </c>
      <c r="K503" s="334">
        <f t="shared" si="481"/>
        <v>19370.555864285718</v>
      </c>
      <c r="L503" s="335">
        <f t="shared" si="479"/>
        <v>6</v>
      </c>
      <c r="M503" s="336">
        <f t="shared" si="479"/>
        <v>0.16666666666666666</v>
      </c>
      <c r="N503" s="337"/>
      <c r="O503" s="340"/>
      <c r="P503" s="340"/>
      <c r="Q503" s="340"/>
      <c r="R503" s="340"/>
      <c r="S503" s="338">
        <f>MIN($K503*$M503, $K503-SUM($O503:R503))</f>
        <v>3228.4259773809526</v>
      </c>
      <c r="T503" s="338">
        <f>MIN($K503*$M503, $K503-SUM($O503:S503))</f>
        <v>3228.4259773809526</v>
      </c>
      <c r="U503" s="338">
        <f>MIN($K503*$M503, $K503-SUM($O503:T503))</f>
        <v>3228.4259773809526</v>
      </c>
      <c r="V503" s="338">
        <f>MIN($K503*$M503, $K503-SUM($O503:U503))</f>
        <v>3228.4259773809526</v>
      </c>
      <c r="W503" s="338">
        <f>MIN($K503*$M503, $K503-SUM($O503:V503))</f>
        <v>3228.4259773809526</v>
      </c>
      <c r="X503" s="338">
        <f>MIN($K503*$M503, $K503-SUM($O503:W503))</f>
        <v>3228.4259773809526</v>
      </c>
      <c r="Y503" s="338">
        <f>MIN($K503*$M503, $K503-SUM($O503:X503))</f>
        <v>0</v>
      </c>
      <c r="Z503" s="338">
        <f>MIN($K503*$M503, $K503-SUM($O503:Y503))</f>
        <v>0</v>
      </c>
    </row>
    <row r="504" spans="5:27" outlineLevel="1" x14ac:dyDescent="0.25">
      <c r="J504" s="339">
        <f t="shared" si="480"/>
        <v>2022</v>
      </c>
      <c r="K504" s="334">
        <f t="shared" si="481"/>
        <v>19370.555864285718</v>
      </c>
      <c r="L504" s="335">
        <f t="shared" si="479"/>
        <v>6</v>
      </c>
      <c r="M504" s="336">
        <f t="shared" si="479"/>
        <v>0.16666666666666666</v>
      </c>
      <c r="N504" s="337"/>
      <c r="O504" s="340"/>
      <c r="P504" s="340"/>
      <c r="Q504" s="340"/>
      <c r="R504" s="340"/>
      <c r="S504" s="340"/>
      <c r="T504" s="338">
        <f>MIN($K504*$M504, $K504-SUM($O504:S504))</f>
        <v>3228.4259773809526</v>
      </c>
      <c r="U504" s="338">
        <f>MIN($K504*$M504, $K504-SUM($O504:T504))</f>
        <v>3228.4259773809526</v>
      </c>
      <c r="V504" s="338">
        <f>MIN($K504*$M504, $K504-SUM($O504:U504))</f>
        <v>3228.4259773809526</v>
      </c>
      <c r="W504" s="338">
        <f>MIN($K504*$M504, $K504-SUM($O504:V504))</f>
        <v>3228.4259773809526</v>
      </c>
      <c r="X504" s="338">
        <f>MIN($K504*$M504, $K504-SUM($O504:W504))</f>
        <v>3228.4259773809526</v>
      </c>
      <c r="Y504" s="338">
        <f>MIN($K504*$M504, $K504-SUM($O504:X504))</f>
        <v>3228.4259773809526</v>
      </c>
      <c r="Z504" s="338">
        <f>MIN($K504*$M504, $K504-SUM($O504:Y504))</f>
        <v>0</v>
      </c>
    </row>
    <row r="505" spans="5:27" outlineLevel="1" x14ac:dyDescent="0.25">
      <c r="J505" s="339">
        <f t="shared" si="480"/>
        <v>2023</v>
      </c>
      <c r="K505" s="334">
        <f t="shared" si="481"/>
        <v>19370.555864285718</v>
      </c>
      <c r="L505" s="335">
        <f t="shared" si="479"/>
        <v>6</v>
      </c>
      <c r="M505" s="336">
        <f t="shared" si="479"/>
        <v>0.16666666666666666</v>
      </c>
      <c r="N505" s="337"/>
      <c r="O505" s="340"/>
      <c r="P505" s="340"/>
      <c r="Q505" s="340"/>
      <c r="R505" s="340"/>
      <c r="S505" s="340"/>
      <c r="T505" s="340"/>
      <c r="U505" s="338">
        <f>MIN($K505*$M505, $K505-SUM($O505:T505))</f>
        <v>3228.4259773809526</v>
      </c>
      <c r="V505" s="338">
        <f>MIN($K505*$M505, $K505-SUM($O505:U505))</f>
        <v>3228.4259773809526</v>
      </c>
      <c r="W505" s="338">
        <f>MIN($K505*$M505, $K505-SUM($O505:V505))</f>
        <v>3228.4259773809526</v>
      </c>
      <c r="X505" s="338">
        <f>MIN($K505*$M505, $K505-SUM($O505:W505))</f>
        <v>3228.4259773809526</v>
      </c>
      <c r="Y505" s="338">
        <f>MIN($K505*$M505, $K505-SUM($O505:X505))</f>
        <v>3228.4259773809526</v>
      </c>
      <c r="Z505" s="338">
        <f>MIN($K505*$M505, $K505-SUM($O505:Y505))</f>
        <v>3228.4259773809526</v>
      </c>
    </row>
    <row r="506" spans="5:27" outlineLevel="1" x14ac:dyDescent="0.25">
      <c r="J506" s="339">
        <f t="shared" si="480"/>
        <v>2024</v>
      </c>
      <c r="K506" s="334">
        <f t="shared" si="481"/>
        <v>19370.555864285718</v>
      </c>
      <c r="L506" s="335">
        <f t="shared" si="479"/>
        <v>6</v>
      </c>
      <c r="M506" s="336">
        <f t="shared" si="479"/>
        <v>0.16666666666666666</v>
      </c>
      <c r="N506" s="337"/>
      <c r="O506" s="340"/>
      <c r="P506" s="340"/>
      <c r="Q506" s="340"/>
      <c r="R506" s="340"/>
      <c r="S506" s="340"/>
      <c r="T506" s="340"/>
      <c r="U506" s="340"/>
      <c r="V506" s="338">
        <f>MIN($K506*$M506, $K506-SUM($O506:U506))</f>
        <v>3228.4259773809526</v>
      </c>
      <c r="W506" s="338">
        <f>MIN($K506*$M506, $K506-SUM($O506:V506))</f>
        <v>3228.4259773809526</v>
      </c>
      <c r="X506" s="338">
        <f>MIN($K506*$M506, $K506-SUM($O506:W506))</f>
        <v>3228.4259773809526</v>
      </c>
      <c r="Y506" s="338">
        <f>MIN($K506*$M506, $K506-SUM($O506:X506))</f>
        <v>3228.4259773809526</v>
      </c>
      <c r="Z506" s="338">
        <f>MIN($K506*$M506, $K506-SUM($O506:Y506))</f>
        <v>3228.4259773809526</v>
      </c>
    </row>
    <row r="507" spans="5:27" outlineLevel="1" x14ac:dyDescent="0.25">
      <c r="J507" s="339">
        <f t="shared" si="480"/>
        <v>2025</v>
      </c>
      <c r="K507" s="334">
        <f t="shared" si="481"/>
        <v>0</v>
      </c>
      <c r="L507" s="335">
        <f t="shared" si="479"/>
        <v>6</v>
      </c>
      <c r="M507" s="336">
        <f t="shared" si="479"/>
        <v>0.16666666666666666</v>
      </c>
      <c r="N507" s="337"/>
      <c r="O507" s="340"/>
      <c r="P507" s="340"/>
      <c r="Q507" s="340"/>
      <c r="R507" s="340"/>
      <c r="S507" s="340"/>
      <c r="T507" s="340"/>
      <c r="U507" s="340"/>
      <c r="V507" s="340"/>
      <c r="W507" s="338">
        <f>MIN($K507*$M507, $K507-SUM($O507:V507))</f>
        <v>0</v>
      </c>
      <c r="X507" s="338">
        <f>MIN($K507*$M507, $K507-SUM($O507:W507))</f>
        <v>0</v>
      </c>
      <c r="Y507" s="338">
        <f>MIN($K507*$M507, $K507-SUM($O507:X507))</f>
        <v>0</v>
      </c>
      <c r="Z507" s="338">
        <f>MIN($K507*$M507, $K507-SUM($O507:Y507))</f>
        <v>0</v>
      </c>
    </row>
    <row r="508" spans="5:27" outlineLevel="1" x14ac:dyDescent="0.25">
      <c r="J508" s="339">
        <f t="shared" si="480"/>
        <v>2026</v>
      </c>
      <c r="K508" s="334">
        <f t="shared" si="481"/>
        <v>0</v>
      </c>
      <c r="L508" s="335">
        <f t="shared" si="479"/>
        <v>6</v>
      </c>
      <c r="M508" s="336">
        <f t="shared" si="479"/>
        <v>0.16666666666666666</v>
      </c>
      <c r="N508" s="337"/>
      <c r="O508" s="340"/>
      <c r="P508" s="340"/>
      <c r="Q508" s="340"/>
      <c r="R508" s="340"/>
      <c r="S508" s="340"/>
      <c r="T508" s="340"/>
      <c r="U508" s="340"/>
      <c r="V508" s="340"/>
      <c r="W508" s="340"/>
      <c r="X508" s="338">
        <f>MIN($K508*$M508, $K508-SUM($O508:W508))</f>
        <v>0</v>
      </c>
      <c r="Y508" s="338">
        <f>MIN($K508*$M508, $K508-SUM($O508:X508))</f>
        <v>0</v>
      </c>
      <c r="Z508" s="338">
        <f>MIN($K508*$M508, $K508-SUM($O508:Y508))</f>
        <v>0</v>
      </c>
    </row>
    <row r="509" spans="5:27" outlineLevel="1" x14ac:dyDescent="0.25">
      <c r="J509" s="339">
        <f t="shared" si="480"/>
        <v>2027</v>
      </c>
      <c r="K509" s="334">
        <f t="shared" si="481"/>
        <v>0</v>
      </c>
      <c r="L509" s="335">
        <f t="shared" si="479"/>
        <v>6</v>
      </c>
      <c r="M509" s="336">
        <f t="shared" si="479"/>
        <v>0.16666666666666666</v>
      </c>
      <c r="N509" s="337"/>
      <c r="O509" s="340"/>
      <c r="P509" s="340"/>
      <c r="Q509" s="340"/>
      <c r="R509" s="340"/>
      <c r="S509" s="340"/>
      <c r="T509" s="340"/>
      <c r="U509" s="340"/>
      <c r="V509" s="340"/>
      <c r="W509" s="340"/>
      <c r="X509" s="340"/>
      <c r="Y509" s="338">
        <f>MIN($K509*$M509, $K509-SUM($O509:X509))</f>
        <v>0</v>
      </c>
      <c r="Z509" s="338">
        <f>MIN($K509*$M509, $K509-SUM($O509:Y509))</f>
        <v>0</v>
      </c>
    </row>
    <row r="510" spans="5:27" outlineLevel="1" x14ac:dyDescent="0.25">
      <c r="J510" s="339">
        <f t="shared" si="480"/>
        <v>2028</v>
      </c>
      <c r="K510" s="334">
        <f t="shared" si="481"/>
        <v>0</v>
      </c>
      <c r="L510" s="335">
        <f t="shared" si="479"/>
        <v>6</v>
      </c>
      <c r="M510" s="336">
        <f t="shared" si="479"/>
        <v>0.16666666666666666</v>
      </c>
      <c r="N510" s="337"/>
      <c r="O510" s="340"/>
      <c r="P510" s="340"/>
      <c r="Q510" s="340"/>
      <c r="R510" s="340"/>
      <c r="S510" s="340"/>
      <c r="T510" s="340"/>
      <c r="U510" s="340"/>
      <c r="V510" s="340"/>
      <c r="W510" s="340"/>
      <c r="X510" s="340"/>
      <c r="Y510" s="340"/>
      <c r="Z510" s="338">
        <f>MIN($K510*$M510, $K510-SUM($O510:Y510))</f>
        <v>0</v>
      </c>
    </row>
    <row r="511" spans="5:27" outlineLevel="1" x14ac:dyDescent="0.25">
      <c r="N511" s="198">
        <f>O511*(O511+1)/2</f>
        <v>21</v>
      </c>
      <c r="O511" s="322">
        <f>L497</f>
        <v>6</v>
      </c>
      <c r="P511" s="322">
        <f>MAX(O511-1, 0)</f>
        <v>5</v>
      </c>
      <c r="Q511" s="322">
        <f t="shared" ref="Q511:Z511" si="482">MAX(P511-1, 0)</f>
        <v>4</v>
      </c>
      <c r="R511" s="322">
        <f t="shared" si="482"/>
        <v>3</v>
      </c>
      <c r="S511" s="322">
        <f t="shared" si="482"/>
        <v>2</v>
      </c>
      <c r="T511" s="322">
        <f t="shared" si="482"/>
        <v>1</v>
      </c>
      <c r="U511" s="322">
        <f t="shared" si="482"/>
        <v>0</v>
      </c>
      <c r="V511" s="322">
        <f t="shared" si="482"/>
        <v>0</v>
      </c>
      <c r="W511" s="322">
        <f t="shared" si="482"/>
        <v>0</v>
      </c>
      <c r="X511" s="322">
        <f t="shared" si="482"/>
        <v>0</v>
      </c>
      <c r="Y511" s="322">
        <f t="shared" si="482"/>
        <v>0</v>
      </c>
      <c r="Z511" s="322">
        <f t="shared" si="482"/>
        <v>0</v>
      </c>
    </row>
    <row r="512" spans="5:27" outlineLevel="1" x14ac:dyDescent="0.25">
      <c r="E512" s="321">
        <f>F290</f>
        <v>0</v>
      </c>
      <c r="O512" s="322" t="s">
        <v>104</v>
      </c>
      <c r="P512" s="322"/>
      <c r="Q512" s="323">
        <v>1</v>
      </c>
    </row>
    <row r="513" spans="5:27" outlineLevel="1" x14ac:dyDescent="0.25">
      <c r="J513" s="324" t="s">
        <v>105</v>
      </c>
      <c r="K513" s="324" t="s">
        <v>106</v>
      </c>
      <c r="L513" s="325" t="s">
        <v>107</v>
      </c>
      <c r="M513" s="325" t="s">
        <v>108</v>
      </c>
      <c r="N513" s="325">
        <v>2016</v>
      </c>
      <c r="O513" s="326">
        <v>2017</v>
      </c>
      <c r="P513" s="326">
        <v>2018</v>
      </c>
      <c r="Q513" s="326">
        <v>2019</v>
      </c>
      <c r="R513" s="326">
        <v>2020</v>
      </c>
      <c r="S513" s="326">
        <v>2021</v>
      </c>
      <c r="T513" s="326">
        <v>2022</v>
      </c>
      <c r="U513" s="326">
        <v>2023</v>
      </c>
      <c r="V513" s="326">
        <v>2024</v>
      </c>
      <c r="W513" s="326">
        <v>2025</v>
      </c>
      <c r="X513" s="326">
        <v>2026</v>
      </c>
      <c r="Y513" s="326">
        <v>2027</v>
      </c>
      <c r="Z513" s="326">
        <v>2028</v>
      </c>
    </row>
    <row r="514" spans="5:27" outlineLevel="1" x14ac:dyDescent="0.25">
      <c r="E514" s="291"/>
      <c r="F514" s="291"/>
      <c r="G514" s="291"/>
      <c r="H514" s="291"/>
      <c r="I514" s="291"/>
      <c r="J514" s="327" t="s">
        <v>109</v>
      </c>
      <c r="K514" s="328">
        <f>SUM(K515:K527)</f>
        <v>0</v>
      </c>
      <c r="L514" s="329">
        <f>K371</f>
        <v>6</v>
      </c>
      <c r="M514" s="330">
        <f>1/L514</f>
        <v>0.16666666666666666</v>
      </c>
      <c r="N514" s="331"/>
      <c r="O514" s="331">
        <f t="shared" ref="O514:Z514" si="483">SUM(O515:O527)</f>
        <v>0</v>
      </c>
      <c r="P514" s="331">
        <f t="shared" si="483"/>
        <v>0</v>
      </c>
      <c r="Q514" s="331">
        <f t="shared" si="483"/>
        <v>0</v>
      </c>
      <c r="R514" s="331">
        <f t="shared" si="483"/>
        <v>0</v>
      </c>
      <c r="S514" s="331">
        <f t="shared" si="483"/>
        <v>0</v>
      </c>
      <c r="T514" s="331">
        <f t="shared" si="483"/>
        <v>0</v>
      </c>
      <c r="U514" s="331">
        <f t="shared" si="483"/>
        <v>0</v>
      </c>
      <c r="V514" s="331">
        <f t="shared" si="483"/>
        <v>0</v>
      </c>
      <c r="W514" s="331">
        <f t="shared" si="483"/>
        <v>0</v>
      </c>
      <c r="X514" s="331">
        <f t="shared" si="483"/>
        <v>0</v>
      </c>
      <c r="Y514" s="331">
        <f t="shared" si="483"/>
        <v>0</v>
      </c>
      <c r="Z514" s="331">
        <f t="shared" si="483"/>
        <v>0</v>
      </c>
    </row>
    <row r="515" spans="5:27" outlineLevel="1" x14ac:dyDescent="0.25">
      <c r="I515" s="332" t="s">
        <v>110</v>
      </c>
      <c r="J515" s="333">
        <f>J498</f>
        <v>2016</v>
      </c>
      <c r="K515" s="334">
        <f>N184</f>
        <v>0</v>
      </c>
      <c r="L515" s="335">
        <f t="shared" ref="L515:M527" si="484">L514</f>
        <v>6</v>
      </c>
      <c r="M515" s="336">
        <f t="shared" si="484"/>
        <v>0.16666666666666666</v>
      </c>
      <c r="N515" s="337"/>
      <c r="O515" s="338">
        <f>MIN($K515*O528/$N528,$K515-SUM($N515:N515))</f>
        <v>0</v>
      </c>
      <c r="P515" s="338">
        <f>MIN($K515*P528/$N528,$K515-SUM($N515:O515))</f>
        <v>0</v>
      </c>
      <c r="Q515" s="338">
        <f>MIN($K515*Q528/$N528,$K515-SUM($N515:P515))</f>
        <v>0</v>
      </c>
      <c r="R515" s="338">
        <f>MIN($K515*R528/$N528,$K515-SUM($N515:Q515))</f>
        <v>0</v>
      </c>
      <c r="S515" s="338">
        <f>MIN($K515*S528/$N528,$K515-SUM($N515:R515))</f>
        <v>0</v>
      </c>
      <c r="T515" s="338">
        <f>MIN($K515*T528/$N528,$K515-SUM($N515:S515))</f>
        <v>0</v>
      </c>
      <c r="U515" s="338">
        <f>MIN($K515*U528/$N528,$K515-SUM($N515:T515))</f>
        <v>0</v>
      </c>
      <c r="V515" s="338">
        <f>MIN($K515*V528/$N528,$K515-SUM($N515:U515))</f>
        <v>0</v>
      </c>
      <c r="W515" s="338">
        <f>MIN($K515*W528/$N528,$K515-SUM($N515:V515))</f>
        <v>0</v>
      </c>
      <c r="X515" s="338">
        <f>MIN($K515*X528/$N528,$K515-SUM($N515:W515))</f>
        <v>0</v>
      </c>
      <c r="Y515" s="338">
        <f>MIN($K515*Y528/$N528,$K515-SUM($N515:X515))</f>
        <v>0</v>
      </c>
      <c r="Z515" s="338">
        <f>MIN($K515*Z528/$N528,$K515-SUM($N515:Y515))</f>
        <v>0</v>
      </c>
      <c r="AA515" s="198" t="s">
        <v>111</v>
      </c>
    </row>
    <row r="516" spans="5:27" outlineLevel="1" x14ac:dyDescent="0.25">
      <c r="I516" s="332" t="s">
        <v>112</v>
      </c>
      <c r="J516" s="333">
        <f t="shared" ref="J516:J527" si="485">J499</f>
        <v>2017</v>
      </c>
      <c r="K516" s="334">
        <f t="shared" ref="K516:K527" si="486">SUMIF($317:$317, $J516,$328:$328 )</f>
        <v>0</v>
      </c>
      <c r="L516" s="335">
        <f t="shared" si="484"/>
        <v>6</v>
      </c>
      <c r="M516" s="336">
        <f t="shared" si="484"/>
        <v>0.16666666666666666</v>
      </c>
      <c r="N516" s="337"/>
      <c r="O516" s="338">
        <f>MIN($K516*$M516, $K516-SUM($N516:N516))</f>
        <v>0</v>
      </c>
      <c r="P516" s="338">
        <f>MIN($K516*$M516, $K516-SUM($N516:O516))</f>
        <v>0</v>
      </c>
      <c r="Q516" s="338">
        <f>MIN($K516*$M516, $K516-SUM($O516:P516))</f>
        <v>0</v>
      </c>
      <c r="R516" s="338">
        <f>MIN($K516*$M516, $K516-SUM($O516:Q516))</f>
        <v>0</v>
      </c>
      <c r="S516" s="338">
        <f>MIN($K516*$M516, $K516-SUM($O516:R516))</f>
        <v>0</v>
      </c>
      <c r="T516" s="338">
        <f>MIN($K516*$M516, $K516-SUM($O516:S516))</f>
        <v>0</v>
      </c>
      <c r="U516" s="338">
        <f>MIN($K516*$M516, $K516-SUM($O516:T516))</f>
        <v>0</v>
      </c>
      <c r="V516" s="338">
        <f>MIN($K516*$M516, $K516-SUM($O516:U516))</f>
        <v>0</v>
      </c>
      <c r="W516" s="338">
        <f>MIN($K516*$M516, $K516-SUM($O516:V516))</f>
        <v>0</v>
      </c>
      <c r="X516" s="338">
        <f>MIN($K516*$M516, $K516-SUM($O516:W516))</f>
        <v>0</v>
      </c>
      <c r="Y516" s="338">
        <f>MIN($K516*$M516, $K516-SUM($O516:X516))</f>
        <v>0</v>
      </c>
      <c r="Z516" s="338">
        <f>MIN($K516*$M516, $K516-SUM($O516:Y516))</f>
        <v>0</v>
      </c>
    </row>
    <row r="517" spans="5:27" outlineLevel="1" x14ac:dyDescent="0.25">
      <c r="J517" s="339">
        <f t="shared" si="485"/>
        <v>2018</v>
      </c>
      <c r="K517" s="334">
        <f t="shared" si="486"/>
        <v>0</v>
      </c>
      <c r="L517" s="335">
        <f t="shared" si="484"/>
        <v>6</v>
      </c>
      <c r="M517" s="336">
        <f t="shared" si="484"/>
        <v>0.16666666666666666</v>
      </c>
      <c r="N517" s="337"/>
      <c r="O517" s="340"/>
      <c r="P517" s="338">
        <f>MIN($K517*$M517, $K517-SUM($N517:O517))</f>
        <v>0</v>
      </c>
      <c r="Q517" s="338">
        <f>MIN($K517*$M517, $K517-SUM($O517:P517))</f>
        <v>0</v>
      </c>
      <c r="R517" s="338">
        <f>MIN($K517*$M517, $K517-SUM($O517:Q517))</f>
        <v>0</v>
      </c>
      <c r="S517" s="338">
        <f>MIN($K517*$M517, $K517-SUM($O517:R517))</f>
        <v>0</v>
      </c>
      <c r="T517" s="338">
        <f>MIN($K517*$M517, $K517-SUM($O517:S517))</f>
        <v>0</v>
      </c>
      <c r="U517" s="338">
        <f>MIN($K517*$M517, $K517-SUM($O517:T517))</f>
        <v>0</v>
      </c>
      <c r="V517" s="338">
        <f>MIN($K517*$M517, $K517-SUM($O517:U517))</f>
        <v>0</v>
      </c>
      <c r="W517" s="338">
        <f>MIN($K517*$M517, $K517-SUM($O517:V517))</f>
        <v>0</v>
      </c>
      <c r="X517" s="338">
        <f>MIN($K517*$M517, $K517-SUM($O517:W517))</f>
        <v>0</v>
      </c>
      <c r="Y517" s="338">
        <f>MIN($K517*$M517, $K517-SUM($O517:X517))</f>
        <v>0</v>
      </c>
      <c r="Z517" s="338">
        <f>MIN($K517*$M517, $K517-SUM($O517:Y517))</f>
        <v>0</v>
      </c>
    </row>
    <row r="518" spans="5:27" outlineLevel="1" x14ac:dyDescent="0.25">
      <c r="J518" s="339">
        <f t="shared" si="485"/>
        <v>2019</v>
      </c>
      <c r="K518" s="334">
        <f t="shared" si="486"/>
        <v>0</v>
      </c>
      <c r="L518" s="335">
        <f t="shared" si="484"/>
        <v>6</v>
      </c>
      <c r="M518" s="336">
        <f t="shared" si="484"/>
        <v>0.16666666666666666</v>
      </c>
      <c r="N518" s="337"/>
      <c r="O518" s="340"/>
      <c r="P518" s="340"/>
      <c r="Q518" s="338">
        <f>MIN($K518*$M518, $K518-SUM($O518:P518))</f>
        <v>0</v>
      </c>
      <c r="R518" s="338">
        <f>MIN($K518*$M518, $K518-SUM($O518:Q518))</f>
        <v>0</v>
      </c>
      <c r="S518" s="338">
        <f>MIN($K518*$M518, $K518-SUM($O518:R518))</f>
        <v>0</v>
      </c>
      <c r="T518" s="338">
        <f>MIN($K518*$M518, $K518-SUM($O518:S518))</f>
        <v>0</v>
      </c>
      <c r="U518" s="338">
        <f>MIN($K518*$M518, $K518-SUM($O518:T518))</f>
        <v>0</v>
      </c>
      <c r="V518" s="338">
        <f>MIN($K518*$M518, $K518-SUM($O518:U518))</f>
        <v>0</v>
      </c>
      <c r="W518" s="338">
        <f>MIN($K518*$M518, $K518-SUM($O518:V518))</f>
        <v>0</v>
      </c>
      <c r="X518" s="338">
        <f>MIN($K518*$M518, $K518-SUM($O518:W518))</f>
        <v>0</v>
      </c>
      <c r="Y518" s="338">
        <f>MIN($K518*$M518, $K518-SUM($O518:X518))</f>
        <v>0</v>
      </c>
      <c r="Z518" s="338">
        <f>MIN($K518*$M518, $K518-SUM($O518:Y518))</f>
        <v>0</v>
      </c>
    </row>
    <row r="519" spans="5:27" outlineLevel="1" x14ac:dyDescent="0.25">
      <c r="J519" s="339">
        <f t="shared" si="485"/>
        <v>2020</v>
      </c>
      <c r="K519" s="334">
        <f t="shared" si="486"/>
        <v>0</v>
      </c>
      <c r="L519" s="335">
        <f t="shared" si="484"/>
        <v>6</v>
      </c>
      <c r="M519" s="336">
        <f t="shared" si="484"/>
        <v>0.16666666666666666</v>
      </c>
      <c r="N519" s="337"/>
      <c r="O519" s="340"/>
      <c r="P519" s="340"/>
      <c r="Q519" s="340"/>
      <c r="R519" s="338">
        <f>MIN($K519*$M519, $K519-SUM($O519:Q519))</f>
        <v>0</v>
      </c>
      <c r="S519" s="338">
        <f>MIN($K519*$M519, $K519-SUM($O519:R519))</f>
        <v>0</v>
      </c>
      <c r="T519" s="338">
        <f>MIN($K519*$M519, $K519-SUM($O519:S519))</f>
        <v>0</v>
      </c>
      <c r="U519" s="338">
        <f>MIN($K519*$M519, $K519-SUM($O519:T519))</f>
        <v>0</v>
      </c>
      <c r="V519" s="338">
        <f>MIN($K519*$M519, $K519-SUM($O519:U519))</f>
        <v>0</v>
      </c>
      <c r="W519" s="338">
        <f>MIN($K519*$M519, $K519-SUM($O519:V519))</f>
        <v>0</v>
      </c>
      <c r="X519" s="338">
        <f>MIN($K519*$M519, $K519-SUM($O519:W519))</f>
        <v>0</v>
      </c>
      <c r="Y519" s="338">
        <f>MIN($K519*$M519, $K519-SUM($O519:X519))</f>
        <v>0</v>
      </c>
      <c r="Z519" s="338">
        <f>MIN($K519*$M519, $K519-SUM($O519:Y519))</f>
        <v>0</v>
      </c>
    </row>
    <row r="520" spans="5:27" outlineLevel="1" x14ac:dyDescent="0.25">
      <c r="J520" s="339">
        <f t="shared" si="485"/>
        <v>2021</v>
      </c>
      <c r="K520" s="334">
        <f t="shared" si="486"/>
        <v>0</v>
      </c>
      <c r="L520" s="335">
        <f t="shared" si="484"/>
        <v>6</v>
      </c>
      <c r="M520" s="336">
        <f t="shared" si="484"/>
        <v>0.16666666666666666</v>
      </c>
      <c r="N520" s="337"/>
      <c r="O520" s="340"/>
      <c r="P520" s="340"/>
      <c r="Q520" s="340"/>
      <c r="R520" s="340"/>
      <c r="S520" s="338">
        <f>MIN($K520*$M520, $K520-SUM($O520:R520))</f>
        <v>0</v>
      </c>
      <c r="T520" s="338">
        <f>MIN($K520*$M520, $K520-SUM($O520:S520))</f>
        <v>0</v>
      </c>
      <c r="U520" s="338">
        <f>MIN($K520*$M520, $K520-SUM($O520:T520))</f>
        <v>0</v>
      </c>
      <c r="V520" s="338">
        <f>MIN($K520*$M520, $K520-SUM($O520:U520))</f>
        <v>0</v>
      </c>
      <c r="W520" s="338">
        <f>MIN($K520*$M520, $K520-SUM($O520:V520))</f>
        <v>0</v>
      </c>
      <c r="X520" s="338">
        <f>MIN($K520*$M520, $K520-SUM($O520:W520))</f>
        <v>0</v>
      </c>
      <c r="Y520" s="338">
        <f>MIN($K520*$M520, $K520-SUM($O520:X520))</f>
        <v>0</v>
      </c>
      <c r="Z520" s="338">
        <f>MIN($K520*$M520, $K520-SUM($O520:Y520))</f>
        <v>0</v>
      </c>
    </row>
    <row r="521" spans="5:27" outlineLevel="1" x14ac:dyDescent="0.25">
      <c r="J521" s="339">
        <f t="shared" si="485"/>
        <v>2022</v>
      </c>
      <c r="K521" s="334">
        <f t="shared" si="486"/>
        <v>0</v>
      </c>
      <c r="L521" s="335">
        <f t="shared" si="484"/>
        <v>6</v>
      </c>
      <c r="M521" s="336">
        <f t="shared" si="484"/>
        <v>0.16666666666666666</v>
      </c>
      <c r="N521" s="337"/>
      <c r="O521" s="340"/>
      <c r="P521" s="340"/>
      <c r="Q521" s="340"/>
      <c r="R521" s="340"/>
      <c r="S521" s="340"/>
      <c r="T521" s="338">
        <f>MIN($K521*$M521, $K521-SUM($O521:S521))</f>
        <v>0</v>
      </c>
      <c r="U521" s="338">
        <f>MIN($K521*$M521, $K521-SUM($O521:T521))</f>
        <v>0</v>
      </c>
      <c r="V521" s="338">
        <f>MIN($K521*$M521, $K521-SUM($O521:U521))</f>
        <v>0</v>
      </c>
      <c r="W521" s="338">
        <f>MIN($K521*$M521, $K521-SUM($O521:V521))</f>
        <v>0</v>
      </c>
      <c r="X521" s="338">
        <f>MIN($K521*$M521, $K521-SUM($O521:W521))</f>
        <v>0</v>
      </c>
      <c r="Y521" s="338">
        <f>MIN($K521*$M521, $K521-SUM($O521:X521))</f>
        <v>0</v>
      </c>
      <c r="Z521" s="338">
        <f>MIN($K521*$M521, $K521-SUM($O521:Y521))</f>
        <v>0</v>
      </c>
    </row>
    <row r="522" spans="5:27" outlineLevel="1" x14ac:dyDescent="0.25">
      <c r="J522" s="339">
        <f t="shared" si="485"/>
        <v>2023</v>
      </c>
      <c r="K522" s="334">
        <f t="shared" si="486"/>
        <v>0</v>
      </c>
      <c r="L522" s="335">
        <f t="shared" si="484"/>
        <v>6</v>
      </c>
      <c r="M522" s="336">
        <f t="shared" si="484"/>
        <v>0.16666666666666666</v>
      </c>
      <c r="N522" s="337"/>
      <c r="O522" s="340"/>
      <c r="P522" s="340"/>
      <c r="Q522" s="340"/>
      <c r="R522" s="340"/>
      <c r="S522" s="340"/>
      <c r="T522" s="340"/>
      <c r="U522" s="338">
        <f>MIN($K522*$M522, $K522-SUM($O522:T522))</f>
        <v>0</v>
      </c>
      <c r="V522" s="338">
        <f>MIN($K522*$M522, $K522-SUM($O522:U522))</f>
        <v>0</v>
      </c>
      <c r="W522" s="338">
        <f>MIN($K522*$M522, $K522-SUM($O522:V522))</f>
        <v>0</v>
      </c>
      <c r="X522" s="338">
        <f>MIN($K522*$M522, $K522-SUM($O522:W522))</f>
        <v>0</v>
      </c>
      <c r="Y522" s="338">
        <f>MIN($K522*$M522, $K522-SUM($O522:X522))</f>
        <v>0</v>
      </c>
      <c r="Z522" s="338">
        <f>MIN($K522*$M522, $K522-SUM($O522:Y522))</f>
        <v>0</v>
      </c>
    </row>
    <row r="523" spans="5:27" outlineLevel="1" x14ac:dyDescent="0.25">
      <c r="J523" s="339">
        <f t="shared" si="485"/>
        <v>2024</v>
      </c>
      <c r="K523" s="334">
        <f t="shared" si="486"/>
        <v>0</v>
      </c>
      <c r="L523" s="335">
        <f t="shared" si="484"/>
        <v>6</v>
      </c>
      <c r="M523" s="336">
        <f t="shared" si="484"/>
        <v>0.16666666666666666</v>
      </c>
      <c r="N523" s="337"/>
      <c r="O523" s="340"/>
      <c r="P523" s="340"/>
      <c r="Q523" s="340"/>
      <c r="R523" s="340"/>
      <c r="S523" s="340"/>
      <c r="T523" s="340"/>
      <c r="U523" s="340"/>
      <c r="V523" s="338">
        <f>MIN($K523*$M523, $K523-SUM($O523:U523))</f>
        <v>0</v>
      </c>
      <c r="W523" s="338">
        <f>MIN($K523*$M523, $K523-SUM($O523:V523))</f>
        <v>0</v>
      </c>
      <c r="X523" s="338">
        <f>MIN($K523*$M523, $K523-SUM($O523:W523))</f>
        <v>0</v>
      </c>
      <c r="Y523" s="338">
        <f>MIN($K523*$M523, $K523-SUM($O523:X523))</f>
        <v>0</v>
      </c>
      <c r="Z523" s="338">
        <f>MIN($K523*$M523, $K523-SUM($O523:Y523))</f>
        <v>0</v>
      </c>
    </row>
    <row r="524" spans="5:27" outlineLevel="1" x14ac:dyDescent="0.25">
      <c r="J524" s="339">
        <f t="shared" si="485"/>
        <v>2025</v>
      </c>
      <c r="K524" s="334">
        <f t="shared" si="486"/>
        <v>0</v>
      </c>
      <c r="L524" s="335">
        <f t="shared" si="484"/>
        <v>6</v>
      </c>
      <c r="M524" s="336">
        <f t="shared" si="484"/>
        <v>0.16666666666666666</v>
      </c>
      <c r="N524" s="337"/>
      <c r="O524" s="340"/>
      <c r="P524" s="340"/>
      <c r="Q524" s="340"/>
      <c r="R524" s="340"/>
      <c r="S524" s="340"/>
      <c r="T524" s="340"/>
      <c r="U524" s="340"/>
      <c r="V524" s="340"/>
      <c r="W524" s="338">
        <f>MIN($K524*$M524, $K524-SUM($O524:V524))</f>
        <v>0</v>
      </c>
      <c r="X524" s="338">
        <f>MIN($K524*$M524, $K524-SUM($O524:W524))</f>
        <v>0</v>
      </c>
      <c r="Y524" s="338">
        <f>MIN($K524*$M524, $K524-SUM($O524:X524))</f>
        <v>0</v>
      </c>
      <c r="Z524" s="338">
        <f>MIN($K524*$M524, $K524-SUM($O524:Y524))</f>
        <v>0</v>
      </c>
    </row>
    <row r="525" spans="5:27" outlineLevel="1" x14ac:dyDescent="0.25">
      <c r="J525" s="339">
        <f t="shared" si="485"/>
        <v>2026</v>
      </c>
      <c r="K525" s="334">
        <f t="shared" si="486"/>
        <v>0</v>
      </c>
      <c r="L525" s="335">
        <f t="shared" si="484"/>
        <v>6</v>
      </c>
      <c r="M525" s="336">
        <f t="shared" si="484"/>
        <v>0.16666666666666666</v>
      </c>
      <c r="N525" s="337"/>
      <c r="O525" s="340"/>
      <c r="P525" s="340"/>
      <c r="Q525" s="340"/>
      <c r="R525" s="340"/>
      <c r="S525" s="340"/>
      <c r="T525" s="340"/>
      <c r="U525" s="340"/>
      <c r="V525" s="340"/>
      <c r="W525" s="340"/>
      <c r="X525" s="338">
        <f>MIN($K525*$M525, $K525-SUM($O525:W525))</f>
        <v>0</v>
      </c>
      <c r="Y525" s="338">
        <f>MIN($K525*$M525, $K525-SUM($O525:X525))</f>
        <v>0</v>
      </c>
      <c r="Z525" s="338">
        <f>MIN($K525*$M525, $K525-SUM($O525:Y525))</f>
        <v>0</v>
      </c>
    </row>
    <row r="526" spans="5:27" outlineLevel="1" x14ac:dyDescent="0.25">
      <c r="J526" s="339">
        <f t="shared" si="485"/>
        <v>2027</v>
      </c>
      <c r="K526" s="334">
        <f t="shared" si="486"/>
        <v>0</v>
      </c>
      <c r="L526" s="335">
        <f t="shared" si="484"/>
        <v>6</v>
      </c>
      <c r="M526" s="336">
        <f t="shared" si="484"/>
        <v>0.16666666666666666</v>
      </c>
      <c r="N526" s="337"/>
      <c r="O526" s="340"/>
      <c r="P526" s="340"/>
      <c r="Q526" s="340"/>
      <c r="R526" s="340"/>
      <c r="S526" s="340"/>
      <c r="T526" s="340"/>
      <c r="U526" s="340"/>
      <c r="V526" s="340"/>
      <c r="W526" s="340"/>
      <c r="X526" s="340"/>
      <c r="Y526" s="338">
        <f>MIN($K526*$M526, $K526-SUM($O526:X526))</f>
        <v>0</v>
      </c>
      <c r="Z526" s="338">
        <f>MIN($K526*$M526, $K526-SUM($O526:Y526))</f>
        <v>0</v>
      </c>
    </row>
    <row r="527" spans="5:27" outlineLevel="1" x14ac:dyDescent="0.25">
      <c r="J527" s="339">
        <f t="shared" si="485"/>
        <v>2028</v>
      </c>
      <c r="K527" s="334">
        <f t="shared" si="486"/>
        <v>0</v>
      </c>
      <c r="L527" s="335">
        <f t="shared" si="484"/>
        <v>6</v>
      </c>
      <c r="M527" s="336">
        <f t="shared" si="484"/>
        <v>0.16666666666666666</v>
      </c>
      <c r="N527" s="337"/>
      <c r="O527" s="340"/>
      <c r="P527" s="340"/>
      <c r="Q527" s="340"/>
      <c r="R527" s="340"/>
      <c r="S527" s="340"/>
      <c r="T527" s="340"/>
      <c r="U527" s="340"/>
      <c r="V527" s="340"/>
      <c r="W527" s="340"/>
      <c r="X527" s="340"/>
      <c r="Y527" s="340"/>
      <c r="Z527" s="338">
        <f>MIN($K527*$M527, $K527-SUM($O527:Y527))</f>
        <v>0</v>
      </c>
    </row>
    <row r="528" spans="5:27" outlineLevel="1" x14ac:dyDescent="0.25">
      <c r="N528" s="198">
        <f>O528*(O528+1)/2</f>
        <v>21</v>
      </c>
      <c r="O528" s="322">
        <f>L514</f>
        <v>6</v>
      </c>
      <c r="P528" s="322">
        <f>MAX(O528-1, 0)</f>
        <v>5</v>
      </c>
      <c r="Q528" s="322">
        <f t="shared" ref="Q528:Z528" si="487">MAX(P528-1, 0)</f>
        <v>4</v>
      </c>
      <c r="R528" s="322">
        <f t="shared" si="487"/>
        <v>3</v>
      </c>
      <c r="S528" s="322">
        <f t="shared" si="487"/>
        <v>2</v>
      </c>
      <c r="T528" s="322">
        <f t="shared" si="487"/>
        <v>1</v>
      </c>
      <c r="U528" s="322">
        <f t="shared" si="487"/>
        <v>0</v>
      </c>
      <c r="V528" s="322">
        <f t="shared" si="487"/>
        <v>0</v>
      </c>
      <c r="W528" s="322">
        <f t="shared" si="487"/>
        <v>0</v>
      </c>
      <c r="X528" s="322">
        <f t="shared" si="487"/>
        <v>0</v>
      </c>
      <c r="Y528" s="322">
        <f t="shared" si="487"/>
        <v>0</v>
      </c>
      <c r="Z528" s="322">
        <f t="shared" si="487"/>
        <v>0</v>
      </c>
    </row>
    <row r="529" spans="4:152" x14ac:dyDescent="0.25">
      <c r="O529" s="322"/>
      <c r="P529" s="322"/>
      <c r="Q529" s="322"/>
      <c r="R529" s="322"/>
      <c r="S529" s="322"/>
      <c r="T529" s="322"/>
      <c r="U529" s="322"/>
      <c r="V529" s="322"/>
      <c r="W529" s="322"/>
      <c r="X529" s="322"/>
      <c r="Y529" s="322"/>
      <c r="Z529" s="322"/>
    </row>
    <row r="530" spans="4:152" x14ac:dyDescent="0.25">
      <c r="E530" s="314" t="s">
        <v>113</v>
      </c>
      <c r="F530" s="315"/>
      <c r="G530" s="315"/>
      <c r="H530" s="315"/>
      <c r="I530" s="315"/>
      <c r="J530" s="316"/>
      <c r="K530" s="317"/>
      <c r="L530" s="316"/>
      <c r="M530" s="316"/>
      <c r="N530" s="316"/>
      <c r="O530" s="316"/>
      <c r="P530" s="316"/>
      <c r="Q530" s="316"/>
      <c r="R530" s="316"/>
      <c r="S530" s="316"/>
      <c r="T530" s="316"/>
      <c r="U530" s="316"/>
      <c r="V530" s="316"/>
      <c r="W530" s="316"/>
      <c r="X530" s="316"/>
      <c r="Y530" s="316"/>
      <c r="Z530" s="316"/>
      <c r="AA530" s="316"/>
      <c r="AB530" s="316"/>
      <c r="AC530" s="316"/>
      <c r="AD530" s="316"/>
      <c r="AE530" s="316"/>
      <c r="AF530" s="316"/>
      <c r="AG530" s="316"/>
      <c r="AH530" s="316"/>
      <c r="AI530" s="316"/>
      <c r="AJ530" s="316"/>
      <c r="AK530" s="316"/>
      <c r="AL530" s="316"/>
      <c r="AM530" s="316"/>
      <c r="AN530" s="316"/>
      <c r="AO530" s="316"/>
      <c r="AP530" s="316"/>
      <c r="AQ530" s="316"/>
      <c r="AR530" s="316"/>
      <c r="AS530" s="316"/>
      <c r="AT530" s="316"/>
      <c r="AU530" s="316"/>
      <c r="AV530" s="316"/>
      <c r="AW530" s="316"/>
      <c r="AX530" s="316"/>
      <c r="AY530" s="316"/>
      <c r="AZ530" s="316"/>
      <c r="BA530" s="316"/>
      <c r="BB530" s="316"/>
      <c r="BC530" s="316"/>
      <c r="BD530" s="316"/>
      <c r="BE530" s="316"/>
      <c r="BF530" s="316"/>
      <c r="BG530" s="316"/>
      <c r="BH530" s="316"/>
      <c r="BI530" s="316"/>
      <c r="BJ530" s="316"/>
      <c r="BK530" s="316"/>
      <c r="BL530" s="316"/>
      <c r="BM530" s="316"/>
      <c r="BN530" s="316"/>
      <c r="BO530" s="316"/>
      <c r="BP530" s="316"/>
      <c r="BQ530" s="316"/>
      <c r="BR530" s="316"/>
      <c r="BS530" s="316"/>
      <c r="BT530" s="316"/>
      <c r="BU530" s="316"/>
      <c r="BV530" s="316"/>
      <c r="BW530" s="316"/>
      <c r="BX530" s="316"/>
      <c r="BY530" s="316"/>
      <c r="BZ530" s="316"/>
      <c r="CA530" s="316"/>
      <c r="CB530" s="316"/>
      <c r="CC530" s="316"/>
      <c r="CD530" s="316"/>
      <c r="CE530" s="316"/>
      <c r="CF530" s="316"/>
      <c r="CG530" s="316"/>
      <c r="CH530" s="316"/>
      <c r="CI530" s="316"/>
      <c r="CJ530" s="316"/>
      <c r="CK530" s="316"/>
      <c r="CL530" s="316"/>
      <c r="CM530" s="316"/>
      <c r="CN530" s="316"/>
      <c r="CO530" s="316"/>
      <c r="CP530" s="316"/>
      <c r="CQ530" s="316"/>
      <c r="CR530" s="316"/>
      <c r="CS530" s="316"/>
      <c r="CT530" s="316"/>
      <c r="CU530" s="316"/>
      <c r="CV530" s="316"/>
      <c r="CW530" s="316"/>
      <c r="CX530" s="316"/>
      <c r="CY530" s="316"/>
      <c r="CZ530" s="316"/>
      <c r="DA530" s="316"/>
      <c r="DB530" s="316"/>
      <c r="DC530" s="316"/>
      <c r="DD530" s="316"/>
      <c r="DE530" s="316"/>
      <c r="DF530" s="316"/>
      <c r="DG530" s="316"/>
      <c r="DH530" s="316"/>
      <c r="DI530" s="316"/>
      <c r="DJ530" s="316"/>
      <c r="DK530" s="316"/>
      <c r="DL530" s="316"/>
      <c r="DM530" s="316"/>
      <c r="DN530" s="316"/>
      <c r="DO530" s="316"/>
      <c r="DP530" s="316"/>
      <c r="DQ530" s="316"/>
      <c r="DR530" s="316"/>
      <c r="DS530" s="316"/>
      <c r="DT530" s="316"/>
      <c r="DU530" s="316"/>
      <c r="DV530" s="316"/>
      <c r="DW530" s="316"/>
      <c r="DX530" s="316"/>
      <c r="DY530" s="316"/>
      <c r="DZ530" s="316"/>
      <c r="EA530" s="316"/>
      <c r="EB530" s="316"/>
      <c r="EC530" s="316"/>
      <c r="ED530" s="316"/>
      <c r="EE530" s="316"/>
      <c r="EF530" s="316"/>
      <c r="EG530" s="316"/>
      <c r="EH530" s="316"/>
      <c r="EI530" s="316"/>
      <c r="EJ530" s="316"/>
      <c r="EK530" s="316"/>
      <c r="EL530" s="316"/>
      <c r="EM530" s="316"/>
      <c r="EN530" s="316"/>
    </row>
    <row r="531" spans="4:152" s="257" customFormat="1" x14ac:dyDescent="0.25">
      <c r="D531" s="144"/>
      <c r="E531" s="318"/>
      <c r="F531" s="319"/>
      <c r="G531" s="319"/>
      <c r="H531" s="319"/>
      <c r="I531" s="319"/>
      <c r="J531" s="319"/>
      <c r="K531" s="320"/>
      <c r="L531" s="319"/>
      <c r="M531" s="319"/>
      <c r="N531" s="319"/>
      <c r="O531" s="319"/>
      <c r="P531" s="319"/>
      <c r="Q531" s="319"/>
      <c r="R531" s="319"/>
      <c r="S531" s="319"/>
      <c r="T531" s="319"/>
      <c r="U531" s="319"/>
      <c r="V531" s="319"/>
      <c r="W531" s="319"/>
      <c r="X531" s="319"/>
      <c r="Y531" s="319"/>
      <c r="Z531" s="319"/>
      <c r="AA531" s="319"/>
      <c r="AB531" s="319"/>
      <c r="AC531" s="319"/>
      <c r="AD531" s="319"/>
      <c r="AE531" s="319"/>
      <c r="AF531" s="319"/>
      <c r="AG531" s="319"/>
      <c r="AH531" s="319"/>
      <c r="AI531" s="319"/>
      <c r="AJ531" s="319"/>
      <c r="AK531" s="319"/>
      <c r="AL531" s="319"/>
      <c r="AM531" s="319"/>
      <c r="AN531" s="319"/>
      <c r="AO531" s="319"/>
      <c r="AP531" s="319"/>
      <c r="AQ531" s="319"/>
      <c r="AR531" s="319"/>
      <c r="AS531" s="319"/>
      <c r="AT531" s="319"/>
      <c r="AU531" s="319"/>
      <c r="AV531" s="319"/>
      <c r="AW531" s="319"/>
      <c r="AX531" s="319"/>
      <c r="AY531" s="319"/>
      <c r="AZ531" s="319"/>
      <c r="BA531" s="319"/>
      <c r="BB531" s="319"/>
      <c r="BC531" s="319"/>
      <c r="BD531" s="319"/>
      <c r="BE531" s="319"/>
      <c r="BF531" s="319"/>
      <c r="BG531" s="319"/>
      <c r="BH531" s="319"/>
      <c r="BI531" s="319"/>
      <c r="BJ531" s="319"/>
      <c r="BK531" s="319"/>
      <c r="BL531" s="319"/>
      <c r="BM531" s="319"/>
      <c r="BN531" s="319"/>
      <c r="BO531" s="319"/>
      <c r="BP531" s="319"/>
      <c r="BQ531" s="319"/>
      <c r="BR531" s="319"/>
      <c r="BS531" s="319"/>
      <c r="BT531" s="319"/>
      <c r="BU531" s="319"/>
      <c r="BV531" s="319"/>
      <c r="BW531" s="319"/>
      <c r="BX531" s="319"/>
      <c r="BY531" s="319"/>
      <c r="BZ531" s="319"/>
      <c r="CA531" s="319"/>
      <c r="CB531" s="319"/>
      <c r="CC531" s="319"/>
      <c r="CD531" s="319"/>
      <c r="CE531" s="319"/>
      <c r="CF531" s="319"/>
      <c r="CG531" s="319"/>
      <c r="CH531" s="319"/>
      <c r="CI531" s="319"/>
      <c r="CJ531" s="319"/>
      <c r="CK531" s="319"/>
      <c r="CL531" s="319"/>
      <c r="CM531" s="319"/>
      <c r="CN531" s="319"/>
      <c r="CO531" s="319"/>
      <c r="CP531" s="319"/>
      <c r="CQ531" s="319"/>
      <c r="CR531" s="319"/>
      <c r="CS531" s="319"/>
      <c r="CT531" s="319"/>
      <c r="CU531" s="319"/>
      <c r="CV531" s="319"/>
      <c r="CW531" s="319"/>
      <c r="CX531" s="319"/>
      <c r="CY531" s="319"/>
      <c r="CZ531" s="319"/>
      <c r="DA531" s="319"/>
      <c r="DB531" s="319"/>
      <c r="DC531" s="319"/>
      <c r="DD531" s="319"/>
      <c r="DE531" s="319"/>
      <c r="DF531" s="319"/>
      <c r="DG531" s="319"/>
      <c r="DH531" s="319"/>
      <c r="DI531" s="319"/>
      <c r="DJ531" s="319"/>
      <c r="DK531" s="319"/>
      <c r="DL531" s="319"/>
      <c r="DM531" s="319"/>
      <c r="DN531" s="319"/>
      <c r="DO531" s="319"/>
      <c r="DP531" s="319"/>
      <c r="DQ531" s="319"/>
      <c r="DR531" s="319"/>
      <c r="DS531" s="319"/>
      <c r="DT531" s="319"/>
      <c r="DU531" s="319"/>
      <c r="DV531" s="319"/>
      <c r="DW531" s="319"/>
      <c r="DX531" s="319"/>
      <c r="DY531" s="319"/>
      <c r="DZ531" s="319"/>
      <c r="EA531" s="319"/>
      <c r="EB531" s="319"/>
      <c r="EC531" s="319"/>
      <c r="ED531" s="319"/>
      <c r="EE531" s="319"/>
      <c r="EF531" s="319"/>
      <c r="EG531" s="319"/>
      <c r="EH531" s="319"/>
      <c r="EI531" s="319"/>
      <c r="EJ531" s="319"/>
      <c r="EK531" s="319"/>
      <c r="EL531" s="319"/>
      <c r="EM531" s="319"/>
      <c r="EN531" s="319"/>
      <c r="EO531" s="211"/>
      <c r="EP531" s="211"/>
      <c r="EQ531" s="211"/>
      <c r="ER531" s="211"/>
      <c r="ES531" s="211"/>
      <c r="ET531" s="211"/>
      <c r="EU531" s="211"/>
      <c r="EV531" s="211"/>
    </row>
    <row r="532" spans="4:152" outlineLevel="1" x14ac:dyDescent="0.25">
      <c r="E532" s="321" t="str">
        <f>F294</f>
        <v>산업재산권</v>
      </c>
      <c r="O532" s="322" t="s">
        <v>104</v>
      </c>
      <c r="P532" s="322"/>
      <c r="Q532" s="323">
        <v>1</v>
      </c>
    </row>
    <row r="533" spans="4:152" outlineLevel="1" x14ac:dyDescent="0.25">
      <c r="J533" s="324" t="s">
        <v>105</v>
      </c>
      <c r="K533" s="324" t="s">
        <v>106</v>
      </c>
      <c r="L533" s="325" t="s">
        <v>107</v>
      </c>
      <c r="M533" s="325" t="s">
        <v>108</v>
      </c>
      <c r="N533" s="325">
        <v>2016</v>
      </c>
      <c r="O533" s="326">
        <v>2017</v>
      </c>
      <c r="P533" s="326">
        <v>2018</v>
      </c>
      <c r="Q533" s="326">
        <v>2019</v>
      </c>
      <c r="R533" s="326">
        <v>2020</v>
      </c>
      <c r="S533" s="326">
        <v>2021</v>
      </c>
      <c r="T533" s="326">
        <v>2022</v>
      </c>
      <c r="U533" s="326">
        <v>2023</v>
      </c>
      <c r="V533" s="326">
        <v>2024</v>
      </c>
      <c r="W533" s="326">
        <v>2025</v>
      </c>
      <c r="X533" s="326">
        <v>2026</v>
      </c>
      <c r="Y533" s="326">
        <v>2027</v>
      </c>
      <c r="Z533" s="326">
        <v>2028</v>
      </c>
    </row>
    <row r="534" spans="4:152" s="291" customFormat="1" outlineLevel="1" x14ac:dyDescent="0.25">
      <c r="D534" s="139"/>
      <c r="J534" s="327" t="s">
        <v>109</v>
      </c>
      <c r="K534" s="328">
        <f>SUM(K535:K547)</f>
        <v>159.29878048780483</v>
      </c>
      <c r="L534" s="329">
        <f>K393</f>
        <v>40</v>
      </c>
      <c r="M534" s="330">
        <f>1/L534</f>
        <v>2.5000000000000001E-2</v>
      </c>
      <c r="N534" s="331"/>
      <c r="O534" s="331">
        <f t="shared" ref="O534:Z534" si="488">SUM(O535:O547)</f>
        <v>5.7926829268292686</v>
      </c>
      <c r="P534" s="331">
        <f t="shared" si="488"/>
        <v>5.7926829268292677</v>
      </c>
      <c r="Q534" s="331">
        <f t="shared" si="488"/>
        <v>5.7926829268292677</v>
      </c>
      <c r="R534" s="331">
        <f t="shared" si="488"/>
        <v>5.7926829268292677</v>
      </c>
      <c r="S534" s="331">
        <f t="shared" si="488"/>
        <v>5.7926829268292677</v>
      </c>
      <c r="T534" s="331">
        <f t="shared" si="488"/>
        <v>5.7926829268292668</v>
      </c>
      <c r="U534" s="331">
        <f t="shared" si="488"/>
        <v>5.7926829268292668</v>
      </c>
      <c r="V534" s="331">
        <f t="shared" si="488"/>
        <v>5.7926829268292668</v>
      </c>
      <c r="W534" s="331">
        <f t="shared" si="488"/>
        <v>5.6478658536585344</v>
      </c>
      <c r="X534" s="331">
        <f t="shared" si="488"/>
        <v>5.503048780487803</v>
      </c>
      <c r="Y534" s="331">
        <f t="shared" si="488"/>
        <v>5.3582317073170715</v>
      </c>
      <c r="Z534" s="331">
        <f t="shared" si="488"/>
        <v>5.2134146341463392</v>
      </c>
      <c r="EO534" s="319"/>
      <c r="EP534" s="319"/>
      <c r="EQ534" s="319"/>
      <c r="ER534" s="319"/>
      <c r="ES534" s="319"/>
      <c r="ET534" s="319"/>
      <c r="EU534" s="319"/>
      <c r="EV534" s="319"/>
    </row>
    <row r="535" spans="4:152" outlineLevel="1" x14ac:dyDescent="0.25">
      <c r="I535" s="332" t="s">
        <v>110</v>
      </c>
      <c r="J535" s="333">
        <v>2016</v>
      </c>
      <c r="K535" s="334">
        <f>N215</f>
        <v>118.75</v>
      </c>
      <c r="L535" s="335">
        <f t="shared" ref="L535:M547" si="489">L534</f>
        <v>40</v>
      </c>
      <c r="M535" s="336">
        <f t="shared" si="489"/>
        <v>2.5000000000000001E-2</v>
      </c>
      <c r="N535" s="337"/>
      <c r="O535" s="338">
        <f>MIN($K535*O548/$N548,$K535-SUM($N535:N535))</f>
        <v>5.7926829268292686</v>
      </c>
      <c r="P535" s="338">
        <f>MIN($K535*P548/$N548,$K535-SUM($N535:O535))</f>
        <v>5.6478658536585362</v>
      </c>
      <c r="Q535" s="338">
        <f>MIN($K535*Q548/$N548,$K535-SUM($N535:P535))</f>
        <v>5.5030487804878048</v>
      </c>
      <c r="R535" s="338">
        <f>MIN($K535*R548/$N548,$K535-SUM($N535:Q535))</f>
        <v>5.3582317073170733</v>
      </c>
      <c r="S535" s="338">
        <f>MIN($K535*S548/$N548,$K535-SUM($N535:R535))</f>
        <v>5.2134146341463419</v>
      </c>
      <c r="T535" s="338">
        <f>MIN($K535*T548/$N548,$K535-SUM($N535:S535))</f>
        <v>5.0685975609756095</v>
      </c>
      <c r="U535" s="338">
        <f>MIN($K535*U548/$N548,$K535-SUM($N535:T535))</f>
        <v>4.9237804878048781</v>
      </c>
      <c r="V535" s="338">
        <f>MIN($K535*V548/$N548,$K535-SUM($N535:U535))</f>
        <v>4.7789634146341466</v>
      </c>
      <c r="W535" s="338">
        <f>MIN($K535*W548/$N548,$K535-SUM($N535:V535))</f>
        <v>4.6341463414634143</v>
      </c>
      <c r="X535" s="338">
        <f>MIN($K535*X548/$N548,$K535-SUM($N535:W535))</f>
        <v>4.4893292682926829</v>
      </c>
      <c r="Y535" s="338">
        <f>MIN($K535*Y548/$N548,$K535-SUM($N535:X535))</f>
        <v>4.3445121951219514</v>
      </c>
      <c r="Z535" s="338">
        <f>MIN($K535*Z548/$N548,$K535-SUM($N535:Y535))</f>
        <v>4.1996951219512191</v>
      </c>
      <c r="AA535" s="198" t="s">
        <v>111</v>
      </c>
    </row>
    <row r="536" spans="4:152" outlineLevel="1" x14ac:dyDescent="0.25">
      <c r="I536" s="332" t="s">
        <v>112</v>
      </c>
      <c r="J536" s="333">
        <v>2017</v>
      </c>
      <c r="K536" s="334">
        <f t="shared" ref="K536:K547" si="490">SUMIF($317:$317, $J536,$332:$332 )</f>
        <v>0</v>
      </c>
      <c r="L536" s="335">
        <f t="shared" si="489"/>
        <v>40</v>
      </c>
      <c r="M536" s="336">
        <f t="shared" si="489"/>
        <v>2.5000000000000001E-2</v>
      </c>
      <c r="N536" s="337"/>
      <c r="O536" s="338">
        <f>MIN($K536*$M536, $K536-SUM($N536:N536))</f>
        <v>0</v>
      </c>
      <c r="P536" s="338">
        <f>MIN($K536*$M536, $K536-SUM($N536:O536))</f>
        <v>0</v>
      </c>
      <c r="Q536" s="338">
        <f>MIN($K536*$M536, $K536-SUM($O536:P536))</f>
        <v>0</v>
      </c>
      <c r="R536" s="338">
        <f>MIN($K536*$M536, $K536-SUM($O536:Q536))</f>
        <v>0</v>
      </c>
      <c r="S536" s="338">
        <f>MIN($K536*$M536, $K536-SUM($O536:R536))</f>
        <v>0</v>
      </c>
      <c r="T536" s="338">
        <f>MIN($K536*$M536, $K536-SUM($O536:S536))</f>
        <v>0</v>
      </c>
      <c r="U536" s="338">
        <f>MIN($K536*$M536, $K536-SUM($O536:T536))</f>
        <v>0</v>
      </c>
      <c r="V536" s="338">
        <f>MIN($K536*$M536, $K536-SUM($O536:U536))</f>
        <v>0</v>
      </c>
      <c r="W536" s="338">
        <f>MIN($K536*$M536, $K536-SUM($O536:V536))</f>
        <v>0</v>
      </c>
      <c r="X536" s="338">
        <f>MIN($K536*$M536, $K536-SUM($O536:W536))</f>
        <v>0</v>
      </c>
      <c r="Y536" s="338">
        <f>MIN($K536*$M536, $K536-SUM($O536:X536))</f>
        <v>0</v>
      </c>
      <c r="Z536" s="338">
        <f>MIN($K536*$M536, $K536-SUM($O536:Y536))</f>
        <v>0</v>
      </c>
    </row>
    <row r="537" spans="4:152" outlineLevel="1" x14ac:dyDescent="0.25">
      <c r="J537" s="339">
        <v>2018</v>
      </c>
      <c r="K537" s="334">
        <f t="shared" si="490"/>
        <v>5.7926829268292677</v>
      </c>
      <c r="L537" s="335">
        <f t="shared" si="489"/>
        <v>40</v>
      </c>
      <c r="M537" s="336">
        <f t="shared" si="489"/>
        <v>2.5000000000000001E-2</v>
      </c>
      <c r="N537" s="337"/>
      <c r="O537" s="340"/>
      <c r="P537" s="338">
        <f>MIN($K537*$M537, $K537-SUM($N537:O537))</f>
        <v>0.1448170731707317</v>
      </c>
      <c r="Q537" s="338">
        <f>MIN($K537*$M537, $K537-SUM($O537:P537))</f>
        <v>0.1448170731707317</v>
      </c>
      <c r="R537" s="338">
        <f>MIN($K537*$M537, $K537-SUM($O537:Q537))</f>
        <v>0.1448170731707317</v>
      </c>
      <c r="S537" s="338">
        <f>MIN($K537*$M537, $K537-SUM($O537:R537))</f>
        <v>0.1448170731707317</v>
      </c>
      <c r="T537" s="338">
        <f>MIN($K537*$M537, $K537-SUM($O537:S537))</f>
        <v>0.1448170731707317</v>
      </c>
      <c r="U537" s="338">
        <f>MIN($K537*$M537, $K537-SUM($O537:T537))</f>
        <v>0.1448170731707317</v>
      </c>
      <c r="V537" s="338">
        <f>MIN($K537*$M537, $K537-SUM($O537:U537))</f>
        <v>0.1448170731707317</v>
      </c>
      <c r="W537" s="338">
        <f>MIN($K537*$M537, $K537-SUM($O537:V537))</f>
        <v>0.1448170731707317</v>
      </c>
      <c r="X537" s="338">
        <f>MIN($K537*$M537, $K537-SUM($O537:W537))</f>
        <v>0.1448170731707317</v>
      </c>
      <c r="Y537" s="338">
        <f>MIN($K537*$M537, $K537-SUM($O537:X537))</f>
        <v>0.1448170731707317</v>
      </c>
      <c r="Z537" s="338">
        <f>MIN($K537*$M537, $K537-SUM($O537:Y537))</f>
        <v>0.1448170731707317</v>
      </c>
    </row>
    <row r="538" spans="4:152" outlineLevel="1" x14ac:dyDescent="0.25">
      <c r="J538" s="339">
        <v>2019</v>
      </c>
      <c r="K538" s="334">
        <f t="shared" si="490"/>
        <v>5.7926829268292659</v>
      </c>
      <c r="L538" s="335">
        <f t="shared" si="489"/>
        <v>40</v>
      </c>
      <c r="M538" s="336">
        <f t="shared" si="489"/>
        <v>2.5000000000000001E-2</v>
      </c>
      <c r="N538" s="337"/>
      <c r="O538" s="340"/>
      <c r="P538" s="340"/>
      <c r="Q538" s="338">
        <f>MIN($K538*$M538, $K538-SUM($O538:P538))</f>
        <v>0.14481707317073164</v>
      </c>
      <c r="R538" s="338">
        <f>MIN($K538*$M538, $K538-SUM($O538:Q538))</f>
        <v>0.14481707317073164</v>
      </c>
      <c r="S538" s="338">
        <f>MIN($K538*$M538, $K538-SUM($O538:R538))</f>
        <v>0.14481707317073164</v>
      </c>
      <c r="T538" s="338">
        <f>MIN($K538*$M538, $K538-SUM($O538:S538))</f>
        <v>0.14481707317073164</v>
      </c>
      <c r="U538" s="338">
        <f>MIN($K538*$M538, $K538-SUM($O538:T538))</f>
        <v>0.14481707317073164</v>
      </c>
      <c r="V538" s="338">
        <f>MIN($K538*$M538, $K538-SUM($O538:U538))</f>
        <v>0.14481707317073164</v>
      </c>
      <c r="W538" s="338">
        <f>MIN($K538*$M538, $K538-SUM($O538:V538))</f>
        <v>0.14481707317073164</v>
      </c>
      <c r="X538" s="338">
        <f>MIN($K538*$M538, $K538-SUM($O538:W538))</f>
        <v>0.14481707317073164</v>
      </c>
      <c r="Y538" s="338">
        <f>MIN($K538*$M538, $K538-SUM($O538:X538))</f>
        <v>0.14481707317073164</v>
      </c>
      <c r="Z538" s="338">
        <f>MIN($K538*$M538, $K538-SUM($O538:Y538))</f>
        <v>0.14481707317073164</v>
      </c>
    </row>
    <row r="539" spans="4:152" outlineLevel="1" x14ac:dyDescent="0.25">
      <c r="J539" s="339">
        <v>2020</v>
      </c>
      <c r="K539" s="334">
        <f t="shared" si="490"/>
        <v>5.7926829268292659</v>
      </c>
      <c r="L539" s="335">
        <f t="shared" si="489"/>
        <v>40</v>
      </c>
      <c r="M539" s="336">
        <f t="shared" si="489"/>
        <v>2.5000000000000001E-2</v>
      </c>
      <c r="N539" s="337"/>
      <c r="O539" s="340"/>
      <c r="P539" s="340"/>
      <c r="Q539" s="340"/>
      <c r="R539" s="338">
        <f>MIN($K539*$M539, $K539-SUM($O539:Q539))</f>
        <v>0.14481707317073164</v>
      </c>
      <c r="S539" s="338">
        <f>MIN($K539*$M539, $K539-SUM($O539:R539))</f>
        <v>0.14481707317073164</v>
      </c>
      <c r="T539" s="338">
        <f>MIN($K539*$M539, $K539-SUM($O539:S539))</f>
        <v>0.14481707317073164</v>
      </c>
      <c r="U539" s="338">
        <f>MIN($K539*$M539, $K539-SUM($O539:T539))</f>
        <v>0.14481707317073164</v>
      </c>
      <c r="V539" s="338">
        <f>MIN($K539*$M539, $K539-SUM($O539:U539))</f>
        <v>0.14481707317073164</v>
      </c>
      <c r="W539" s="338">
        <f>MIN($K539*$M539, $K539-SUM($O539:V539))</f>
        <v>0.14481707317073164</v>
      </c>
      <c r="X539" s="338">
        <f>MIN($K539*$M539, $K539-SUM($O539:W539))</f>
        <v>0.14481707317073164</v>
      </c>
      <c r="Y539" s="338">
        <f>MIN($K539*$M539, $K539-SUM($O539:X539))</f>
        <v>0.14481707317073164</v>
      </c>
      <c r="Z539" s="338">
        <f>MIN($K539*$M539, $K539-SUM($O539:Y539))</f>
        <v>0.14481707317073164</v>
      </c>
    </row>
    <row r="540" spans="4:152" outlineLevel="1" x14ac:dyDescent="0.25">
      <c r="J540" s="339">
        <v>2021</v>
      </c>
      <c r="K540" s="334">
        <f t="shared" si="490"/>
        <v>5.7926829268292659</v>
      </c>
      <c r="L540" s="335">
        <f t="shared" si="489"/>
        <v>40</v>
      </c>
      <c r="M540" s="336">
        <f t="shared" si="489"/>
        <v>2.5000000000000001E-2</v>
      </c>
      <c r="N540" s="337"/>
      <c r="O540" s="340"/>
      <c r="P540" s="340"/>
      <c r="Q540" s="340"/>
      <c r="R540" s="340"/>
      <c r="S540" s="338">
        <f>MIN($K540*$M540, $K540-SUM($O540:R540))</f>
        <v>0.14481707317073164</v>
      </c>
      <c r="T540" s="338">
        <f>MIN($K540*$M540, $K540-SUM($O540:S540))</f>
        <v>0.14481707317073164</v>
      </c>
      <c r="U540" s="338">
        <f>MIN($K540*$M540, $K540-SUM($O540:T540))</f>
        <v>0.14481707317073164</v>
      </c>
      <c r="V540" s="338">
        <f>MIN($K540*$M540, $K540-SUM($O540:U540))</f>
        <v>0.14481707317073164</v>
      </c>
      <c r="W540" s="338">
        <f>MIN($K540*$M540, $K540-SUM($O540:V540))</f>
        <v>0.14481707317073164</v>
      </c>
      <c r="X540" s="338">
        <f>MIN($K540*$M540, $K540-SUM($O540:W540))</f>
        <v>0.14481707317073164</v>
      </c>
      <c r="Y540" s="338">
        <f>MIN($K540*$M540, $K540-SUM($O540:X540))</f>
        <v>0.14481707317073164</v>
      </c>
      <c r="Z540" s="338">
        <f>MIN($K540*$M540, $K540-SUM($O540:Y540))</f>
        <v>0.14481707317073164</v>
      </c>
    </row>
    <row r="541" spans="4:152" outlineLevel="1" x14ac:dyDescent="0.25">
      <c r="J541" s="339">
        <v>2022</v>
      </c>
      <c r="K541" s="334">
        <f t="shared" si="490"/>
        <v>5.7926829268292659</v>
      </c>
      <c r="L541" s="335">
        <f t="shared" si="489"/>
        <v>40</v>
      </c>
      <c r="M541" s="336">
        <f t="shared" si="489"/>
        <v>2.5000000000000001E-2</v>
      </c>
      <c r="N541" s="337"/>
      <c r="O541" s="340"/>
      <c r="P541" s="340"/>
      <c r="Q541" s="340"/>
      <c r="R541" s="340"/>
      <c r="S541" s="340"/>
      <c r="T541" s="338">
        <f>MIN($K541*$M541, $K541-SUM($O541:S541))</f>
        <v>0.14481707317073164</v>
      </c>
      <c r="U541" s="338">
        <f>MIN($K541*$M541, $K541-SUM($O541:T541))</f>
        <v>0.14481707317073164</v>
      </c>
      <c r="V541" s="338">
        <f>MIN($K541*$M541, $K541-SUM($O541:U541))</f>
        <v>0.14481707317073164</v>
      </c>
      <c r="W541" s="338">
        <f>MIN($K541*$M541, $K541-SUM($O541:V541))</f>
        <v>0.14481707317073164</v>
      </c>
      <c r="X541" s="338">
        <f>MIN($K541*$M541, $K541-SUM($O541:W541))</f>
        <v>0.14481707317073164</v>
      </c>
      <c r="Y541" s="338">
        <f>MIN($K541*$M541, $K541-SUM($O541:X541))</f>
        <v>0.14481707317073164</v>
      </c>
      <c r="Z541" s="338">
        <f>MIN($K541*$M541, $K541-SUM($O541:Y541))</f>
        <v>0.14481707317073164</v>
      </c>
    </row>
    <row r="542" spans="4:152" outlineLevel="1" x14ac:dyDescent="0.25">
      <c r="J542" s="339">
        <v>2023</v>
      </c>
      <c r="K542" s="334">
        <f t="shared" si="490"/>
        <v>5.7926829268292659</v>
      </c>
      <c r="L542" s="335">
        <f t="shared" si="489"/>
        <v>40</v>
      </c>
      <c r="M542" s="336">
        <f t="shared" si="489"/>
        <v>2.5000000000000001E-2</v>
      </c>
      <c r="N542" s="337"/>
      <c r="O542" s="340"/>
      <c r="P542" s="340"/>
      <c r="Q542" s="340"/>
      <c r="R542" s="340"/>
      <c r="S542" s="340"/>
      <c r="T542" s="340"/>
      <c r="U542" s="338">
        <f>MIN($K542*$M542, $K542-SUM($O542:T542))</f>
        <v>0.14481707317073164</v>
      </c>
      <c r="V542" s="338">
        <f>MIN($K542*$M542, $K542-SUM($O542:U542))</f>
        <v>0.14481707317073164</v>
      </c>
      <c r="W542" s="338">
        <f>MIN($K542*$M542, $K542-SUM($O542:V542))</f>
        <v>0.14481707317073164</v>
      </c>
      <c r="X542" s="338">
        <f>MIN($K542*$M542, $K542-SUM($O542:W542))</f>
        <v>0.14481707317073164</v>
      </c>
      <c r="Y542" s="338">
        <f>MIN($K542*$M542, $K542-SUM($O542:X542))</f>
        <v>0.14481707317073164</v>
      </c>
      <c r="Z542" s="338">
        <f>MIN($K542*$M542, $K542-SUM($O542:Y542))</f>
        <v>0.14481707317073164</v>
      </c>
    </row>
    <row r="543" spans="4:152" outlineLevel="1" x14ac:dyDescent="0.25">
      <c r="J543" s="339">
        <v>2024</v>
      </c>
      <c r="K543" s="334">
        <f t="shared" si="490"/>
        <v>5.7926829268292659</v>
      </c>
      <c r="L543" s="335">
        <f t="shared" si="489"/>
        <v>40</v>
      </c>
      <c r="M543" s="336">
        <f t="shared" si="489"/>
        <v>2.5000000000000001E-2</v>
      </c>
      <c r="N543" s="337"/>
      <c r="O543" s="340"/>
      <c r="P543" s="340"/>
      <c r="Q543" s="340"/>
      <c r="R543" s="340"/>
      <c r="S543" s="340"/>
      <c r="T543" s="340"/>
      <c r="U543" s="340"/>
      <c r="V543" s="338">
        <f>MIN($K543*$M543, $K543-SUM($O543:U543))</f>
        <v>0.14481707317073164</v>
      </c>
      <c r="W543" s="338">
        <f>MIN($K543*$M543, $K543-SUM($O543:V543))</f>
        <v>0.14481707317073164</v>
      </c>
      <c r="X543" s="338">
        <f>MIN($K543*$M543, $K543-SUM($O543:W543))</f>
        <v>0.14481707317073164</v>
      </c>
      <c r="Y543" s="338">
        <f>MIN($K543*$M543, $K543-SUM($O543:X543))</f>
        <v>0.14481707317073164</v>
      </c>
      <c r="Z543" s="338">
        <f>MIN($K543*$M543, $K543-SUM($O543:Y543))</f>
        <v>0.14481707317073164</v>
      </c>
    </row>
    <row r="544" spans="4:152" outlineLevel="1" x14ac:dyDescent="0.25">
      <c r="J544" s="339">
        <v>2025</v>
      </c>
      <c r="K544" s="334">
        <f t="shared" si="490"/>
        <v>0</v>
      </c>
      <c r="L544" s="335">
        <f t="shared" si="489"/>
        <v>40</v>
      </c>
      <c r="M544" s="336">
        <f t="shared" si="489"/>
        <v>2.5000000000000001E-2</v>
      </c>
      <c r="N544" s="337"/>
      <c r="O544" s="340"/>
      <c r="P544" s="340"/>
      <c r="Q544" s="340"/>
      <c r="R544" s="340"/>
      <c r="S544" s="340"/>
      <c r="T544" s="340"/>
      <c r="U544" s="340"/>
      <c r="V544" s="340"/>
      <c r="W544" s="338">
        <f>MIN($K544*$M544, $K544-SUM($O544:V544))</f>
        <v>0</v>
      </c>
      <c r="X544" s="338">
        <f>MIN($K544*$M544, $K544-SUM($O544:W544))</f>
        <v>0</v>
      </c>
      <c r="Y544" s="338">
        <f>MIN($K544*$M544, $K544-SUM($O544:X544))</f>
        <v>0</v>
      </c>
      <c r="Z544" s="338">
        <f>MIN($K544*$M544, $K544-SUM($O544:Y544))</f>
        <v>0</v>
      </c>
    </row>
    <row r="545" spans="5:27" outlineLevel="1" x14ac:dyDescent="0.25">
      <c r="J545" s="339">
        <v>2026</v>
      </c>
      <c r="K545" s="334">
        <f t="shared" si="490"/>
        <v>0</v>
      </c>
      <c r="L545" s="335">
        <f t="shared" si="489"/>
        <v>40</v>
      </c>
      <c r="M545" s="336">
        <f t="shared" si="489"/>
        <v>2.5000000000000001E-2</v>
      </c>
      <c r="N545" s="337"/>
      <c r="O545" s="340"/>
      <c r="P545" s="340"/>
      <c r="Q545" s="340"/>
      <c r="R545" s="340"/>
      <c r="S545" s="340"/>
      <c r="T545" s="340"/>
      <c r="U545" s="340"/>
      <c r="V545" s="340"/>
      <c r="W545" s="340"/>
      <c r="X545" s="338">
        <f>MIN($K545*$M545, $K545-SUM($O545:W545))</f>
        <v>0</v>
      </c>
      <c r="Y545" s="338">
        <f>MIN($K545*$M545, $K545-SUM($O545:X545))</f>
        <v>0</v>
      </c>
      <c r="Z545" s="338">
        <f>MIN($K545*$M545, $K545-SUM($O545:Y545))</f>
        <v>0</v>
      </c>
    </row>
    <row r="546" spans="5:27" outlineLevel="1" x14ac:dyDescent="0.25">
      <c r="J546" s="339">
        <v>2027</v>
      </c>
      <c r="K546" s="334">
        <f t="shared" si="490"/>
        <v>0</v>
      </c>
      <c r="L546" s="335">
        <f t="shared" si="489"/>
        <v>40</v>
      </c>
      <c r="M546" s="336">
        <f t="shared" si="489"/>
        <v>2.5000000000000001E-2</v>
      </c>
      <c r="N546" s="337"/>
      <c r="O546" s="340"/>
      <c r="P546" s="340"/>
      <c r="Q546" s="340"/>
      <c r="R546" s="340"/>
      <c r="S546" s="340"/>
      <c r="T546" s="340"/>
      <c r="U546" s="340"/>
      <c r="V546" s="340"/>
      <c r="W546" s="340"/>
      <c r="X546" s="340"/>
      <c r="Y546" s="338">
        <f>MIN($K546*$M546, $K546-SUM($O546:X546))</f>
        <v>0</v>
      </c>
      <c r="Z546" s="338">
        <f>MIN($K546*$M546, $K546-SUM($O546:Y546))</f>
        <v>0</v>
      </c>
    </row>
    <row r="547" spans="5:27" outlineLevel="1" x14ac:dyDescent="0.25">
      <c r="J547" s="339">
        <v>2028</v>
      </c>
      <c r="K547" s="334">
        <f t="shared" si="490"/>
        <v>0</v>
      </c>
      <c r="L547" s="335">
        <f t="shared" si="489"/>
        <v>40</v>
      </c>
      <c r="M547" s="336">
        <f t="shared" si="489"/>
        <v>2.5000000000000001E-2</v>
      </c>
      <c r="N547" s="337"/>
      <c r="O547" s="340"/>
      <c r="P547" s="340"/>
      <c r="Q547" s="340"/>
      <c r="R547" s="340"/>
      <c r="S547" s="340"/>
      <c r="T547" s="340"/>
      <c r="U547" s="340"/>
      <c r="V547" s="340"/>
      <c r="W547" s="340"/>
      <c r="X547" s="340"/>
      <c r="Y547" s="340"/>
      <c r="Z547" s="338">
        <f>MIN($K547*$M547, $K547-SUM($O547:Y547))</f>
        <v>0</v>
      </c>
    </row>
    <row r="548" spans="5:27" outlineLevel="1" x14ac:dyDescent="0.25">
      <c r="N548" s="198">
        <f>O548*(O548+1)/2</f>
        <v>820</v>
      </c>
      <c r="O548" s="322">
        <f>L534</f>
        <v>40</v>
      </c>
      <c r="P548" s="322">
        <f>MAX(O548-1, 0)</f>
        <v>39</v>
      </c>
      <c r="Q548" s="322">
        <f t="shared" ref="Q548:Z548" si="491">MAX(P548-1, 0)</f>
        <v>38</v>
      </c>
      <c r="R548" s="322">
        <f t="shared" si="491"/>
        <v>37</v>
      </c>
      <c r="S548" s="322">
        <f t="shared" si="491"/>
        <v>36</v>
      </c>
      <c r="T548" s="322">
        <f t="shared" si="491"/>
        <v>35</v>
      </c>
      <c r="U548" s="322">
        <f t="shared" si="491"/>
        <v>34</v>
      </c>
      <c r="V548" s="322">
        <f t="shared" si="491"/>
        <v>33</v>
      </c>
      <c r="W548" s="322">
        <f t="shared" si="491"/>
        <v>32</v>
      </c>
      <c r="X548" s="322">
        <f t="shared" si="491"/>
        <v>31</v>
      </c>
      <c r="Y548" s="322">
        <f t="shared" si="491"/>
        <v>30</v>
      </c>
      <c r="Z548" s="322">
        <f t="shared" si="491"/>
        <v>29</v>
      </c>
    </row>
    <row r="549" spans="5:27" outlineLevel="1" x14ac:dyDescent="0.25">
      <c r="E549" s="321" t="str">
        <f>F295</f>
        <v>기타 무형자산</v>
      </c>
      <c r="O549" s="322" t="s">
        <v>104</v>
      </c>
      <c r="P549" s="322"/>
      <c r="Q549" s="323">
        <v>1</v>
      </c>
    </row>
    <row r="550" spans="5:27" outlineLevel="1" x14ac:dyDescent="0.25">
      <c r="J550" s="324" t="s">
        <v>105</v>
      </c>
      <c r="K550" s="324" t="s">
        <v>106</v>
      </c>
      <c r="L550" s="325" t="s">
        <v>107</v>
      </c>
      <c r="M550" s="325" t="s">
        <v>108</v>
      </c>
      <c r="N550" s="325">
        <v>2016</v>
      </c>
      <c r="O550" s="326">
        <v>2017</v>
      </c>
      <c r="P550" s="326">
        <v>2018</v>
      </c>
      <c r="Q550" s="326">
        <v>2019</v>
      </c>
      <c r="R550" s="326">
        <v>2020</v>
      </c>
      <c r="S550" s="326">
        <v>2021</v>
      </c>
      <c r="T550" s="326">
        <v>2022</v>
      </c>
      <c r="U550" s="326">
        <v>2023</v>
      </c>
      <c r="V550" s="326">
        <v>2024</v>
      </c>
      <c r="W550" s="326">
        <v>2025</v>
      </c>
      <c r="X550" s="326">
        <v>2026</v>
      </c>
      <c r="Y550" s="326">
        <v>2027</v>
      </c>
      <c r="Z550" s="326">
        <v>2028</v>
      </c>
    </row>
    <row r="551" spans="5:27" outlineLevel="1" x14ac:dyDescent="0.25">
      <c r="E551" s="291"/>
      <c r="F551" s="291"/>
      <c r="G551" s="291"/>
      <c r="H551" s="291"/>
      <c r="I551" s="291"/>
      <c r="J551" s="327" t="s">
        <v>109</v>
      </c>
      <c r="K551" s="328">
        <f>SUM(K552:K564)</f>
        <v>3991.3697339999999</v>
      </c>
      <c r="L551" s="329">
        <f>K394</f>
        <v>0</v>
      </c>
      <c r="M551" s="330">
        <f>IFERROR(1/L551, 0)</f>
        <v>0</v>
      </c>
      <c r="N551" s="331"/>
      <c r="O551" s="331">
        <f t="shared" ref="O551:Z551" si="492">SUM(O552:O564)</f>
        <v>0</v>
      </c>
      <c r="P551" s="331">
        <f t="shared" si="492"/>
        <v>0</v>
      </c>
      <c r="Q551" s="331">
        <f t="shared" si="492"/>
        <v>0</v>
      </c>
      <c r="R551" s="331">
        <f t="shared" si="492"/>
        <v>0</v>
      </c>
      <c r="S551" s="331">
        <f t="shared" si="492"/>
        <v>0</v>
      </c>
      <c r="T551" s="331">
        <f t="shared" si="492"/>
        <v>0</v>
      </c>
      <c r="U551" s="331">
        <f t="shared" si="492"/>
        <v>0</v>
      </c>
      <c r="V551" s="331">
        <f t="shared" si="492"/>
        <v>0</v>
      </c>
      <c r="W551" s="331">
        <f t="shared" si="492"/>
        <v>0</v>
      </c>
      <c r="X551" s="331">
        <f t="shared" si="492"/>
        <v>0</v>
      </c>
      <c r="Y551" s="331">
        <f t="shared" si="492"/>
        <v>0</v>
      </c>
      <c r="Z551" s="331">
        <f t="shared" si="492"/>
        <v>0</v>
      </c>
      <c r="AA551" s="291"/>
    </row>
    <row r="552" spans="5:27" outlineLevel="1" x14ac:dyDescent="0.25">
      <c r="I552" s="332" t="s">
        <v>110</v>
      </c>
      <c r="J552" s="333">
        <f>J535</f>
        <v>2016</v>
      </c>
      <c r="K552" s="334">
        <f>N218</f>
        <v>3991.3697339999999</v>
      </c>
      <c r="L552" s="335">
        <f t="shared" ref="L552:M564" si="493">L551</f>
        <v>0</v>
      </c>
      <c r="M552" s="336">
        <f t="shared" si="493"/>
        <v>0</v>
      </c>
      <c r="N552" s="337"/>
      <c r="O552" s="338">
        <f>IFERROR(MIN($K552*O565/$N565,$K552-SUM($N552:N552)), 0)</f>
        <v>0</v>
      </c>
      <c r="P552" s="338">
        <f>IFERROR(MIN($K552*P565/$N565,$K552-SUM($N552:O552)), 0)</f>
        <v>0</v>
      </c>
      <c r="Q552" s="338">
        <f>IFERROR(MIN($K552*Q565/$N565,$K552-SUM($N552:P552)), 0)</f>
        <v>0</v>
      </c>
      <c r="R552" s="338">
        <f>IFERROR(MIN($K552*R565/$N565,$K552-SUM($N552:Q552)), 0)</f>
        <v>0</v>
      </c>
      <c r="S552" s="338">
        <f>IFERROR(MIN($K552*S565/$N565,$K552-SUM($N552:R552)), 0)</f>
        <v>0</v>
      </c>
      <c r="T552" s="338">
        <f>IFERROR(MIN($K552*T565/$N565,$K552-SUM($N552:S552)), 0)</f>
        <v>0</v>
      </c>
      <c r="U552" s="338">
        <f>IFERROR(MIN($K552*U565/$N565,$K552-SUM($N552:T552)), 0)</f>
        <v>0</v>
      </c>
      <c r="V552" s="338">
        <f>IFERROR(MIN($K552*V565/$N565,$K552-SUM($N552:U552)), 0)</f>
        <v>0</v>
      </c>
      <c r="W552" s="338">
        <f>IFERROR(MIN($K552*W565/$N565,$K552-SUM($N552:V552)), 0)</f>
        <v>0</v>
      </c>
      <c r="X552" s="338">
        <f>IFERROR(MIN($K552*X565/$N565,$K552-SUM($N552:W552)), 0)</f>
        <v>0</v>
      </c>
      <c r="Y552" s="338">
        <f>IFERROR(MIN($K552*Y565/$N565,$K552-SUM($N552:X552)), 0)</f>
        <v>0</v>
      </c>
      <c r="Z552" s="338">
        <f>IFERROR(MIN($K552*Z565/$N565,$K552-SUM($N552:Y552)), 0)</f>
        <v>0</v>
      </c>
      <c r="AA552" s="198" t="s">
        <v>111</v>
      </c>
    </row>
    <row r="553" spans="5:27" outlineLevel="1" x14ac:dyDescent="0.25">
      <c r="I553" s="332" t="s">
        <v>112</v>
      </c>
      <c r="J553" s="333">
        <f t="shared" ref="J553:J564" si="494">J536</f>
        <v>2017</v>
      </c>
      <c r="K553" s="334">
        <f t="shared" ref="K553:K564" si="495">SUMIF($317:$317, $J553,$333:$333)</f>
        <v>0</v>
      </c>
      <c r="L553" s="335">
        <f t="shared" si="493"/>
        <v>0</v>
      </c>
      <c r="M553" s="336">
        <f t="shared" si="493"/>
        <v>0</v>
      </c>
      <c r="N553" s="337"/>
      <c r="O553" s="338">
        <f>MIN($K553*$M553, $K553-SUM($N553:N553))</f>
        <v>0</v>
      </c>
      <c r="P553" s="338">
        <f>MIN($K553*$M553, $K553-SUM($N553:O553))</f>
        <v>0</v>
      </c>
      <c r="Q553" s="338">
        <f>MIN($K553*$M553, $K553-SUM($O553:P553))</f>
        <v>0</v>
      </c>
      <c r="R553" s="338">
        <f>MIN($K553*$M553, $K553-SUM($O553:Q553))</f>
        <v>0</v>
      </c>
      <c r="S553" s="338">
        <f>MIN($K553*$M553, $K553-SUM($O553:R553))</f>
        <v>0</v>
      </c>
      <c r="T553" s="338">
        <f>MIN($K553*$M553, $K553-SUM($O553:S553))</f>
        <v>0</v>
      </c>
      <c r="U553" s="338">
        <f>MIN($K553*$M553, $K553-SUM($O553:T553))</f>
        <v>0</v>
      </c>
      <c r="V553" s="338">
        <f>MIN($K553*$M553, $K553-SUM($O553:U553))</f>
        <v>0</v>
      </c>
      <c r="W553" s="338">
        <f>MIN($K553*$M553, $K553-SUM($O553:V553))</f>
        <v>0</v>
      </c>
      <c r="X553" s="338">
        <f>MIN($K553*$M553, $K553-SUM($O553:W553))</f>
        <v>0</v>
      </c>
      <c r="Y553" s="338">
        <f>MIN($K553*$M553, $K553-SUM($O553:X553))</f>
        <v>0</v>
      </c>
      <c r="Z553" s="338">
        <f>MIN($K553*$M553, $K553-SUM($O553:Y553))</f>
        <v>0</v>
      </c>
    </row>
    <row r="554" spans="5:27" outlineLevel="1" x14ac:dyDescent="0.25">
      <c r="J554" s="339">
        <f t="shared" si="494"/>
        <v>2018</v>
      </c>
      <c r="K554" s="334">
        <f t="shared" si="495"/>
        <v>0</v>
      </c>
      <c r="L554" s="335">
        <f t="shared" si="493"/>
        <v>0</v>
      </c>
      <c r="M554" s="336">
        <f t="shared" si="493"/>
        <v>0</v>
      </c>
      <c r="N554" s="337"/>
      <c r="O554" s="340"/>
      <c r="P554" s="338">
        <f>MIN($K554*$M554, $K554-SUM($N554:O554))</f>
        <v>0</v>
      </c>
      <c r="Q554" s="338">
        <f>MIN($K554*$M554, $K554-SUM($O554:P554))</f>
        <v>0</v>
      </c>
      <c r="R554" s="338">
        <f>MIN($K554*$M554, $K554-SUM($O554:Q554))</f>
        <v>0</v>
      </c>
      <c r="S554" s="338">
        <f>MIN($K554*$M554, $K554-SUM($O554:R554))</f>
        <v>0</v>
      </c>
      <c r="T554" s="338">
        <f>MIN($K554*$M554, $K554-SUM($O554:S554))</f>
        <v>0</v>
      </c>
      <c r="U554" s="338">
        <f>MIN($K554*$M554, $K554-SUM($O554:T554))</f>
        <v>0</v>
      </c>
      <c r="V554" s="338">
        <f>MIN($K554*$M554, $K554-SUM($O554:U554))</f>
        <v>0</v>
      </c>
      <c r="W554" s="338">
        <f>MIN($K554*$M554, $K554-SUM($O554:V554))</f>
        <v>0</v>
      </c>
      <c r="X554" s="338">
        <f>MIN($K554*$M554, $K554-SUM($O554:W554))</f>
        <v>0</v>
      </c>
      <c r="Y554" s="338">
        <f>MIN($K554*$M554, $K554-SUM($O554:X554))</f>
        <v>0</v>
      </c>
      <c r="Z554" s="338">
        <f>MIN($K554*$M554, $K554-SUM($O554:Y554))</f>
        <v>0</v>
      </c>
    </row>
    <row r="555" spans="5:27" outlineLevel="1" x14ac:dyDescent="0.25">
      <c r="J555" s="339">
        <f t="shared" si="494"/>
        <v>2019</v>
      </c>
      <c r="K555" s="334">
        <f t="shared" si="495"/>
        <v>0</v>
      </c>
      <c r="L555" s="335">
        <f t="shared" si="493"/>
        <v>0</v>
      </c>
      <c r="M555" s="336">
        <f t="shared" si="493"/>
        <v>0</v>
      </c>
      <c r="N555" s="337"/>
      <c r="O555" s="340"/>
      <c r="P555" s="340"/>
      <c r="Q555" s="338">
        <f>MIN($K555*$M555, $K555-SUM($O555:P555))</f>
        <v>0</v>
      </c>
      <c r="R555" s="338">
        <f>MIN($K555*$M555, $K555-SUM($O555:Q555))</f>
        <v>0</v>
      </c>
      <c r="S555" s="338">
        <f>MIN($K555*$M555, $K555-SUM($O555:R555))</f>
        <v>0</v>
      </c>
      <c r="T555" s="338">
        <f>MIN($K555*$M555, $K555-SUM($O555:S555))</f>
        <v>0</v>
      </c>
      <c r="U555" s="338">
        <f>MIN($K555*$M555, $K555-SUM($O555:T555))</f>
        <v>0</v>
      </c>
      <c r="V555" s="338">
        <f>MIN($K555*$M555, $K555-SUM($O555:U555))</f>
        <v>0</v>
      </c>
      <c r="W555" s="338">
        <f>MIN($K555*$M555, $K555-SUM($O555:V555))</f>
        <v>0</v>
      </c>
      <c r="X555" s="338">
        <f>MIN($K555*$M555, $K555-SUM($O555:W555))</f>
        <v>0</v>
      </c>
      <c r="Y555" s="338">
        <f>MIN($K555*$M555, $K555-SUM($O555:X555))</f>
        <v>0</v>
      </c>
      <c r="Z555" s="338">
        <f>MIN($K555*$M555, $K555-SUM($O555:Y555))</f>
        <v>0</v>
      </c>
    </row>
    <row r="556" spans="5:27" outlineLevel="1" x14ac:dyDescent="0.25">
      <c r="J556" s="339">
        <f t="shared" si="494"/>
        <v>2020</v>
      </c>
      <c r="K556" s="334">
        <f t="shared" si="495"/>
        <v>0</v>
      </c>
      <c r="L556" s="335">
        <f t="shared" si="493"/>
        <v>0</v>
      </c>
      <c r="M556" s="336">
        <f t="shared" si="493"/>
        <v>0</v>
      </c>
      <c r="N556" s="337"/>
      <c r="O556" s="340"/>
      <c r="P556" s="340"/>
      <c r="Q556" s="340"/>
      <c r="R556" s="338">
        <f>MIN($K556*$M556, $K556-SUM($O556:Q556))</f>
        <v>0</v>
      </c>
      <c r="S556" s="338">
        <f>MIN($K556*$M556, $K556-SUM($O556:R556))</f>
        <v>0</v>
      </c>
      <c r="T556" s="338">
        <f>MIN($K556*$M556, $K556-SUM($O556:S556))</f>
        <v>0</v>
      </c>
      <c r="U556" s="338">
        <f>MIN($K556*$M556, $K556-SUM($O556:T556))</f>
        <v>0</v>
      </c>
      <c r="V556" s="338">
        <f>MIN($K556*$M556, $K556-SUM($O556:U556))</f>
        <v>0</v>
      </c>
      <c r="W556" s="338">
        <f>MIN($K556*$M556, $K556-SUM($O556:V556))</f>
        <v>0</v>
      </c>
      <c r="X556" s="338">
        <f>MIN($K556*$M556, $K556-SUM($O556:W556))</f>
        <v>0</v>
      </c>
      <c r="Y556" s="338">
        <f>MIN($K556*$M556, $K556-SUM($O556:X556))</f>
        <v>0</v>
      </c>
      <c r="Z556" s="338">
        <f>MIN($K556*$M556, $K556-SUM($O556:Y556))</f>
        <v>0</v>
      </c>
    </row>
    <row r="557" spans="5:27" outlineLevel="1" x14ac:dyDescent="0.25">
      <c r="J557" s="339">
        <f t="shared" si="494"/>
        <v>2021</v>
      </c>
      <c r="K557" s="334">
        <f t="shared" si="495"/>
        <v>0</v>
      </c>
      <c r="L557" s="335">
        <f t="shared" si="493"/>
        <v>0</v>
      </c>
      <c r="M557" s="336">
        <f t="shared" si="493"/>
        <v>0</v>
      </c>
      <c r="N557" s="337"/>
      <c r="O557" s="340"/>
      <c r="P557" s="340"/>
      <c r="Q557" s="340"/>
      <c r="R557" s="340"/>
      <c r="S557" s="338">
        <f>MIN($K557*$M557, $K557-SUM($O557:R557))</f>
        <v>0</v>
      </c>
      <c r="T557" s="338">
        <f>MIN($K557*$M557, $K557-SUM($O557:S557))</f>
        <v>0</v>
      </c>
      <c r="U557" s="338">
        <f>MIN($K557*$M557, $K557-SUM($O557:T557))</f>
        <v>0</v>
      </c>
      <c r="V557" s="338">
        <f>MIN($K557*$M557, $K557-SUM($O557:U557))</f>
        <v>0</v>
      </c>
      <c r="W557" s="338">
        <f>MIN($K557*$M557, $K557-SUM($O557:V557))</f>
        <v>0</v>
      </c>
      <c r="X557" s="338">
        <f>MIN($K557*$M557, $K557-SUM($O557:W557))</f>
        <v>0</v>
      </c>
      <c r="Y557" s="338">
        <f>MIN($K557*$M557, $K557-SUM($O557:X557))</f>
        <v>0</v>
      </c>
      <c r="Z557" s="338">
        <f>MIN($K557*$M557, $K557-SUM($O557:Y557))</f>
        <v>0</v>
      </c>
    </row>
    <row r="558" spans="5:27" outlineLevel="1" x14ac:dyDescent="0.25">
      <c r="J558" s="339">
        <f t="shared" si="494"/>
        <v>2022</v>
      </c>
      <c r="K558" s="334">
        <f t="shared" si="495"/>
        <v>0</v>
      </c>
      <c r="L558" s="335">
        <f t="shared" si="493"/>
        <v>0</v>
      </c>
      <c r="M558" s="336">
        <f t="shared" si="493"/>
        <v>0</v>
      </c>
      <c r="N558" s="337"/>
      <c r="O558" s="340"/>
      <c r="P558" s="340"/>
      <c r="Q558" s="340"/>
      <c r="R558" s="340"/>
      <c r="S558" s="340"/>
      <c r="T558" s="338">
        <f>MIN($K558*$M558, $K558-SUM($O558:S558))</f>
        <v>0</v>
      </c>
      <c r="U558" s="338">
        <f>MIN($K558*$M558, $K558-SUM($O558:T558))</f>
        <v>0</v>
      </c>
      <c r="V558" s="338">
        <f>MIN($K558*$M558, $K558-SUM($O558:U558))</f>
        <v>0</v>
      </c>
      <c r="W558" s="338">
        <f>MIN($K558*$M558, $K558-SUM($O558:V558))</f>
        <v>0</v>
      </c>
      <c r="X558" s="338">
        <f>MIN($K558*$M558, $K558-SUM($O558:W558))</f>
        <v>0</v>
      </c>
      <c r="Y558" s="338">
        <f>MIN($K558*$M558, $K558-SUM($O558:X558))</f>
        <v>0</v>
      </c>
      <c r="Z558" s="338">
        <f>MIN($K558*$M558, $K558-SUM($O558:Y558))</f>
        <v>0</v>
      </c>
    </row>
    <row r="559" spans="5:27" outlineLevel="1" x14ac:dyDescent="0.25">
      <c r="J559" s="339">
        <f t="shared" si="494"/>
        <v>2023</v>
      </c>
      <c r="K559" s="334">
        <f t="shared" si="495"/>
        <v>0</v>
      </c>
      <c r="L559" s="335">
        <f t="shared" si="493"/>
        <v>0</v>
      </c>
      <c r="M559" s="336">
        <f t="shared" si="493"/>
        <v>0</v>
      </c>
      <c r="N559" s="337"/>
      <c r="O559" s="340"/>
      <c r="P559" s="340"/>
      <c r="Q559" s="340"/>
      <c r="R559" s="340"/>
      <c r="S559" s="340"/>
      <c r="T559" s="340"/>
      <c r="U559" s="338">
        <f>MIN($K559*$M559, $K559-SUM($O559:T559))</f>
        <v>0</v>
      </c>
      <c r="V559" s="338">
        <f>MIN($K559*$M559, $K559-SUM($O559:U559))</f>
        <v>0</v>
      </c>
      <c r="W559" s="338">
        <f>MIN($K559*$M559, $K559-SUM($O559:V559))</f>
        <v>0</v>
      </c>
      <c r="X559" s="338">
        <f>MIN($K559*$M559, $K559-SUM($O559:W559))</f>
        <v>0</v>
      </c>
      <c r="Y559" s="338">
        <f>MIN($K559*$M559, $K559-SUM($O559:X559))</f>
        <v>0</v>
      </c>
      <c r="Z559" s="338">
        <f>MIN($K559*$M559, $K559-SUM($O559:Y559))</f>
        <v>0</v>
      </c>
    </row>
    <row r="560" spans="5:27" outlineLevel="1" x14ac:dyDescent="0.25">
      <c r="J560" s="339">
        <f t="shared" si="494"/>
        <v>2024</v>
      </c>
      <c r="K560" s="334">
        <f t="shared" si="495"/>
        <v>0</v>
      </c>
      <c r="L560" s="335">
        <f t="shared" si="493"/>
        <v>0</v>
      </c>
      <c r="M560" s="336">
        <f t="shared" si="493"/>
        <v>0</v>
      </c>
      <c r="N560" s="337"/>
      <c r="O560" s="340"/>
      <c r="P560" s="340"/>
      <c r="Q560" s="340"/>
      <c r="R560" s="340"/>
      <c r="S560" s="340"/>
      <c r="T560" s="340"/>
      <c r="U560" s="340"/>
      <c r="V560" s="338">
        <f>MIN($K560*$M560, $K560-SUM($O560:U560))</f>
        <v>0</v>
      </c>
      <c r="W560" s="338">
        <f>MIN($K560*$M560, $K560-SUM($O560:V560))</f>
        <v>0</v>
      </c>
      <c r="X560" s="338">
        <f>MIN($K560*$M560, $K560-SUM($O560:W560))</f>
        <v>0</v>
      </c>
      <c r="Y560" s="338">
        <f>MIN($K560*$M560, $K560-SUM($O560:X560))</f>
        <v>0</v>
      </c>
      <c r="Z560" s="338">
        <f>MIN($K560*$M560, $K560-SUM($O560:Y560))</f>
        <v>0</v>
      </c>
    </row>
    <row r="561" spans="5:27" outlineLevel="1" x14ac:dyDescent="0.25">
      <c r="J561" s="339">
        <f t="shared" si="494"/>
        <v>2025</v>
      </c>
      <c r="K561" s="334">
        <f t="shared" si="495"/>
        <v>0</v>
      </c>
      <c r="L561" s="335">
        <f t="shared" si="493"/>
        <v>0</v>
      </c>
      <c r="M561" s="336">
        <f t="shared" si="493"/>
        <v>0</v>
      </c>
      <c r="N561" s="337"/>
      <c r="O561" s="340"/>
      <c r="P561" s="340"/>
      <c r="Q561" s="340"/>
      <c r="R561" s="340"/>
      <c r="S561" s="340"/>
      <c r="T561" s="340"/>
      <c r="U561" s="340"/>
      <c r="V561" s="340"/>
      <c r="W561" s="338">
        <f>MIN($K561*$M561, $K561-SUM($O561:V561))</f>
        <v>0</v>
      </c>
      <c r="X561" s="338">
        <f>MIN($K561*$M561, $K561-SUM($O561:W561))</f>
        <v>0</v>
      </c>
      <c r="Y561" s="338">
        <f>MIN($K561*$M561, $K561-SUM($O561:X561))</f>
        <v>0</v>
      </c>
      <c r="Z561" s="338">
        <f>MIN($K561*$M561, $K561-SUM($O561:Y561))</f>
        <v>0</v>
      </c>
    </row>
    <row r="562" spans="5:27" outlineLevel="1" x14ac:dyDescent="0.25">
      <c r="J562" s="339">
        <f t="shared" si="494"/>
        <v>2026</v>
      </c>
      <c r="K562" s="334">
        <f t="shared" si="495"/>
        <v>0</v>
      </c>
      <c r="L562" s="335">
        <f t="shared" si="493"/>
        <v>0</v>
      </c>
      <c r="M562" s="336">
        <f t="shared" si="493"/>
        <v>0</v>
      </c>
      <c r="N562" s="337"/>
      <c r="O562" s="340"/>
      <c r="P562" s="340"/>
      <c r="Q562" s="340"/>
      <c r="R562" s="340"/>
      <c r="S562" s="340"/>
      <c r="T562" s="340"/>
      <c r="U562" s="340"/>
      <c r="V562" s="340"/>
      <c r="W562" s="340"/>
      <c r="X562" s="338">
        <f>MIN($K562*$M562, $K562-SUM($O562:W562))</f>
        <v>0</v>
      </c>
      <c r="Y562" s="338">
        <f>MIN($K562*$M562, $K562-SUM($O562:X562))</f>
        <v>0</v>
      </c>
      <c r="Z562" s="338">
        <f>MIN($K562*$M562, $K562-SUM($O562:Y562))</f>
        <v>0</v>
      </c>
    </row>
    <row r="563" spans="5:27" outlineLevel="1" x14ac:dyDescent="0.25">
      <c r="J563" s="339">
        <f t="shared" si="494"/>
        <v>2027</v>
      </c>
      <c r="K563" s="334">
        <f t="shared" si="495"/>
        <v>0</v>
      </c>
      <c r="L563" s="335">
        <f t="shared" si="493"/>
        <v>0</v>
      </c>
      <c r="M563" s="336">
        <f t="shared" si="493"/>
        <v>0</v>
      </c>
      <c r="N563" s="337"/>
      <c r="O563" s="340"/>
      <c r="P563" s="340"/>
      <c r="Q563" s="340"/>
      <c r="R563" s="340"/>
      <c r="S563" s="340"/>
      <c r="T563" s="340"/>
      <c r="U563" s="340"/>
      <c r="V563" s="340"/>
      <c r="W563" s="340"/>
      <c r="X563" s="340"/>
      <c r="Y563" s="338">
        <f>MIN($K563*$M563, $K563-SUM($O563:X563))</f>
        <v>0</v>
      </c>
      <c r="Z563" s="338">
        <f>MIN($K563*$M563, $K563-SUM($O563:Y563))</f>
        <v>0</v>
      </c>
    </row>
    <row r="564" spans="5:27" outlineLevel="1" x14ac:dyDescent="0.25">
      <c r="J564" s="339">
        <f t="shared" si="494"/>
        <v>2028</v>
      </c>
      <c r="K564" s="334">
        <f t="shared" si="495"/>
        <v>0</v>
      </c>
      <c r="L564" s="335">
        <f t="shared" si="493"/>
        <v>0</v>
      </c>
      <c r="M564" s="336">
        <f t="shared" si="493"/>
        <v>0</v>
      </c>
      <c r="N564" s="337"/>
      <c r="O564" s="340"/>
      <c r="P564" s="340"/>
      <c r="Q564" s="340"/>
      <c r="R564" s="340"/>
      <c r="S564" s="340"/>
      <c r="T564" s="340"/>
      <c r="U564" s="340"/>
      <c r="V564" s="340"/>
      <c r="W564" s="340"/>
      <c r="X564" s="340"/>
      <c r="Y564" s="340"/>
      <c r="Z564" s="338">
        <f>MIN($K564*$M564, $K564-SUM($O564:Y564))</f>
        <v>0</v>
      </c>
    </row>
    <row r="565" spans="5:27" outlineLevel="1" x14ac:dyDescent="0.25">
      <c r="N565" s="198">
        <f>O565*(O565+1)/2</f>
        <v>0</v>
      </c>
      <c r="O565" s="322">
        <f>L551</f>
        <v>0</v>
      </c>
      <c r="P565" s="322">
        <f>MAX(O565-1, 0)</f>
        <v>0</v>
      </c>
      <c r="Q565" s="322">
        <f t="shared" ref="Q565:Z565" si="496">MAX(P565-1, 0)</f>
        <v>0</v>
      </c>
      <c r="R565" s="322">
        <f t="shared" si="496"/>
        <v>0</v>
      </c>
      <c r="S565" s="322">
        <f t="shared" si="496"/>
        <v>0</v>
      </c>
      <c r="T565" s="322">
        <f t="shared" si="496"/>
        <v>0</v>
      </c>
      <c r="U565" s="322">
        <f t="shared" si="496"/>
        <v>0</v>
      </c>
      <c r="V565" s="322">
        <f t="shared" si="496"/>
        <v>0</v>
      </c>
      <c r="W565" s="322">
        <f t="shared" si="496"/>
        <v>0</v>
      </c>
      <c r="X565" s="322">
        <f t="shared" si="496"/>
        <v>0</v>
      </c>
      <c r="Y565" s="322">
        <f t="shared" si="496"/>
        <v>0</v>
      </c>
      <c r="Z565" s="322">
        <f t="shared" si="496"/>
        <v>0</v>
      </c>
    </row>
    <row r="566" spans="5:27" outlineLevel="1" x14ac:dyDescent="0.25">
      <c r="E566" s="321">
        <f>F296</f>
        <v>0</v>
      </c>
      <c r="O566" s="322" t="s">
        <v>104</v>
      </c>
      <c r="P566" s="322"/>
      <c r="Q566" s="323">
        <v>1</v>
      </c>
    </row>
    <row r="567" spans="5:27" outlineLevel="1" x14ac:dyDescent="0.25">
      <c r="J567" s="324" t="s">
        <v>105</v>
      </c>
      <c r="K567" s="324" t="s">
        <v>106</v>
      </c>
      <c r="L567" s="325" t="s">
        <v>107</v>
      </c>
      <c r="M567" s="325" t="s">
        <v>108</v>
      </c>
      <c r="N567" s="325">
        <v>2016</v>
      </c>
      <c r="O567" s="326">
        <v>2017</v>
      </c>
      <c r="P567" s="326">
        <v>2018</v>
      </c>
      <c r="Q567" s="326">
        <v>2019</v>
      </c>
      <c r="R567" s="326">
        <v>2020</v>
      </c>
      <c r="S567" s="326">
        <v>2021</v>
      </c>
      <c r="T567" s="326">
        <v>2022</v>
      </c>
      <c r="U567" s="326">
        <v>2023</v>
      </c>
      <c r="V567" s="326">
        <v>2024</v>
      </c>
      <c r="W567" s="326">
        <v>2025</v>
      </c>
      <c r="X567" s="326">
        <v>2026</v>
      </c>
      <c r="Y567" s="326">
        <v>2027</v>
      </c>
      <c r="Z567" s="326">
        <v>2028</v>
      </c>
    </row>
    <row r="568" spans="5:27" outlineLevel="1" x14ac:dyDescent="0.25">
      <c r="E568" s="291"/>
      <c r="F568" s="291"/>
      <c r="G568" s="291"/>
      <c r="H568" s="291"/>
      <c r="I568" s="291"/>
      <c r="J568" s="327" t="s">
        <v>109</v>
      </c>
      <c r="K568" s="328">
        <f>SUM(K569:K581)</f>
        <v>0</v>
      </c>
      <c r="L568" s="329">
        <f>K395</f>
        <v>6</v>
      </c>
      <c r="M568" s="330">
        <f>1/L568</f>
        <v>0.16666666666666666</v>
      </c>
      <c r="N568" s="331"/>
      <c r="O568" s="331">
        <f t="shared" ref="O568:Z568" si="497">SUM(O569:O581)</f>
        <v>0</v>
      </c>
      <c r="P568" s="331">
        <f t="shared" si="497"/>
        <v>0</v>
      </c>
      <c r="Q568" s="331">
        <f t="shared" si="497"/>
        <v>0</v>
      </c>
      <c r="R568" s="331">
        <f t="shared" si="497"/>
        <v>0</v>
      </c>
      <c r="S568" s="331">
        <f t="shared" si="497"/>
        <v>0</v>
      </c>
      <c r="T568" s="331">
        <f t="shared" si="497"/>
        <v>0</v>
      </c>
      <c r="U568" s="331">
        <f t="shared" si="497"/>
        <v>0</v>
      </c>
      <c r="V568" s="331">
        <f t="shared" si="497"/>
        <v>0</v>
      </c>
      <c r="W568" s="331">
        <f t="shared" si="497"/>
        <v>0</v>
      </c>
      <c r="X568" s="331">
        <f t="shared" si="497"/>
        <v>0</v>
      </c>
      <c r="Y568" s="331">
        <f t="shared" si="497"/>
        <v>0</v>
      </c>
      <c r="Z568" s="331">
        <f t="shared" si="497"/>
        <v>0</v>
      </c>
    </row>
    <row r="569" spans="5:27" outlineLevel="1" x14ac:dyDescent="0.25">
      <c r="I569" s="332" t="s">
        <v>110</v>
      </c>
      <c r="J569" s="333">
        <f>J552</f>
        <v>2016</v>
      </c>
      <c r="K569" s="334">
        <f>N221</f>
        <v>0</v>
      </c>
      <c r="L569" s="335">
        <f t="shared" ref="L569:M581" si="498">L568</f>
        <v>6</v>
      </c>
      <c r="M569" s="336">
        <f t="shared" si="498"/>
        <v>0.16666666666666666</v>
      </c>
      <c r="N569" s="337"/>
      <c r="O569" s="338">
        <f>MIN($K569*O582/$N582,$K569-SUM($N569:N569))</f>
        <v>0</v>
      </c>
      <c r="P569" s="338">
        <f>MIN($K569*P582/$N582,$K569-SUM($N569:O569))</f>
        <v>0</v>
      </c>
      <c r="Q569" s="338">
        <f>MIN($K569*Q582/$N582,$K569-SUM($N569:P569))</f>
        <v>0</v>
      </c>
      <c r="R569" s="338">
        <f>MIN($K569*R582/$N582,$K569-SUM($N569:Q569))</f>
        <v>0</v>
      </c>
      <c r="S569" s="338">
        <f>MIN($K569*S582/$N582,$K569-SUM($N569:R569))</f>
        <v>0</v>
      </c>
      <c r="T569" s="338">
        <f>MIN($K569*T582/$N582,$K569-SUM($N569:S569))</f>
        <v>0</v>
      </c>
      <c r="U569" s="338">
        <f>MIN($K569*U582/$N582,$K569-SUM($N569:T569))</f>
        <v>0</v>
      </c>
      <c r="V569" s="338">
        <f>MIN($K569*V582/$N582,$K569-SUM($N569:U569))</f>
        <v>0</v>
      </c>
      <c r="W569" s="338">
        <f>MIN($K569*W582/$N582,$K569-SUM($N569:V569))</f>
        <v>0</v>
      </c>
      <c r="X569" s="338">
        <f>MIN($K569*X582/$N582,$K569-SUM($N569:W569))</f>
        <v>0</v>
      </c>
      <c r="Y569" s="338">
        <f>MIN($K569*Y582/$N582,$K569-SUM($N569:X569))</f>
        <v>0</v>
      </c>
      <c r="Z569" s="338">
        <f>MIN($K569*Z582/$N582,$K569-SUM($N569:Y569))</f>
        <v>0</v>
      </c>
      <c r="AA569" s="198" t="s">
        <v>111</v>
      </c>
    </row>
    <row r="570" spans="5:27" outlineLevel="1" x14ac:dyDescent="0.25">
      <c r="I570" s="332" t="s">
        <v>112</v>
      </c>
      <c r="J570" s="333">
        <f t="shared" ref="J570:J581" si="499">J553</f>
        <v>2017</v>
      </c>
      <c r="K570" s="334">
        <f t="shared" ref="K570:K581" si="500">SUMIF($317:$317, $J570,$334:$334 )</f>
        <v>0</v>
      </c>
      <c r="L570" s="335">
        <f t="shared" si="498"/>
        <v>6</v>
      </c>
      <c r="M570" s="336">
        <f t="shared" si="498"/>
        <v>0.16666666666666666</v>
      </c>
      <c r="N570" s="337"/>
      <c r="O570" s="338">
        <f>MIN($K570*$M570, $K570-SUM($N570:N570))*Q566</f>
        <v>0</v>
      </c>
      <c r="P570" s="338">
        <f>MIN($K570*$M570, $K570-SUM($N570:O570))</f>
        <v>0</v>
      </c>
      <c r="Q570" s="338">
        <f>MIN($K570*$M570, $K570-SUM($O570:P570))</f>
        <v>0</v>
      </c>
      <c r="R570" s="338">
        <f>MIN($K570*$M570, $K570-SUM($O570:Q570))</f>
        <v>0</v>
      </c>
      <c r="S570" s="338">
        <f>MIN($K570*$M570, $K570-SUM($O570:R570))</f>
        <v>0</v>
      </c>
      <c r="T570" s="338">
        <f>MIN($K570*$M570, $K570-SUM($O570:S570))</f>
        <v>0</v>
      </c>
      <c r="U570" s="338">
        <f>MIN($K570*$M570, $K570-SUM($O570:T570))</f>
        <v>0</v>
      </c>
      <c r="V570" s="338">
        <f>MIN($K570*$M570, $K570-SUM($O570:U570))</f>
        <v>0</v>
      </c>
      <c r="W570" s="338">
        <f>MIN($K570*$M570, $K570-SUM($O570:V570))</f>
        <v>0</v>
      </c>
      <c r="X570" s="338">
        <f>MIN($K570*$M570, $K570-SUM($O570:W570))</f>
        <v>0</v>
      </c>
      <c r="Y570" s="338">
        <f>MIN($K570*$M570, $K570-SUM($O570:X570))</f>
        <v>0</v>
      </c>
      <c r="Z570" s="338">
        <f>MIN($K570*$M570, $K570-SUM($O570:Y570))</f>
        <v>0</v>
      </c>
    </row>
    <row r="571" spans="5:27" outlineLevel="1" x14ac:dyDescent="0.25">
      <c r="J571" s="339">
        <f t="shared" si="499"/>
        <v>2018</v>
      </c>
      <c r="K571" s="334">
        <f t="shared" si="500"/>
        <v>0</v>
      </c>
      <c r="L571" s="335">
        <f t="shared" si="498"/>
        <v>6</v>
      </c>
      <c r="M571" s="336">
        <f t="shared" si="498"/>
        <v>0.16666666666666666</v>
      </c>
      <c r="N571" s="337"/>
      <c r="O571" s="340"/>
      <c r="P571" s="338">
        <f>MIN($K571*$M571, $K571-SUM($N571:O571))*Q566</f>
        <v>0</v>
      </c>
      <c r="Q571" s="338">
        <f>MIN($K571*$M571, $K571-SUM($O571:P571))</f>
        <v>0</v>
      </c>
      <c r="R571" s="338">
        <f>MIN($K571*$M571, $K571-SUM($O571:Q571))</f>
        <v>0</v>
      </c>
      <c r="S571" s="338">
        <f>MIN($K571*$M571, $K571-SUM($O571:R571))</f>
        <v>0</v>
      </c>
      <c r="T571" s="338">
        <f>MIN($K571*$M571, $K571-SUM($O571:S571))</f>
        <v>0</v>
      </c>
      <c r="U571" s="338">
        <f>MIN($K571*$M571, $K571-SUM($O571:T571))</f>
        <v>0</v>
      </c>
      <c r="V571" s="338">
        <f>MIN($K571*$M571, $K571-SUM($O571:U571))</f>
        <v>0</v>
      </c>
      <c r="W571" s="338">
        <f>MIN($K571*$M571, $K571-SUM($O571:V571))</f>
        <v>0</v>
      </c>
      <c r="X571" s="338">
        <f>MIN($K571*$M571, $K571-SUM($O571:W571))</f>
        <v>0</v>
      </c>
      <c r="Y571" s="338">
        <f>MIN($K571*$M571, $K571-SUM($O571:X571))</f>
        <v>0</v>
      </c>
      <c r="Z571" s="338">
        <f>MIN($K571*$M571, $K571-SUM($O571:Y571))</f>
        <v>0</v>
      </c>
    </row>
    <row r="572" spans="5:27" outlineLevel="1" x14ac:dyDescent="0.25">
      <c r="J572" s="339">
        <f t="shared" si="499"/>
        <v>2019</v>
      </c>
      <c r="K572" s="334">
        <f t="shared" si="500"/>
        <v>0</v>
      </c>
      <c r="L572" s="335">
        <f t="shared" si="498"/>
        <v>6</v>
      </c>
      <c r="M572" s="336">
        <f t="shared" si="498"/>
        <v>0.16666666666666666</v>
      </c>
      <c r="N572" s="337"/>
      <c r="O572" s="340"/>
      <c r="P572" s="340"/>
      <c r="Q572" s="338">
        <f>MIN($K572*$M572, $K572-SUM($O572:P572))*Q566</f>
        <v>0</v>
      </c>
      <c r="R572" s="338">
        <f>MIN($K572*$M572, $K572-SUM($O572:Q572))</f>
        <v>0</v>
      </c>
      <c r="S572" s="338">
        <f>MIN($K572*$M572, $K572-SUM($O572:R572))</f>
        <v>0</v>
      </c>
      <c r="T572" s="338">
        <f>MIN($K572*$M572, $K572-SUM($O572:S572))</f>
        <v>0</v>
      </c>
      <c r="U572" s="338">
        <f>MIN($K572*$M572, $K572-SUM($O572:T572))</f>
        <v>0</v>
      </c>
      <c r="V572" s="338">
        <f>MIN($K572*$M572, $K572-SUM($O572:U572))</f>
        <v>0</v>
      </c>
      <c r="W572" s="338">
        <f>MIN($K572*$M572, $K572-SUM($O572:V572))</f>
        <v>0</v>
      </c>
      <c r="X572" s="338">
        <f>MIN($K572*$M572, $K572-SUM($O572:W572))</f>
        <v>0</v>
      </c>
      <c r="Y572" s="338">
        <f>MIN($K572*$M572, $K572-SUM($O572:X572))</f>
        <v>0</v>
      </c>
      <c r="Z572" s="338">
        <f>MIN($K572*$M572, $K572-SUM($O572:Y572))</f>
        <v>0</v>
      </c>
    </row>
    <row r="573" spans="5:27" outlineLevel="1" x14ac:dyDescent="0.25">
      <c r="J573" s="339">
        <f t="shared" si="499"/>
        <v>2020</v>
      </c>
      <c r="K573" s="334">
        <f t="shared" si="500"/>
        <v>0</v>
      </c>
      <c r="L573" s="335">
        <f t="shared" si="498"/>
        <v>6</v>
      </c>
      <c r="M573" s="336">
        <f t="shared" si="498"/>
        <v>0.16666666666666666</v>
      </c>
      <c r="N573" s="337"/>
      <c r="O573" s="340"/>
      <c r="P573" s="340"/>
      <c r="Q573" s="340"/>
      <c r="R573" s="338">
        <f>MIN($K573*$M573, $K573-SUM($O573:Q573))*Q566</f>
        <v>0</v>
      </c>
      <c r="S573" s="338">
        <f>MIN($K573*$M573, $K573-SUM($O573:R573))</f>
        <v>0</v>
      </c>
      <c r="T573" s="338">
        <f>MIN($K573*$M573, $K573-SUM($O573:S573))</f>
        <v>0</v>
      </c>
      <c r="U573" s="338">
        <f>MIN($K573*$M573, $K573-SUM($O573:T573))</f>
        <v>0</v>
      </c>
      <c r="V573" s="338">
        <f>MIN($K573*$M573, $K573-SUM($O573:U573))</f>
        <v>0</v>
      </c>
      <c r="W573" s="338">
        <f>MIN($K573*$M573, $K573-SUM($O573:V573))</f>
        <v>0</v>
      </c>
      <c r="X573" s="338">
        <f>MIN($K573*$M573, $K573-SUM($O573:W573))</f>
        <v>0</v>
      </c>
      <c r="Y573" s="338">
        <f>MIN($K573*$M573, $K573-SUM($O573:X573))</f>
        <v>0</v>
      </c>
      <c r="Z573" s="338">
        <f>MIN($K573*$M573, $K573-SUM($O573:Y573))</f>
        <v>0</v>
      </c>
    </row>
    <row r="574" spans="5:27" outlineLevel="1" x14ac:dyDescent="0.25">
      <c r="J574" s="339">
        <f t="shared" si="499"/>
        <v>2021</v>
      </c>
      <c r="K574" s="334">
        <f t="shared" si="500"/>
        <v>0</v>
      </c>
      <c r="L574" s="335">
        <f t="shared" si="498"/>
        <v>6</v>
      </c>
      <c r="M574" s="336">
        <f t="shared" si="498"/>
        <v>0.16666666666666666</v>
      </c>
      <c r="N574" s="337"/>
      <c r="O574" s="340"/>
      <c r="P574" s="340"/>
      <c r="Q574" s="340"/>
      <c r="R574" s="340"/>
      <c r="S574" s="338">
        <f>MIN($K574*$M574, $K574-SUM($O574:R574))*Q566</f>
        <v>0</v>
      </c>
      <c r="T574" s="338">
        <f>MIN($K574*$M574, $K574-SUM($O574:S574))</f>
        <v>0</v>
      </c>
      <c r="U574" s="338">
        <f>MIN($K574*$M574, $K574-SUM($O574:T574))</f>
        <v>0</v>
      </c>
      <c r="V574" s="338">
        <f>MIN($K574*$M574, $K574-SUM($O574:U574))</f>
        <v>0</v>
      </c>
      <c r="W574" s="338">
        <f>MIN($K574*$M574, $K574-SUM($O574:V574))</f>
        <v>0</v>
      </c>
      <c r="X574" s="338">
        <f>MIN($K574*$M574, $K574-SUM($O574:W574))</f>
        <v>0</v>
      </c>
      <c r="Y574" s="338">
        <f>MIN($K574*$M574, $K574-SUM($O574:X574))</f>
        <v>0</v>
      </c>
      <c r="Z574" s="338">
        <f>MIN($K574*$M574, $K574-SUM($O574:Y574))</f>
        <v>0</v>
      </c>
    </row>
    <row r="575" spans="5:27" outlineLevel="1" x14ac:dyDescent="0.25">
      <c r="J575" s="339">
        <f t="shared" si="499"/>
        <v>2022</v>
      </c>
      <c r="K575" s="334">
        <f t="shared" si="500"/>
        <v>0</v>
      </c>
      <c r="L575" s="335">
        <f t="shared" si="498"/>
        <v>6</v>
      </c>
      <c r="M575" s="336">
        <f t="shared" si="498"/>
        <v>0.16666666666666666</v>
      </c>
      <c r="N575" s="337"/>
      <c r="O575" s="340"/>
      <c r="P575" s="340"/>
      <c r="Q575" s="340"/>
      <c r="R575" s="340"/>
      <c r="S575" s="340"/>
      <c r="T575" s="338">
        <f>MIN($K575*$M575, $K575-SUM($O575:S575))*Q566</f>
        <v>0</v>
      </c>
      <c r="U575" s="338">
        <f>MIN($K575*$M575, $K575-SUM($O575:T575))</f>
        <v>0</v>
      </c>
      <c r="V575" s="338">
        <f>MIN($K575*$M575, $K575-SUM($O575:U575))</f>
        <v>0</v>
      </c>
      <c r="W575" s="338">
        <f>MIN($K575*$M575, $K575-SUM($O575:V575))</f>
        <v>0</v>
      </c>
      <c r="X575" s="338">
        <f>MIN($K575*$M575, $K575-SUM($O575:W575))</f>
        <v>0</v>
      </c>
      <c r="Y575" s="338">
        <f>MIN($K575*$M575, $K575-SUM($O575:X575))</f>
        <v>0</v>
      </c>
      <c r="Z575" s="338">
        <f>MIN($K575*$M575, $K575-SUM($O575:Y575))</f>
        <v>0</v>
      </c>
    </row>
    <row r="576" spans="5:27" outlineLevel="1" x14ac:dyDescent="0.25">
      <c r="J576" s="339">
        <f t="shared" si="499"/>
        <v>2023</v>
      </c>
      <c r="K576" s="334">
        <f t="shared" si="500"/>
        <v>0</v>
      </c>
      <c r="L576" s="335">
        <f t="shared" si="498"/>
        <v>6</v>
      </c>
      <c r="M576" s="336">
        <f t="shared" si="498"/>
        <v>0.16666666666666666</v>
      </c>
      <c r="N576" s="337"/>
      <c r="O576" s="340"/>
      <c r="P576" s="340"/>
      <c r="Q576" s="340"/>
      <c r="R576" s="340"/>
      <c r="S576" s="340"/>
      <c r="T576" s="340"/>
      <c r="U576" s="338">
        <f>MIN($K576*$M576, $K576-SUM($O576:T576))*Q566</f>
        <v>0</v>
      </c>
      <c r="V576" s="338">
        <f>MIN($K576*$M576, $K576-SUM($O576:U576))</f>
        <v>0</v>
      </c>
      <c r="W576" s="338">
        <f>MIN($K576*$M576, $K576-SUM($O576:V576))</f>
        <v>0</v>
      </c>
      <c r="X576" s="338">
        <f>MIN($K576*$M576, $K576-SUM($O576:W576))</f>
        <v>0</v>
      </c>
      <c r="Y576" s="338">
        <f>MIN($K576*$M576, $K576-SUM($O576:X576))</f>
        <v>0</v>
      </c>
      <c r="Z576" s="338">
        <f>MIN($K576*$M576, $K576-SUM($O576:Y576))</f>
        <v>0</v>
      </c>
    </row>
    <row r="577" spans="4:152" outlineLevel="1" x14ac:dyDescent="0.25">
      <c r="J577" s="339">
        <f t="shared" si="499"/>
        <v>2024</v>
      </c>
      <c r="K577" s="334">
        <f t="shared" si="500"/>
        <v>0</v>
      </c>
      <c r="L577" s="335">
        <f t="shared" si="498"/>
        <v>6</v>
      </c>
      <c r="M577" s="336">
        <f t="shared" si="498"/>
        <v>0.16666666666666666</v>
      </c>
      <c r="N577" s="337"/>
      <c r="O577" s="340"/>
      <c r="P577" s="340"/>
      <c r="Q577" s="340"/>
      <c r="R577" s="340"/>
      <c r="S577" s="340"/>
      <c r="T577" s="340"/>
      <c r="U577" s="340"/>
      <c r="V577" s="338">
        <f>MIN($K577*$M577, $K577-SUM($O577:U577))*Q566</f>
        <v>0</v>
      </c>
      <c r="W577" s="338">
        <f>MIN($K577*$M577, $K577-SUM($O577:V577))</f>
        <v>0</v>
      </c>
      <c r="X577" s="338">
        <f>MIN($K577*$M577, $K577-SUM($O577:W577))</f>
        <v>0</v>
      </c>
      <c r="Y577" s="338">
        <f>MIN($K577*$M577, $K577-SUM($O577:X577))</f>
        <v>0</v>
      </c>
      <c r="Z577" s="338">
        <f>MIN($K577*$M577, $K577-SUM($O577:Y577))</f>
        <v>0</v>
      </c>
    </row>
    <row r="578" spans="4:152" outlineLevel="1" x14ac:dyDescent="0.25">
      <c r="J578" s="339">
        <f t="shared" si="499"/>
        <v>2025</v>
      </c>
      <c r="K578" s="334">
        <f t="shared" si="500"/>
        <v>0</v>
      </c>
      <c r="L578" s="335">
        <f t="shared" si="498"/>
        <v>6</v>
      </c>
      <c r="M578" s="336">
        <f t="shared" si="498"/>
        <v>0.16666666666666666</v>
      </c>
      <c r="N578" s="337"/>
      <c r="O578" s="340"/>
      <c r="P578" s="340"/>
      <c r="Q578" s="340"/>
      <c r="R578" s="340"/>
      <c r="S578" s="340"/>
      <c r="T578" s="340"/>
      <c r="U578" s="340"/>
      <c r="V578" s="340"/>
      <c r="W578" s="338">
        <f>MIN($K578*$M578, $K578-SUM($O578:V578))*Q566</f>
        <v>0</v>
      </c>
      <c r="X578" s="338">
        <f>MIN($K578*$M578, $K578-SUM($O578:W578))</f>
        <v>0</v>
      </c>
      <c r="Y578" s="338">
        <f>MIN($K578*$M578, $K578-SUM($O578:X578))</f>
        <v>0</v>
      </c>
      <c r="Z578" s="338">
        <f>MIN($K578*$M578, $K578-SUM($O578:Y578))</f>
        <v>0</v>
      </c>
    </row>
    <row r="579" spans="4:152" outlineLevel="1" x14ac:dyDescent="0.25">
      <c r="J579" s="339">
        <f t="shared" si="499"/>
        <v>2026</v>
      </c>
      <c r="K579" s="334">
        <f t="shared" si="500"/>
        <v>0</v>
      </c>
      <c r="L579" s="335">
        <f t="shared" si="498"/>
        <v>6</v>
      </c>
      <c r="M579" s="336">
        <f t="shared" si="498"/>
        <v>0.16666666666666666</v>
      </c>
      <c r="N579" s="337"/>
      <c r="O579" s="340"/>
      <c r="P579" s="340"/>
      <c r="Q579" s="340"/>
      <c r="R579" s="340"/>
      <c r="S579" s="340"/>
      <c r="T579" s="340"/>
      <c r="U579" s="340"/>
      <c r="V579" s="340"/>
      <c r="W579" s="340"/>
      <c r="X579" s="338">
        <f>MIN($K579*$M579, $K579-SUM($O579:W579))*Q566</f>
        <v>0</v>
      </c>
      <c r="Y579" s="338">
        <f>MIN($K579*$M579, $K579-SUM($O579:X579))</f>
        <v>0</v>
      </c>
      <c r="Z579" s="338">
        <f>MIN($K579*$M579, $K579-SUM($O579:Y579))</f>
        <v>0</v>
      </c>
    </row>
    <row r="580" spans="4:152" outlineLevel="1" x14ac:dyDescent="0.25">
      <c r="J580" s="339">
        <f t="shared" si="499"/>
        <v>2027</v>
      </c>
      <c r="K580" s="334">
        <f t="shared" si="500"/>
        <v>0</v>
      </c>
      <c r="L580" s="335">
        <f t="shared" si="498"/>
        <v>6</v>
      </c>
      <c r="M580" s="336">
        <f t="shared" si="498"/>
        <v>0.16666666666666666</v>
      </c>
      <c r="N580" s="337"/>
      <c r="O580" s="340"/>
      <c r="P580" s="340"/>
      <c r="Q580" s="340"/>
      <c r="R580" s="340"/>
      <c r="S580" s="340"/>
      <c r="T580" s="340"/>
      <c r="U580" s="340"/>
      <c r="V580" s="340"/>
      <c r="W580" s="340"/>
      <c r="X580" s="340"/>
      <c r="Y580" s="338">
        <f>MIN($K580*$M580, $K580-SUM($O580:X580))*Q566</f>
        <v>0</v>
      </c>
      <c r="Z580" s="338">
        <f>MIN($K580*$M580, $K580-SUM($O580:Y580))</f>
        <v>0</v>
      </c>
    </row>
    <row r="581" spans="4:152" outlineLevel="1" x14ac:dyDescent="0.25">
      <c r="J581" s="339">
        <f t="shared" si="499"/>
        <v>2028</v>
      </c>
      <c r="K581" s="334">
        <f t="shared" si="500"/>
        <v>0</v>
      </c>
      <c r="L581" s="335">
        <f t="shared" si="498"/>
        <v>6</v>
      </c>
      <c r="M581" s="336">
        <f t="shared" si="498"/>
        <v>0.16666666666666666</v>
      </c>
      <c r="N581" s="337"/>
      <c r="O581" s="340"/>
      <c r="P581" s="340"/>
      <c r="Q581" s="340"/>
      <c r="R581" s="340"/>
      <c r="S581" s="340"/>
      <c r="T581" s="340"/>
      <c r="U581" s="340"/>
      <c r="V581" s="340"/>
      <c r="W581" s="340"/>
      <c r="X581" s="340"/>
      <c r="Y581" s="340"/>
      <c r="Z581" s="338">
        <f>MIN($K581*$M581, $K581-SUM($O581:Y581))*Q566</f>
        <v>0</v>
      </c>
    </row>
    <row r="582" spans="4:152" outlineLevel="1" x14ac:dyDescent="0.25">
      <c r="N582" s="198">
        <f>O582*(O582+1)/2</f>
        <v>21</v>
      </c>
      <c r="O582" s="322">
        <f>L568</f>
        <v>6</v>
      </c>
      <c r="P582" s="322">
        <f>MAX(O582-1, 0)</f>
        <v>5</v>
      </c>
      <c r="Q582" s="322">
        <f t="shared" ref="Q582:Z582" si="501">MAX(P582-1, 0)</f>
        <v>4</v>
      </c>
      <c r="R582" s="322">
        <f t="shared" si="501"/>
        <v>3</v>
      </c>
      <c r="S582" s="322">
        <f t="shared" si="501"/>
        <v>2</v>
      </c>
      <c r="T582" s="322">
        <f t="shared" si="501"/>
        <v>1</v>
      </c>
      <c r="U582" s="322">
        <f t="shared" si="501"/>
        <v>0</v>
      </c>
      <c r="V582" s="322">
        <f t="shared" si="501"/>
        <v>0</v>
      </c>
      <c r="W582" s="322">
        <f t="shared" si="501"/>
        <v>0</v>
      </c>
      <c r="X582" s="322">
        <f t="shared" si="501"/>
        <v>0</v>
      </c>
      <c r="Y582" s="322">
        <f t="shared" si="501"/>
        <v>0</v>
      </c>
      <c r="Z582" s="322">
        <f t="shared" si="501"/>
        <v>0</v>
      </c>
    </row>
    <row r="583" spans="4:152" x14ac:dyDescent="0.25">
      <c r="O583" s="322"/>
      <c r="P583" s="322"/>
      <c r="Q583" s="322"/>
      <c r="R583" s="322"/>
      <c r="S583" s="322"/>
      <c r="T583" s="322"/>
      <c r="U583" s="322"/>
      <c r="V583" s="322"/>
      <c r="W583" s="322"/>
      <c r="X583" s="322"/>
      <c r="Y583" s="322"/>
      <c r="Z583" s="322"/>
    </row>
    <row r="584" spans="4:152" x14ac:dyDescent="0.25">
      <c r="E584" s="314" t="s">
        <v>114</v>
      </c>
      <c r="F584" s="315"/>
      <c r="G584" s="315"/>
      <c r="H584" s="315"/>
      <c r="I584" s="315"/>
      <c r="J584" s="316"/>
      <c r="K584" s="317"/>
      <c r="L584" s="316"/>
      <c r="M584" s="316"/>
      <c r="N584" s="316"/>
      <c r="O584" s="316"/>
      <c r="P584" s="316"/>
      <c r="Q584" s="316"/>
      <c r="R584" s="316"/>
      <c r="S584" s="316"/>
      <c r="T584" s="316"/>
      <c r="U584" s="316"/>
      <c r="V584" s="316"/>
      <c r="W584" s="316"/>
      <c r="X584" s="316"/>
      <c r="Y584" s="316"/>
      <c r="Z584" s="316"/>
      <c r="AA584" s="316"/>
      <c r="AB584" s="316"/>
      <c r="AC584" s="316"/>
      <c r="AD584" s="316"/>
      <c r="AE584" s="316"/>
      <c r="AF584" s="316"/>
      <c r="AG584" s="316"/>
      <c r="AH584" s="316"/>
      <c r="AI584" s="316"/>
      <c r="AJ584" s="316"/>
      <c r="AK584" s="316"/>
      <c r="AL584" s="316"/>
      <c r="AM584" s="316"/>
      <c r="AN584" s="316"/>
      <c r="AO584" s="316"/>
      <c r="AP584" s="316"/>
      <c r="AQ584" s="316"/>
      <c r="AR584" s="316"/>
      <c r="AS584" s="316"/>
      <c r="AT584" s="316"/>
      <c r="AU584" s="316"/>
      <c r="AV584" s="316"/>
      <c r="AW584" s="316"/>
      <c r="AX584" s="316"/>
      <c r="AY584" s="316"/>
      <c r="AZ584" s="316"/>
      <c r="BA584" s="316"/>
      <c r="BB584" s="316"/>
      <c r="BC584" s="316"/>
      <c r="BD584" s="316"/>
      <c r="BE584" s="316"/>
      <c r="BF584" s="316"/>
      <c r="BG584" s="316"/>
      <c r="BH584" s="316"/>
      <c r="BI584" s="316"/>
      <c r="BJ584" s="316"/>
      <c r="BK584" s="316"/>
      <c r="BL584" s="316"/>
      <c r="BM584" s="316"/>
      <c r="BN584" s="316"/>
      <c r="BO584" s="316"/>
      <c r="BP584" s="316"/>
      <c r="BQ584" s="316"/>
      <c r="BR584" s="316"/>
      <c r="BS584" s="316"/>
      <c r="BT584" s="316"/>
      <c r="BU584" s="316"/>
      <c r="BV584" s="316"/>
      <c r="BW584" s="316"/>
      <c r="BX584" s="316"/>
      <c r="BY584" s="316"/>
      <c r="BZ584" s="316"/>
      <c r="CA584" s="316"/>
      <c r="CB584" s="316"/>
      <c r="CC584" s="316"/>
      <c r="CD584" s="316"/>
      <c r="CE584" s="316"/>
      <c r="CF584" s="316"/>
      <c r="CG584" s="316"/>
      <c r="CH584" s="316"/>
      <c r="CI584" s="316"/>
      <c r="CJ584" s="316"/>
      <c r="CK584" s="316"/>
      <c r="CL584" s="316"/>
      <c r="CM584" s="316"/>
      <c r="CN584" s="316"/>
      <c r="CO584" s="316"/>
      <c r="CP584" s="316"/>
      <c r="CQ584" s="316"/>
      <c r="CR584" s="316"/>
      <c r="CS584" s="316"/>
      <c r="CT584" s="316"/>
      <c r="CU584" s="316"/>
      <c r="CV584" s="316"/>
      <c r="CW584" s="316"/>
      <c r="CX584" s="316"/>
      <c r="CY584" s="316"/>
      <c r="CZ584" s="316"/>
      <c r="DA584" s="316"/>
      <c r="DB584" s="316"/>
      <c r="DC584" s="316"/>
      <c r="DD584" s="316"/>
      <c r="DE584" s="316"/>
      <c r="DF584" s="316"/>
      <c r="DG584" s="316"/>
      <c r="DH584" s="316"/>
      <c r="DI584" s="316"/>
      <c r="DJ584" s="316"/>
      <c r="DK584" s="316"/>
      <c r="DL584" s="316"/>
      <c r="DM584" s="316"/>
      <c r="DN584" s="316"/>
      <c r="DO584" s="316"/>
      <c r="DP584" s="316"/>
      <c r="DQ584" s="316"/>
      <c r="DR584" s="316"/>
      <c r="DS584" s="316"/>
      <c r="DT584" s="316"/>
      <c r="DU584" s="316"/>
      <c r="DV584" s="316"/>
      <c r="DW584" s="316"/>
      <c r="DX584" s="316"/>
      <c r="DY584" s="316"/>
      <c r="DZ584" s="316"/>
      <c r="EA584" s="316"/>
      <c r="EB584" s="316"/>
      <c r="EC584" s="316"/>
      <c r="ED584" s="316"/>
      <c r="EE584" s="316"/>
      <c r="EF584" s="316"/>
      <c r="EG584" s="316"/>
      <c r="EH584" s="316"/>
      <c r="EI584" s="316"/>
      <c r="EJ584" s="316"/>
      <c r="EK584" s="316"/>
      <c r="EL584" s="316"/>
      <c r="EM584" s="316"/>
      <c r="EN584" s="316"/>
    </row>
    <row r="585" spans="4:152" s="257" customFormat="1" x14ac:dyDescent="0.25">
      <c r="D585" s="144"/>
      <c r="E585" s="318"/>
      <c r="F585" s="319"/>
      <c r="G585" s="319"/>
      <c r="H585" s="319"/>
      <c r="I585" s="319"/>
      <c r="J585" s="319"/>
      <c r="K585" s="320"/>
      <c r="L585" s="319"/>
      <c r="M585" s="319"/>
      <c r="N585" s="319"/>
      <c r="O585" s="319"/>
      <c r="P585" s="319"/>
      <c r="Q585" s="319"/>
      <c r="R585" s="319"/>
      <c r="S585" s="319"/>
      <c r="T585" s="319"/>
      <c r="U585" s="319"/>
      <c r="V585" s="319"/>
      <c r="W585" s="319"/>
      <c r="X585" s="319"/>
      <c r="Y585" s="319"/>
      <c r="Z585" s="319"/>
      <c r="AA585" s="319"/>
      <c r="AB585" s="319"/>
      <c r="AC585" s="319"/>
      <c r="AD585" s="319"/>
      <c r="AE585" s="319"/>
      <c r="AF585" s="319"/>
      <c r="AG585" s="319"/>
      <c r="AH585" s="319"/>
      <c r="AI585" s="319"/>
      <c r="AJ585" s="319"/>
      <c r="AK585" s="319"/>
      <c r="AL585" s="319"/>
      <c r="AM585" s="319"/>
      <c r="AN585" s="319"/>
      <c r="AO585" s="319"/>
      <c r="AP585" s="319"/>
      <c r="AQ585" s="319"/>
      <c r="AR585" s="319"/>
      <c r="AS585" s="319"/>
      <c r="AT585" s="319"/>
      <c r="AU585" s="319"/>
      <c r="AV585" s="319"/>
      <c r="AW585" s="319"/>
      <c r="AX585" s="319"/>
      <c r="AY585" s="319"/>
      <c r="AZ585" s="319"/>
      <c r="BA585" s="319"/>
      <c r="BB585" s="319"/>
      <c r="BC585" s="319"/>
      <c r="BD585" s="319"/>
      <c r="BE585" s="319"/>
      <c r="BF585" s="319"/>
      <c r="BG585" s="319"/>
      <c r="BH585" s="319"/>
      <c r="BI585" s="319"/>
      <c r="BJ585" s="319"/>
      <c r="BK585" s="319"/>
      <c r="BL585" s="319"/>
      <c r="BM585" s="319"/>
      <c r="BN585" s="319"/>
      <c r="BO585" s="319"/>
      <c r="BP585" s="319"/>
      <c r="BQ585" s="319"/>
      <c r="BR585" s="319"/>
      <c r="BS585" s="319"/>
      <c r="BT585" s="319"/>
      <c r="BU585" s="319"/>
      <c r="BV585" s="319"/>
      <c r="BW585" s="319"/>
      <c r="BX585" s="319"/>
      <c r="BY585" s="319"/>
      <c r="BZ585" s="319"/>
      <c r="CA585" s="319"/>
      <c r="CB585" s="319"/>
      <c r="CC585" s="319"/>
      <c r="CD585" s="319"/>
      <c r="CE585" s="319"/>
      <c r="CF585" s="319"/>
      <c r="CG585" s="319"/>
      <c r="CH585" s="319"/>
      <c r="CI585" s="319"/>
      <c r="CJ585" s="319"/>
      <c r="CK585" s="319"/>
      <c r="CL585" s="319"/>
      <c r="CM585" s="319"/>
      <c r="CN585" s="319"/>
      <c r="CO585" s="319"/>
      <c r="CP585" s="319"/>
      <c r="CQ585" s="319"/>
      <c r="CR585" s="319"/>
      <c r="CS585" s="319"/>
      <c r="CT585" s="319"/>
      <c r="CU585" s="319"/>
      <c r="CV585" s="319"/>
      <c r="CW585" s="319"/>
      <c r="CX585" s="319"/>
      <c r="CY585" s="319"/>
      <c r="CZ585" s="319"/>
      <c r="DA585" s="319"/>
      <c r="DB585" s="319"/>
      <c r="DC585" s="319"/>
      <c r="DD585" s="319"/>
      <c r="DE585" s="319"/>
      <c r="DF585" s="319"/>
      <c r="DG585" s="319"/>
      <c r="DH585" s="319"/>
      <c r="DI585" s="319"/>
      <c r="DJ585" s="319"/>
      <c r="DK585" s="319"/>
      <c r="DL585" s="319"/>
      <c r="DM585" s="319"/>
      <c r="DN585" s="319"/>
      <c r="DO585" s="319"/>
      <c r="DP585" s="319"/>
      <c r="DQ585" s="319"/>
      <c r="DR585" s="319"/>
      <c r="DS585" s="319"/>
      <c r="DT585" s="319"/>
      <c r="DU585" s="319"/>
      <c r="DV585" s="319"/>
      <c r="DW585" s="319"/>
      <c r="DX585" s="319"/>
      <c r="DY585" s="319"/>
      <c r="DZ585" s="319"/>
      <c r="EA585" s="319"/>
      <c r="EB585" s="319"/>
      <c r="EC585" s="319"/>
      <c r="ED585" s="319"/>
      <c r="EE585" s="319"/>
      <c r="EF585" s="319"/>
      <c r="EG585" s="319"/>
      <c r="EH585" s="319"/>
      <c r="EI585" s="319"/>
      <c r="EJ585" s="319"/>
      <c r="EK585" s="319"/>
      <c r="EL585" s="319"/>
      <c r="EM585" s="319"/>
      <c r="EN585" s="319"/>
      <c r="EO585" s="211"/>
      <c r="EP585" s="211"/>
      <c r="EQ585" s="211"/>
      <c r="ER585" s="211"/>
      <c r="ES585" s="211"/>
      <c r="ET585" s="211"/>
      <c r="EU585" s="211"/>
      <c r="EV585" s="211"/>
    </row>
    <row r="586" spans="4:152" outlineLevel="1" x14ac:dyDescent="0.25">
      <c r="E586" s="321" t="str">
        <f>F284</f>
        <v>건물</v>
      </c>
      <c r="O586" s="356" t="s">
        <v>104</v>
      </c>
      <c r="P586" s="356"/>
      <c r="Q586" s="357">
        <v>1</v>
      </c>
    </row>
    <row r="587" spans="4:152" outlineLevel="1" x14ac:dyDescent="0.25">
      <c r="J587" s="324" t="s">
        <v>105</v>
      </c>
      <c r="K587" s="324" t="s">
        <v>106</v>
      </c>
      <c r="L587" s="325" t="s">
        <v>107</v>
      </c>
      <c r="M587" s="325" t="s">
        <v>108</v>
      </c>
      <c r="N587" s="325">
        <v>2016</v>
      </c>
      <c r="O587" s="326">
        <v>2017</v>
      </c>
      <c r="P587" s="326">
        <v>2018</v>
      </c>
      <c r="Q587" s="326">
        <v>2019</v>
      </c>
      <c r="R587" s="326">
        <v>2020</v>
      </c>
      <c r="S587" s="326">
        <v>2021</v>
      </c>
      <c r="T587" s="326">
        <v>2022</v>
      </c>
      <c r="U587" s="326">
        <v>2023</v>
      </c>
      <c r="V587" s="326">
        <v>2024</v>
      </c>
      <c r="W587" s="326">
        <v>2025</v>
      </c>
      <c r="X587" s="326">
        <v>2026</v>
      </c>
      <c r="Y587" s="326">
        <v>2027</v>
      </c>
      <c r="Z587" s="326">
        <v>2028</v>
      </c>
    </row>
    <row r="588" spans="4:152" s="291" customFormat="1" outlineLevel="1" x14ac:dyDescent="0.25">
      <c r="D588" s="139"/>
      <c r="J588" s="327" t="s">
        <v>109</v>
      </c>
      <c r="K588" s="328">
        <f>SUM(K589:K601)</f>
        <v>0</v>
      </c>
      <c r="L588" s="329">
        <f>K365</f>
        <v>40</v>
      </c>
      <c r="M588" s="330">
        <f>1/L588</f>
        <v>2.5000000000000001E-2</v>
      </c>
      <c r="N588" s="331"/>
      <c r="O588" s="331">
        <f t="shared" ref="O588:Z588" si="502">SUM(O589:O601)</f>
        <v>0</v>
      </c>
      <c r="P588" s="331">
        <f t="shared" si="502"/>
        <v>0</v>
      </c>
      <c r="Q588" s="331">
        <f t="shared" si="502"/>
        <v>0</v>
      </c>
      <c r="R588" s="331">
        <f t="shared" si="502"/>
        <v>0</v>
      </c>
      <c r="S588" s="331">
        <f t="shared" si="502"/>
        <v>0</v>
      </c>
      <c r="T588" s="331">
        <f t="shared" si="502"/>
        <v>0</v>
      </c>
      <c r="U588" s="331">
        <f t="shared" si="502"/>
        <v>0</v>
      </c>
      <c r="V588" s="331">
        <f t="shared" si="502"/>
        <v>0</v>
      </c>
      <c r="W588" s="331">
        <f t="shared" si="502"/>
        <v>0</v>
      </c>
      <c r="X588" s="331">
        <f t="shared" si="502"/>
        <v>0</v>
      </c>
      <c r="Y588" s="331">
        <f t="shared" si="502"/>
        <v>0</v>
      </c>
      <c r="Z588" s="331">
        <f t="shared" si="502"/>
        <v>0</v>
      </c>
      <c r="EO588" s="319"/>
      <c r="EP588" s="319"/>
      <c r="EQ588" s="319"/>
      <c r="ER588" s="319"/>
      <c r="ES588" s="319"/>
      <c r="ET588" s="319"/>
      <c r="EU588" s="319"/>
      <c r="EV588" s="319"/>
    </row>
    <row r="589" spans="4:152" outlineLevel="1" x14ac:dyDescent="0.25">
      <c r="I589" s="332"/>
      <c r="J589" s="333">
        <v>2016</v>
      </c>
      <c r="K589" s="340">
        <v>0</v>
      </c>
      <c r="L589" s="335">
        <f t="shared" ref="L589:M601" si="503">L588</f>
        <v>40</v>
      </c>
      <c r="M589" s="336">
        <f t="shared" si="503"/>
        <v>2.5000000000000001E-2</v>
      </c>
      <c r="N589" s="337"/>
      <c r="O589" s="340"/>
      <c r="P589" s="340"/>
      <c r="Q589" s="340"/>
      <c r="R589" s="340"/>
      <c r="S589" s="340"/>
      <c r="T589" s="340"/>
      <c r="U589" s="340"/>
      <c r="V589" s="340"/>
      <c r="W589" s="340"/>
      <c r="X589" s="340"/>
      <c r="Y589" s="340"/>
      <c r="Z589" s="340"/>
      <c r="AA589" s="198" t="s">
        <v>111</v>
      </c>
    </row>
    <row r="590" spans="4:152" outlineLevel="1" x14ac:dyDescent="0.25">
      <c r="I590" s="332" t="s">
        <v>115</v>
      </c>
      <c r="J590" s="333">
        <v>2017</v>
      </c>
      <c r="K590" s="334">
        <f t="shared" ref="K590:K601" si="504">SUMIF($279:$279, $J590,$284:$284 )</f>
        <v>0</v>
      </c>
      <c r="L590" s="335">
        <f t="shared" si="503"/>
        <v>40</v>
      </c>
      <c r="M590" s="336">
        <f t="shared" si="503"/>
        <v>2.5000000000000001E-2</v>
      </c>
      <c r="N590" s="337"/>
      <c r="O590" s="338">
        <f>MIN($K590*$M590, $K590-SUM($N590:N590))*Q586</f>
        <v>0</v>
      </c>
      <c r="P590" s="338">
        <f>MIN($K590*$M590, $K590-SUM($N590:O590))</f>
        <v>0</v>
      </c>
      <c r="Q590" s="338">
        <f>MIN($K590*$M590, $K590-SUM($O590:P590))</f>
        <v>0</v>
      </c>
      <c r="R590" s="338">
        <f>MIN($K590*$M590, $K590-SUM($O590:Q590))</f>
        <v>0</v>
      </c>
      <c r="S590" s="338">
        <f>MIN($K590*$M590, $K590-SUM($O590:R590))</f>
        <v>0</v>
      </c>
      <c r="T590" s="338">
        <f>MIN($K590*$M590, $K590-SUM($O590:S590))</f>
        <v>0</v>
      </c>
      <c r="U590" s="338">
        <f>MIN($K590*$M590, $K590-SUM($O590:T590))</f>
        <v>0</v>
      </c>
      <c r="V590" s="338">
        <f>MIN($K590*$M590, $K590-SUM($O590:U590))</f>
        <v>0</v>
      </c>
      <c r="W590" s="338">
        <f>MIN($K590*$M590, $K590-SUM($O590:V590))</f>
        <v>0</v>
      </c>
      <c r="X590" s="338">
        <f>MIN($K590*$M590, $K590-SUM($O590:W590))</f>
        <v>0</v>
      </c>
      <c r="Y590" s="338">
        <f>MIN($K590*$M590, $K590-SUM($O590:X590))</f>
        <v>0</v>
      </c>
      <c r="Z590" s="338">
        <f>MIN($K590*$M590, $K590-SUM($O590:Y590))</f>
        <v>0</v>
      </c>
    </row>
    <row r="591" spans="4:152" outlineLevel="1" x14ac:dyDescent="0.25">
      <c r="J591" s="339">
        <v>2018</v>
      </c>
      <c r="K591" s="334">
        <f t="shared" si="504"/>
        <v>0</v>
      </c>
      <c r="L591" s="335">
        <f t="shared" si="503"/>
        <v>40</v>
      </c>
      <c r="M591" s="336">
        <f t="shared" si="503"/>
        <v>2.5000000000000001E-2</v>
      </c>
      <c r="N591" s="337"/>
      <c r="O591" s="340"/>
      <c r="P591" s="338">
        <f>MIN($K591*$M591, $K591-SUM($N591:O591))*Q586</f>
        <v>0</v>
      </c>
      <c r="Q591" s="338">
        <f>MIN($K591*$M591, $K591-SUM($O591:P591))</f>
        <v>0</v>
      </c>
      <c r="R591" s="338">
        <f>MIN($K591*$M591, $K591-SUM($O591:Q591))</f>
        <v>0</v>
      </c>
      <c r="S591" s="338">
        <f>MIN($K591*$M591, $K591-SUM($O591:R591))</f>
        <v>0</v>
      </c>
      <c r="T591" s="338">
        <f>MIN($K591*$M591, $K591-SUM($O591:S591))</f>
        <v>0</v>
      </c>
      <c r="U591" s="338">
        <f>MIN($K591*$M591, $K591-SUM($O591:T591))</f>
        <v>0</v>
      </c>
      <c r="V591" s="338">
        <f>MIN($K591*$M591, $K591-SUM($O591:U591))</f>
        <v>0</v>
      </c>
      <c r="W591" s="338">
        <f>MIN($K591*$M591, $K591-SUM($O591:V591))</f>
        <v>0</v>
      </c>
      <c r="X591" s="338">
        <f>MIN($K591*$M591, $K591-SUM($O591:W591))</f>
        <v>0</v>
      </c>
      <c r="Y591" s="338">
        <f>MIN($K591*$M591, $K591-SUM($O591:X591))</f>
        <v>0</v>
      </c>
      <c r="Z591" s="338">
        <f>MIN($K591*$M591, $K591-SUM($O591:Y591))</f>
        <v>0</v>
      </c>
    </row>
    <row r="592" spans="4:152" outlineLevel="1" x14ac:dyDescent="0.25">
      <c r="J592" s="339">
        <v>2019</v>
      </c>
      <c r="K592" s="334">
        <f t="shared" si="504"/>
        <v>0</v>
      </c>
      <c r="L592" s="335">
        <f t="shared" si="503"/>
        <v>40</v>
      </c>
      <c r="M592" s="336">
        <f t="shared" si="503"/>
        <v>2.5000000000000001E-2</v>
      </c>
      <c r="N592" s="337"/>
      <c r="O592" s="340"/>
      <c r="P592" s="340"/>
      <c r="Q592" s="338">
        <f>MIN($K592*$M592, $K592-SUM($O592:P592))*Q586</f>
        <v>0</v>
      </c>
      <c r="R592" s="338">
        <f>MIN($K592*$M592, $K592-SUM($O592:Q592))</f>
        <v>0</v>
      </c>
      <c r="S592" s="338">
        <f>MIN($K592*$M592, $K592-SUM($O592:R592))</f>
        <v>0</v>
      </c>
      <c r="T592" s="338">
        <f>MIN($K592*$M592, $K592-SUM($O592:S592))</f>
        <v>0</v>
      </c>
      <c r="U592" s="338">
        <f>MIN($K592*$M592, $K592-SUM($O592:T592))</f>
        <v>0</v>
      </c>
      <c r="V592" s="338">
        <f>MIN($K592*$M592, $K592-SUM($O592:U592))</f>
        <v>0</v>
      </c>
      <c r="W592" s="338">
        <f>MIN($K592*$M592, $K592-SUM($O592:V592))</f>
        <v>0</v>
      </c>
      <c r="X592" s="338">
        <f>MIN($K592*$M592, $K592-SUM($O592:W592))</f>
        <v>0</v>
      </c>
      <c r="Y592" s="338">
        <f>MIN($K592*$M592, $K592-SUM($O592:X592))</f>
        <v>0</v>
      </c>
      <c r="Z592" s="338">
        <f>MIN($K592*$M592, $K592-SUM($O592:Y592))</f>
        <v>0</v>
      </c>
    </row>
    <row r="593" spans="5:27" outlineLevel="1" x14ac:dyDescent="0.25">
      <c r="J593" s="339">
        <v>2020</v>
      </c>
      <c r="K593" s="334">
        <f t="shared" si="504"/>
        <v>0</v>
      </c>
      <c r="L593" s="335">
        <f t="shared" si="503"/>
        <v>40</v>
      </c>
      <c r="M593" s="336">
        <f t="shared" si="503"/>
        <v>2.5000000000000001E-2</v>
      </c>
      <c r="N593" s="337"/>
      <c r="O593" s="340"/>
      <c r="P593" s="340"/>
      <c r="Q593" s="340"/>
      <c r="R593" s="338">
        <f>MIN($K593*$M593, $K593-SUM($O593:Q593))*Q586</f>
        <v>0</v>
      </c>
      <c r="S593" s="338">
        <f>MIN($K593*$M593, $K593-SUM($O593:R593))</f>
        <v>0</v>
      </c>
      <c r="T593" s="338">
        <f>MIN($K593*$M593, $K593-SUM($O593:S593))</f>
        <v>0</v>
      </c>
      <c r="U593" s="338">
        <f>MIN($K593*$M593, $K593-SUM($O593:T593))</f>
        <v>0</v>
      </c>
      <c r="V593" s="338">
        <f>MIN($K593*$M593, $K593-SUM($O593:U593))</f>
        <v>0</v>
      </c>
      <c r="W593" s="338">
        <f>MIN($K593*$M593, $K593-SUM($O593:V593))</f>
        <v>0</v>
      </c>
      <c r="X593" s="338">
        <f>MIN($K593*$M593, $K593-SUM($O593:W593))</f>
        <v>0</v>
      </c>
      <c r="Y593" s="338">
        <f>MIN($K593*$M593, $K593-SUM($O593:X593))</f>
        <v>0</v>
      </c>
      <c r="Z593" s="338">
        <f>MIN($K593*$M593, $K593-SUM($O593:Y593))</f>
        <v>0</v>
      </c>
    </row>
    <row r="594" spans="5:27" outlineLevel="1" x14ac:dyDescent="0.25">
      <c r="J594" s="339">
        <v>2021</v>
      </c>
      <c r="K594" s="334">
        <f t="shared" si="504"/>
        <v>0</v>
      </c>
      <c r="L594" s="335">
        <f t="shared" si="503"/>
        <v>40</v>
      </c>
      <c r="M594" s="336">
        <f t="shared" si="503"/>
        <v>2.5000000000000001E-2</v>
      </c>
      <c r="N594" s="337"/>
      <c r="O594" s="340"/>
      <c r="P594" s="340"/>
      <c r="Q594" s="340"/>
      <c r="R594" s="340"/>
      <c r="S594" s="338">
        <f>MIN($K594*$M594, $K594-SUM($O594:R594))*Q586</f>
        <v>0</v>
      </c>
      <c r="T594" s="338">
        <f>MIN($K594*$M594, $K594-SUM($O594:S594))</f>
        <v>0</v>
      </c>
      <c r="U594" s="338">
        <f>MIN($K594*$M594, $K594-SUM($O594:T594))</f>
        <v>0</v>
      </c>
      <c r="V594" s="338">
        <f>MIN($K594*$M594, $K594-SUM($O594:U594))</f>
        <v>0</v>
      </c>
      <c r="W594" s="338">
        <f>MIN($K594*$M594, $K594-SUM($O594:V594))</f>
        <v>0</v>
      </c>
      <c r="X594" s="338">
        <f>MIN($K594*$M594, $K594-SUM($O594:W594))</f>
        <v>0</v>
      </c>
      <c r="Y594" s="338">
        <f>MIN($K594*$M594, $K594-SUM($O594:X594))</f>
        <v>0</v>
      </c>
      <c r="Z594" s="338">
        <f>MIN($K594*$M594, $K594-SUM($O594:Y594))</f>
        <v>0</v>
      </c>
    </row>
    <row r="595" spans="5:27" outlineLevel="1" x14ac:dyDescent="0.25">
      <c r="J595" s="339">
        <v>2022</v>
      </c>
      <c r="K595" s="334">
        <f t="shared" si="504"/>
        <v>0</v>
      </c>
      <c r="L595" s="335">
        <f t="shared" si="503"/>
        <v>40</v>
      </c>
      <c r="M595" s="336">
        <f t="shared" si="503"/>
        <v>2.5000000000000001E-2</v>
      </c>
      <c r="N595" s="337"/>
      <c r="O595" s="340"/>
      <c r="P595" s="340"/>
      <c r="Q595" s="340"/>
      <c r="R595" s="340"/>
      <c r="S595" s="340"/>
      <c r="T595" s="338">
        <f>MIN($K595*$M595, $K595-SUM($O595:S595))*Q586</f>
        <v>0</v>
      </c>
      <c r="U595" s="338">
        <f>MIN($K595*$M595, $K595-SUM($O595:T595))</f>
        <v>0</v>
      </c>
      <c r="V595" s="338">
        <f>MIN($K595*$M595, $K595-SUM($O595:U595))</f>
        <v>0</v>
      </c>
      <c r="W595" s="338">
        <f>MIN($K595*$M595, $K595-SUM($O595:V595))</f>
        <v>0</v>
      </c>
      <c r="X595" s="338">
        <f>MIN($K595*$M595, $K595-SUM($O595:W595))</f>
        <v>0</v>
      </c>
      <c r="Y595" s="338">
        <f>MIN($K595*$M595, $K595-SUM($O595:X595))</f>
        <v>0</v>
      </c>
      <c r="Z595" s="338">
        <f>MIN($K595*$M595, $K595-SUM($O595:Y595))</f>
        <v>0</v>
      </c>
    </row>
    <row r="596" spans="5:27" outlineLevel="1" x14ac:dyDescent="0.25">
      <c r="J596" s="339">
        <v>2023</v>
      </c>
      <c r="K596" s="334">
        <f t="shared" si="504"/>
        <v>0</v>
      </c>
      <c r="L596" s="335">
        <f t="shared" si="503"/>
        <v>40</v>
      </c>
      <c r="M596" s="336">
        <f t="shared" si="503"/>
        <v>2.5000000000000001E-2</v>
      </c>
      <c r="N596" s="337"/>
      <c r="O596" s="340"/>
      <c r="P596" s="340"/>
      <c r="Q596" s="340"/>
      <c r="R596" s="340"/>
      <c r="S596" s="340"/>
      <c r="T596" s="340"/>
      <c r="U596" s="338">
        <f>MIN($K596*$M596, $K596-SUM($O596:T596))*Q586</f>
        <v>0</v>
      </c>
      <c r="V596" s="338">
        <f>MIN($K596*$M596, $K596-SUM($O596:U596))</f>
        <v>0</v>
      </c>
      <c r="W596" s="338">
        <f>MIN($K596*$M596, $K596-SUM($O596:V596))</f>
        <v>0</v>
      </c>
      <c r="X596" s="338">
        <f>MIN($K596*$M596, $K596-SUM($O596:W596))</f>
        <v>0</v>
      </c>
      <c r="Y596" s="338">
        <f>MIN($K596*$M596, $K596-SUM($O596:X596))</f>
        <v>0</v>
      </c>
      <c r="Z596" s="338">
        <f>MIN($K596*$M596, $K596-SUM($O596:Y596))</f>
        <v>0</v>
      </c>
    </row>
    <row r="597" spans="5:27" outlineLevel="1" x14ac:dyDescent="0.25">
      <c r="J597" s="339">
        <v>2024</v>
      </c>
      <c r="K597" s="334">
        <f t="shared" si="504"/>
        <v>0</v>
      </c>
      <c r="L597" s="335">
        <f t="shared" si="503"/>
        <v>40</v>
      </c>
      <c r="M597" s="336">
        <f t="shared" si="503"/>
        <v>2.5000000000000001E-2</v>
      </c>
      <c r="N597" s="337"/>
      <c r="O597" s="340"/>
      <c r="P597" s="340"/>
      <c r="Q597" s="340"/>
      <c r="R597" s="340"/>
      <c r="S597" s="340"/>
      <c r="T597" s="340"/>
      <c r="U597" s="340"/>
      <c r="V597" s="338">
        <f>MIN($K597*$M597, $K597-SUM($O597:U597))*Q586</f>
        <v>0</v>
      </c>
      <c r="W597" s="338">
        <f>MIN($K597*$M597, $K597-SUM($O597:V597))</f>
        <v>0</v>
      </c>
      <c r="X597" s="338">
        <f>MIN($K597*$M597, $K597-SUM($O597:W597))</f>
        <v>0</v>
      </c>
      <c r="Y597" s="338">
        <f>MIN($K597*$M597, $K597-SUM($O597:X597))</f>
        <v>0</v>
      </c>
      <c r="Z597" s="338">
        <f>MIN($K597*$M597, $K597-SUM($O597:Y597))</f>
        <v>0</v>
      </c>
    </row>
    <row r="598" spans="5:27" outlineLevel="1" x14ac:dyDescent="0.25">
      <c r="J598" s="339">
        <v>2025</v>
      </c>
      <c r="K598" s="334">
        <f t="shared" si="504"/>
        <v>0</v>
      </c>
      <c r="L598" s="335">
        <f t="shared" si="503"/>
        <v>40</v>
      </c>
      <c r="M598" s="336">
        <f t="shared" si="503"/>
        <v>2.5000000000000001E-2</v>
      </c>
      <c r="N598" s="337"/>
      <c r="O598" s="340"/>
      <c r="P598" s="340"/>
      <c r="Q598" s="340"/>
      <c r="R598" s="340"/>
      <c r="S598" s="340"/>
      <c r="T598" s="340"/>
      <c r="U598" s="340"/>
      <c r="V598" s="340"/>
      <c r="W598" s="338">
        <f>MIN($K598*$M598, $K598-SUM($O598:V598))*Q586</f>
        <v>0</v>
      </c>
      <c r="X598" s="338">
        <f>MIN($K598*$M598, $K598-SUM($O598:W598))</f>
        <v>0</v>
      </c>
      <c r="Y598" s="338">
        <f>MIN($K598*$M598, $K598-SUM($O598:X598))</f>
        <v>0</v>
      </c>
      <c r="Z598" s="338">
        <f>MIN($K598*$M598, $K598-SUM($O598:Y598))</f>
        <v>0</v>
      </c>
    </row>
    <row r="599" spans="5:27" outlineLevel="1" x14ac:dyDescent="0.25">
      <c r="J599" s="339">
        <v>2026</v>
      </c>
      <c r="K599" s="334">
        <f t="shared" si="504"/>
        <v>0</v>
      </c>
      <c r="L599" s="335">
        <f t="shared" si="503"/>
        <v>40</v>
      </c>
      <c r="M599" s="336">
        <f t="shared" si="503"/>
        <v>2.5000000000000001E-2</v>
      </c>
      <c r="N599" s="337"/>
      <c r="O599" s="340"/>
      <c r="P599" s="340"/>
      <c r="Q599" s="340"/>
      <c r="R599" s="340"/>
      <c r="S599" s="340"/>
      <c r="T599" s="340"/>
      <c r="U599" s="340"/>
      <c r="V599" s="340"/>
      <c r="W599" s="340"/>
      <c r="X599" s="338">
        <f>MIN($K599*$M599, $K599-SUM($O599:W599))*Q586</f>
        <v>0</v>
      </c>
      <c r="Y599" s="338">
        <f>MIN($K599*$M599, $K599-SUM($O599:X599))</f>
        <v>0</v>
      </c>
      <c r="Z599" s="338">
        <f>MIN($K599*$M599, $K599-SUM($O599:Y599))</f>
        <v>0</v>
      </c>
    </row>
    <row r="600" spans="5:27" outlineLevel="1" x14ac:dyDescent="0.25">
      <c r="J600" s="339">
        <v>2027</v>
      </c>
      <c r="K600" s="334">
        <f t="shared" si="504"/>
        <v>0</v>
      </c>
      <c r="L600" s="335">
        <f t="shared" si="503"/>
        <v>40</v>
      </c>
      <c r="M600" s="336">
        <f t="shared" si="503"/>
        <v>2.5000000000000001E-2</v>
      </c>
      <c r="N600" s="337"/>
      <c r="O600" s="340"/>
      <c r="P600" s="340"/>
      <c r="Q600" s="340"/>
      <c r="R600" s="340"/>
      <c r="S600" s="340"/>
      <c r="T600" s="340"/>
      <c r="U600" s="340"/>
      <c r="V600" s="340"/>
      <c r="W600" s="340"/>
      <c r="X600" s="340"/>
      <c r="Y600" s="338">
        <f>MIN($K600*$M600, $K600-SUM($O600:X600))*Q586</f>
        <v>0</v>
      </c>
      <c r="Z600" s="338">
        <f>MIN($K600*$M600, $K600-SUM($O600:Y600))</f>
        <v>0</v>
      </c>
    </row>
    <row r="601" spans="5:27" outlineLevel="1" x14ac:dyDescent="0.25">
      <c r="J601" s="339">
        <v>2028</v>
      </c>
      <c r="K601" s="334">
        <f t="shared" si="504"/>
        <v>0</v>
      </c>
      <c r="L601" s="335">
        <f t="shared" si="503"/>
        <v>40</v>
      </c>
      <c r="M601" s="336">
        <f t="shared" si="503"/>
        <v>2.5000000000000001E-2</v>
      </c>
      <c r="N601" s="337"/>
      <c r="O601" s="340"/>
      <c r="P601" s="340"/>
      <c r="Q601" s="340"/>
      <c r="R601" s="340"/>
      <c r="S601" s="340"/>
      <c r="T601" s="340"/>
      <c r="U601" s="340"/>
      <c r="V601" s="340"/>
      <c r="W601" s="340"/>
      <c r="X601" s="340"/>
      <c r="Y601" s="340"/>
      <c r="Z601" s="338">
        <f>MIN($K601*$M601, $K601-SUM($O601:Y601))*Q586</f>
        <v>0</v>
      </c>
    </row>
    <row r="602" spans="5:27" outlineLevel="1" x14ac:dyDescent="0.25">
      <c r="N602" s="198">
        <f>O602*(O602+1)/2</f>
        <v>820</v>
      </c>
      <c r="O602" s="322">
        <f>L588</f>
        <v>40</v>
      </c>
      <c r="P602" s="322">
        <f>MAX(O602-1, 0)</f>
        <v>39</v>
      </c>
      <c r="Q602" s="322">
        <f t="shared" ref="Q602:Z602" si="505">MAX(P602-1, 0)</f>
        <v>38</v>
      </c>
      <c r="R602" s="322">
        <f t="shared" si="505"/>
        <v>37</v>
      </c>
      <c r="S602" s="322">
        <f t="shared" si="505"/>
        <v>36</v>
      </c>
      <c r="T602" s="322">
        <f t="shared" si="505"/>
        <v>35</v>
      </c>
      <c r="U602" s="322">
        <f t="shared" si="505"/>
        <v>34</v>
      </c>
      <c r="V602" s="322">
        <f t="shared" si="505"/>
        <v>33</v>
      </c>
      <c r="W602" s="322">
        <f t="shared" si="505"/>
        <v>32</v>
      </c>
      <c r="X602" s="322">
        <f t="shared" si="505"/>
        <v>31</v>
      </c>
      <c r="Y602" s="322">
        <f t="shared" si="505"/>
        <v>30</v>
      </c>
      <c r="Z602" s="322">
        <f t="shared" si="505"/>
        <v>29</v>
      </c>
    </row>
    <row r="603" spans="5:27" outlineLevel="1" x14ac:dyDescent="0.25">
      <c r="E603" s="321" t="str">
        <f>F285</f>
        <v>구축물</v>
      </c>
      <c r="O603" s="322" t="s">
        <v>104</v>
      </c>
      <c r="P603" s="322"/>
      <c r="Q603" s="323">
        <f>$Q$586</f>
        <v>1</v>
      </c>
    </row>
    <row r="604" spans="5:27" outlineLevel="1" x14ac:dyDescent="0.25">
      <c r="J604" s="324" t="s">
        <v>105</v>
      </c>
      <c r="K604" s="324" t="s">
        <v>106</v>
      </c>
      <c r="L604" s="325" t="s">
        <v>107</v>
      </c>
      <c r="M604" s="325" t="s">
        <v>108</v>
      </c>
      <c r="N604" s="325">
        <v>2016</v>
      </c>
      <c r="O604" s="326">
        <v>2017</v>
      </c>
      <c r="P604" s="326">
        <v>2018</v>
      </c>
      <c r="Q604" s="326">
        <v>2019</v>
      </c>
      <c r="R604" s="326">
        <v>2020</v>
      </c>
      <c r="S604" s="326">
        <v>2021</v>
      </c>
      <c r="T604" s="326">
        <v>2022</v>
      </c>
      <c r="U604" s="326">
        <v>2023</v>
      </c>
      <c r="V604" s="326">
        <v>2024</v>
      </c>
      <c r="W604" s="326">
        <v>2025</v>
      </c>
      <c r="X604" s="326">
        <v>2026</v>
      </c>
      <c r="Y604" s="326">
        <v>2027</v>
      </c>
      <c r="Z604" s="326">
        <v>2028</v>
      </c>
    </row>
    <row r="605" spans="5:27" outlineLevel="1" x14ac:dyDescent="0.25">
      <c r="E605" s="291"/>
      <c r="F605" s="291"/>
      <c r="G605" s="291"/>
      <c r="H605" s="291"/>
      <c r="I605" s="291"/>
      <c r="J605" s="327" t="s">
        <v>109</v>
      </c>
      <c r="K605" s="328">
        <f>SUM(K606:K618)</f>
        <v>0</v>
      </c>
      <c r="L605" s="329">
        <f>K366</f>
        <v>20</v>
      </c>
      <c r="M605" s="330">
        <f>1/L605</f>
        <v>0.05</v>
      </c>
      <c r="N605" s="331"/>
      <c r="O605" s="331">
        <f t="shared" ref="O605:Z605" si="506">SUM(O606:O618)</f>
        <v>0</v>
      </c>
      <c r="P605" s="331">
        <f t="shared" si="506"/>
        <v>0</v>
      </c>
      <c r="Q605" s="331">
        <f t="shared" si="506"/>
        <v>0</v>
      </c>
      <c r="R605" s="331">
        <f t="shared" si="506"/>
        <v>0</v>
      </c>
      <c r="S605" s="331">
        <f t="shared" si="506"/>
        <v>0</v>
      </c>
      <c r="T605" s="331">
        <f t="shared" si="506"/>
        <v>0</v>
      </c>
      <c r="U605" s="331">
        <f t="shared" si="506"/>
        <v>0</v>
      </c>
      <c r="V605" s="331">
        <f t="shared" si="506"/>
        <v>0</v>
      </c>
      <c r="W605" s="331">
        <f t="shared" si="506"/>
        <v>0</v>
      </c>
      <c r="X605" s="331">
        <f t="shared" si="506"/>
        <v>0</v>
      </c>
      <c r="Y605" s="331">
        <f t="shared" si="506"/>
        <v>0</v>
      </c>
      <c r="Z605" s="331">
        <f t="shared" si="506"/>
        <v>0</v>
      </c>
      <c r="AA605" s="291"/>
    </row>
    <row r="606" spans="5:27" outlineLevel="1" x14ac:dyDescent="0.25">
      <c r="I606" s="332"/>
      <c r="J606" s="333">
        <f>J589</f>
        <v>2016</v>
      </c>
      <c r="K606" s="340">
        <v>0</v>
      </c>
      <c r="L606" s="335">
        <f t="shared" ref="L606:M618" si="507">L605</f>
        <v>20</v>
      </c>
      <c r="M606" s="336">
        <f t="shared" si="507"/>
        <v>0.05</v>
      </c>
      <c r="N606" s="337"/>
      <c r="O606" s="340">
        <f>MIN($K606*O619/$N619,$K606-SUM($N606:N606))</f>
        <v>0</v>
      </c>
      <c r="P606" s="340">
        <f>MIN($K606*P619/$N619,$K606-SUM($N606:O606))</f>
        <v>0</v>
      </c>
      <c r="Q606" s="340">
        <f>MIN($K606*Q619/$N619,$K606-SUM($N606:P606))</f>
        <v>0</v>
      </c>
      <c r="R606" s="340">
        <f>MIN($K606*R619/$N619,$K606-SUM($N606:Q606))</f>
        <v>0</v>
      </c>
      <c r="S606" s="340">
        <f>MIN($K606*S619/$N619,$K606-SUM($N606:R606))</f>
        <v>0</v>
      </c>
      <c r="T606" s="340">
        <f>MIN($K606*T619/$N619,$K606-SUM($N606:S606))</f>
        <v>0</v>
      </c>
      <c r="U606" s="340">
        <f>MIN($K606*U619/$N619,$K606-SUM($N606:T606))</f>
        <v>0</v>
      </c>
      <c r="V606" s="340">
        <f>MIN($K606*V619/$N619,$K606-SUM($N606:U606))</f>
        <v>0</v>
      </c>
      <c r="W606" s="340">
        <f>MIN($K606*W619/$N619,$K606-SUM($N606:V606))</f>
        <v>0</v>
      </c>
      <c r="X606" s="340">
        <f>MIN($K606*X619/$N619,$K606-SUM($N606:W606))</f>
        <v>0</v>
      </c>
      <c r="Y606" s="340">
        <f>MIN($K606*Y619/$N619,$K606-SUM($N606:X606))</f>
        <v>0</v>
      </c>
      <c r="Z606" s="340">
        <f>MIN($K606*Z619/$N619,$K606-SUM($N606:Y606))</f>
        <v>0</v>
      </c>
      <c r="AA606" s="198" t="s">
        <v>111</v>
      </c>
    </row>
    <row r="607" spans="5:27" outlineLevel="1" x14ac:dyDescent="0.25">
      <c r="I607" s="332" t="s">
        <v>115</v>
      </c>
      <c r="J607" s="333">
        <f t="shared" ref="J607:J618" si="508">J590</f>
        <v>2017</v>
      </c>
      <c r="K607" s="334">
        <f t="shared" ref="K607:K618" si="509">SUMIF($279:$279, $J607,$285:$285 )</f>
        <v>0</v>
      </c>
      <c r="L607" s="335">
        <f t="shared" si="507"/>
        <v>20</v>
      </c>
      <c r="M607" s="336">
        <f t="shared" si="507"/>
        <v>0.05</v>
      </c>
      <c r="N607" s="337"/>
      <c r="O607" s="338">
        <f>MIN($K607*$M607, $K607-SUM($N607:N607))*Q603</f>
        <v>0</v>
      </c>
      <c r="P607" s="338">
        <f>MIN($K607*$M607, $K607-SUM($N607:O607))</f>
        <v>0</v>
      </c>
      <c r="Q607" s="338">
        <f>MIN($K607*$M607, $K607-SUM($O607:P607))</f>
        <v>0</v>
      </c>
      <c r="R607" s="338">
        <f>MIN($K607*$M607, $K607-SUM($O607:Q607))</f>
        <v>0</v>
      </c>
      <c r="S607" s="338">
        <f>MIN($K607*$M607, $K607-SUM($O607:R607))</f>
        <v>0</v>
      </c>
      <c r="T607" s="338">
        <f>MIN($K607*$M607, $K607-SUM($O607:S607))</f>
        <v>0</v>
      </c>
      <c r="U607" s="338">
        <f>MIN($K607*$M607, $K607-SUM($O607:T607))</f>
        <v>0</v>
      </c>
      <c r="V607" s="338">
        <f>MIN($K607*$M607, $K607-SUM($O607:U607))</f>
        <v>0</v>
      </c>
      <c r="W607" s="338">
        <f>MIN($K607*$M607, $K607-SUM($O607:V607))</f>
        <v>0</v>
      </c>
      <c r="X607" s="338">
        <f>MIN($K607*$M607, $K607-SUM($O607:W607))</f>
        <v>0</v>
      </c>
      <c r="Y607" s="338">
        <f>MIN($K607*$M607, $K607-SUM($O607:X607))</f>
        <v>0</v>
      </c>
      <c r="Z607" s="338">
        <f>MIN($K607*$M607, $K607-SUM($O607:Y607))</f>
        <v>0</v>
      </c>
    </row>
    <row r="608" spans="5:27" outlineLevel="1" x14ac:dyDescent="0.25">
      <c r="J608" s="339">
        <f t="shared" si="508"/>
        <v>2018</v>
      </c>
      <c r="K608" s="334">
        <f t="shared" si="509"/>
        <v>0</v>
      </c>
      <c r="L608" s="335">
        <f t="shared" si="507"/>
        <v>20</v>
      </c>
      <c r="M608" s="336">
        <f t="shared" si="507"/>
        <v>0.05</v>
      </c>
      <c r="N608" s="337"/>
      <c r="O608" s="340"/>
      <c r="P608" s="338">
        <f>MIN($K608*$M608, $K608-SUM($N608:O608))*Q603</f>
        <v>0</v>
      </c>
      <c r="Q608" s="338">
        <f>MIN($K608*$M608, $K608-SUM($O608:P608))</f>
        <v>0</v>
      </c>
      <c r="R608" s="338">
        <f>MIN($K608*$M608, $K608-SUM($O608:Q608))</f>
        <v>0</v>
      </c>
      <c r="S608" s="338">
        <f>MIN($K608*$M608, $K608-SUM($O608:R608))</f>
        <v>0</v>
      </c>
      <c r="T608" s="338">
        <f>MIN($K608*$M608, $K608-SUM($O608:S608))</f>
        <v>0</v>
      </c>
      <c r="U608" s="338">
        <f>MIN($K608*$M608, $K608-SUM($O608:T608))</f>
        <v>0</v>
      </c>
      <c r="V608" s="338">
        <f>MIN($K608*$M608, $K608-SUM($O608:U608))</f>
        <v>0</v>
      </c>
      <c r="W608" s="338">
        <f>MIN($K608*$M608, $K608-SUM($O608:V608))</f>
        <v>0</v>
      </c>
      <c r="X608" s="338">
        <f>MIN($K608*$M608, $K608-SUM($O608:W608))</f>
        <v>0</v>
      </c>
      <c r="Y608" s="338">
        <f>MIN($K608*$M608, $K608-SUM($O608:X608))</f>
        <v>0</v>
      </c>
      <c r="Z608" s="338">
        <f>MIN($K608*$M608, $K608-SUM($O608:Y608))</f>
        <v>0</v>
      </c>
    </row>
    <row r="609" spans="5:27" outlineLevel="1" x14ac:dyDescent="0.25">
      <c r="J609" s="339">
        <f t="shared" si="508"/>
        <v>2019</v>
      </c>
      <c r="K609" s="334">
        <f t="shared" si="509"/>
        <v>0</v>
      </c>
      <c r="L609" s="335">
        <f t="shared" si="507"/>
        <v>20</v>
      </c>
      <c r="M609" s="336">
        <f t="shared" si="507"/>
        <v>0.05</v>
      </c>
      <c r="N609" s="337"/>
      <c r="O609" s="340"/>
      <c r="P609" s="340"/>
      <c r="Q609" s="338">
        <f>MIN($K609*$M609, $K609-SUM($O609:P609))*Q603</f>
        <v>0</v>
      </c>
      <c r="R609" s="338">
        <f>MIN($K609*$M609, $K609-SUM($O609:Q609))</f>
        <v>0</v>
      </c>
      <c r="S609" s="338">
        <f>MIN($K609*$M609, $K609-SUM($O609:R609))</f>
        <v>0</v>
      </c>
      <c r="T609" s="338">
        <f>MIN($K609*$M609, $K609-SUM($O609:S609))</f>
        <v>0</v>
      </c>
      <c r="U609" s="338">
        <f>MIN($K609*$M609, $K609-SUM($O609:T609))</f>
        <v>0</v>
      </c>
      <c r="V609" s="338">
        <f>MIN($K609*$M609, $K609-SUM($O609:U609))</f>
        <v>0</v>
      </c>
      <c r="W609" s="338">
        <f>MIN($K609*$M609, $K609-SUM($O609:V609))</f>
        <v>0</v>
      </c>
      <c r="X609" s="338">
        <f>MIN($K609*$M609, $K609-SUM($O609:W609))</f>
        <v>0</v>
      </c>
      <c r="Y609" s="338">
        <f>MIN($K609*$M609, $K609-SUM($O609:X609))</f>
        <v>0</v>
      </c>
      <c r="Z609" s="338">
        <f>MIN($K609*$M609, $K609-SUM($O609:Y609))</f>
        <v>0</v>
      </c>
    </row>
    <row r="610" spans="5:27" outlineLevel="1" x14ac:dyDescent="0.25">
      <c r="J610" s="339">
        <f t="shared" si="508"/>
        <v>2020</v>
      </c>
      <c r="K610" s="334">
        <f t="shared" si="509"/>
        <v>0</v>
      </c>
      <c r="L610" s="335">
        <f t="shared" si="507"/>
        <v>20</v>
      </c>
      <c r="M610" s="336">
        <f t="shared" si="507"/>
        <v>0.05</v>
      </c>
      <c r="N610" s="337"/>
      <c r="O610" s="340"/>
      <c r="P610" s="340"/>
      <c r="Q610" s="340"/>
      <c r="R610" s="338">
        <f>MIN($K610*$M610, $K610-SUM($O610:Q610))*Q603</f>
        <v>0</v>
      </c>
      <c r="S610" s="338">
        <f>MIN($K610*$M610, $K610-SUM($O610:R610))</f>
        <v>0</v>
      </c>
      <c r="T610" s="338">
        <f>MIN($K610*$M610, $K610-SUM($O610:S610))</f>
        <v>0</v>
      </c>
      <c r="U610" s="338">
        <f>MIN($K610*$M610, $K610-SUM($O610:T610))</f>
        <v>0</v>
      </c>
      <c r="V610" s="338">
        <f>MIN($K610*$M610, $K610-SUM($O610:U610))</f>
        <v>0</v>
      </c>
      <c r="W610" s="338">
        <f>MIN($K610*$M610, $K610-SUM($O610:V610))</f>
        <v>0</v>
      </c>
      <c r="X610" s="338">
        <f>MIN($K610*$M610, $K610-SUM($O610:W610))</f>
        <v>0</v>
      </c>
      <c r="Y610" s="338">
        <f>MIN($K610*$M610, $K610-SUM($O610:X610))</f>
        <v>0</v>
      </c>
      <c r="Z610" s="338">
        <f>MIN($K610*$M610, $K610-SUM($O610:Y610))</f>
        <v>0</v>
      </c>
    </row>
    <row r="611" spans="5:27" outlineLevel="1" x14ac:dyDescent="0.25">
      <c r="J611" s="339">
        <f t="shared" si="508"/>
        <v>2021</v>
      </c>
      <c r="K611" s="334">
        <f t="shared" si="509"/>
        <v>0</v>
      </c>
      <c r="L611" s="335">
        <f t="shared" si="507"/>
        <v>20</v>
      </c>
      <c r="M611" s="336">
        <f t="shared" si="507"/>
        <v>0.05</v>
      </c>
      <c r="N611" s="337"/>
      <c r="O611" s="340"/>
      <c r="P611" s="340"/>
      <c r="Q611" s="340"/>
      <c r="R611" s="340"/>
      <c r="S611" s="338">
        <f>MIN($K611*$M611, $K611-SUM($O611:R611))*Q603</f>
        <v>0</v>
      </c>
      <c r="T611" s="338">
        <f>MIN($K611*$M611, $K611-SUM($O611:S611))</f>
        <v>0</v>
      </c>
      <c r="U611" s="338">
        <f>MIN($K611*$M611, $K611-SUM($O611:T611))</f>
        <v>0</v>
      </c>
      <c r="V611" s="338">
        <f>MIN($K611*$M611, $K611-SUM($O611:U611))</f>
        <v>0</v>
      </c>
      <c r="W611" s="338">
        <f>MIN($K611*$M611, $K611-SUM($O611:V611))</f>
        <v>0</v>
      </c>
      <c r="X611" s="338">
        <f>MIN($K611*$M611, $K611-SUM($O611:W611))</f>
        <v>0</v>
      </c>
      <c r="Y611" s="338">
        <f>MIN($K611*$M611, $K611-SUM($O611:X611))</f>
        <v>0</v>
      </c>
      <c r="Z611" s="338">
        <f>MIN($K611*$M611, $K611-SUM($O611:Y611))</f>
        <v>0</v>
      </c>
    </row>
    <row r="612" spans="5:27" outlineLevel="1" x14ac:dyDescent="0.25">
      <c r="J612" s="339">
        <f t="shared" si="508"/>
        <v>2022</v>
      </c>
      <c r="K612" s="334">
        <f t="shared" si="509"/>
        <v>0</v>
      </c>
      <c r="L612" s="335">
        <f t="shared" si="507"/>
        <v>20</v>
      </c>
      <c r="M612" s="336">
        <f t="shared" si="507"/>
        <v>0.05</v>
      </c>
      <c r="N612" s="337"/>
      <c r="O612" s="340"/>
      <c r="P612" s="340"/>
      <c r="Q612" s="340"/>
      <c r="R612" s="340"/>
      <c r="S612" s="340"/>
      <c r="T612" s="338">
        <f>MIN($K612*$M612, $K612-SUM($O612:S612))*Q603</f>
        <v>0</v>
      </c>
      <c r="U612" s="338">
        <f>MIN($K612*$M612, $K612-SUM($O612:T612))</f>
        <v>0</v>
      </c>
      <c r="V612" s="338">
        <f>MIN($K612*$M612, $K612-SUM($O612:U612))</f>
        <v>0</v>
      </c>
      <c r="W612" s="338">
        <f>MIN($K612*$M612, $K612-SUM($O612:V612))</f>
        <v>0</v>
      </c>
      <c r="X612" s="338">
        <f>MIN($K612*$M612, $K612-SUM($O612:W612))</f>
        <v>0</v>
      </c>
      <c r="Y612" s="338">
        <f>MIN($K612*$M612, $K612-SUM($O612:X612))</f>
        <v>0</v>
      </c>
      <c r="Z612" s="338">
        <f>MIN($K612*$M612, $K612-SUM($O612:Y612))</f>
        <v>0</v>
      </c>
    </row>
    <row r="613" spans="5:27" outlineLevel="1" x14ac:dyDescent="0.25">
      <c r="J613" s="339">
        <f t="shared" si="508"/>
        <v>2023</v>
      </c>
      <c r="K613" s="334">
        <f t="shared" si="509"/>
        <v>0</v>
      </c>
      <c r="L613" s="335">
        <f t="shared" si="507"/>
        <v>20</v>
      </c>
      <c r="M613" s="336">
        <f t="shared" si="507"/>
        <v>0.05</v>
      </c>
      <c r="N613" s="337"/>
      <c r="O613" s="340"/>
      <c r="P613" s="340"/>
      <c r="Q613" s="340"/>
      <c r="R613" s="340"/>
      <c r="S613" s="340"/>
      <c r="T613" s="340"/>
      <c r="U613" s="338">
        <f>MIN($K613*$M613, $K613-SUM($O613:T613))*Q603</f>
        <v>0</v>
      </c>
      <c r="V613" s="338">
        <f>MIN($K613*$M613, $K613-SUM($O613:U613))</f>
        <v>0</v>
      </c>
      <c r="W613" s="338">
        <f>MIN($K613*$M613, $K613-SUM($O613:V613))</f>
        <v>0</v>
      </c>
      <c r="X613" s="338">
        <f>MIN($K613*$M613, $K613-SUM($O613:W613))</f>
        <v>0</v>
      </c>
      <c r="Y613" s="338">
        <f>MIN($K613*$M613, $K613-SUM($O613:X613))</f>
        <v>0</v>
      </c>
      <c r="Z613" s="338">
        <f>MIN($K613*$M613, $K613-SUM($O613:Y613))</f>
        <v>0</v>
      </c>
    </row>
    <row r="614" spans="5:27" outlineLevel="1" x14ac:dyDescent="0.25">
      <c r="J614" s="339">
        <f t="shared" si="508"/>
        <v>2024</v>
      </c>
      <c r="K614" s="334">
        <f t="shared" si="509"/>
        <v>0</v>
      </c>
      <c r="L614" s="335">
        <f t="shared" si="507"/>
        <v>20</v>
      </c>
      <c r="M614" s="336">
        <f t="shared" si="507"/>
        <v>0.05</v>
      </c>
      <c r="N614" s="337"/>
      <c r="O614" s="340"/>
      <c r="P614" s="340"/>
      <c r="Q614" s="340"/>
      <c r="R614" s="340"/>
      <c r="S614" s="340"/>
      <c r="T614" s="340"/>
      <c r="U614" s="340"/>
      <c r="V614" s="338">
        <f>MIN($K614*$M614, $K614-SUM($O614:U614))*Q603</f>
        <v>0</v>
      </c>
      <c r="W614" s="338">
        <f>MIN($K614*$M614, $K614-SUM($O614:V614))</f>
        <v>0</v>
      </c>
      <c r="X614" s="338">
        <f>MIN($K614*$M614, $K614-SUM($O614:W614))</f>
        <v>0</v>
      </c>
      <c r="Y614" s="338">
        <f>MIN($K614*$M614, $K614-SUM($O614:X614))</f>
        <v>0</v>
      </c>
      <c r="Z614" s="338">
        <f>MIN($K614*$M614, $K614-SUM($O614:Y614))</f>
        <v>0</v>
      </c>
    </row>
    <row r="615" spans="5:27" outlineLevel="1" x14ac:dyDescent="0.25">
      <c r="J615" s="339">
        <f t="shared" si="508"/>
        <v>2025</v>
      </c>
      <c r="K615" s="334">
        <f t="shared" si="509"/>
        <v>0</v>
      </c>
      <c r="L615" s="335">
        <f t="shared" si="507"/>
        <v>20</v>
      </c>
      <c r="M615" s="336">
        <f t="shared" si="507"/>
        <v>0.05</v>
      </c>
      <c r="N615" s="337"/>
      <c r="O615" s="340"/>
      <c r="P615" s="340"/>
      <c r="Q615" s="340"/>
      <c r="R615" s="340"/>
      <c r="S615" s="340"/>
      <c r="T615" s="340"/>
      <c r="U615" s="340"/>
      <c r="V615" s="340"/>
      <c r="W615" s="338">
        <f>MIN($K615*$M615, $K615-SUM($O615:V615))*Q603</f>
        <v>0</v>
      </c>
      <c r="X615" s="338">
        <f>MIN($K615*$M615, $K615-SUM($O615:W615))</f>
        <v>0</v>
      </c>
      <c r="Y615" s="338">
        <f>MIN($K615*$M615, $K615-SUM($O615:X615))</f>
        <v>0</v>
      </c>
      <c r="Z615" s="338">
        <f>MIN($K615*$M615, $K615-SUM($O615:Y615))</f>
        <v>0</v>
      </c>
    </row>
    <row r="616" spans="5:27" outlineLevel="1" x14ac:dyDescent="0.25">
      <c r="J616" s="339">
        <f t="shared" si="508"/>
        <v>2026</v>
      </c>
      <c r="K616" s="334">
        <f t="shared" si="509"/>
        <v>0</v>
      </c>
      <c r="L616" s="335">
        <f t="shared" si="507"/>
        <v>20</v>
      </c>
      <c r="M616" s="336">
        <f t="shared" si="507"/>
        <v>0.05</v>
      </c>
      <c r="N616" s="337"/>
      <c r="O616" s="340"/>
      <c r="P616" s="340"/>
      <c r="Q616" s="340"/>
      <c r="R616" s="340"/>
      <c r="S616" s="340"/>
      <c r="T616" s="340"/>
      <c r="U616" s="340"/>
      <c r="V616" s="340"/>
      <c r="W616" s="340"/>
      <c r="X616" s="338">
        <f>MIN($K616*$M616, $K616-SUM($O616:W616))*Q603</f>
        <v>0</v>
      </c>
      <c r="Y616" s="338">
        <f>MIN($K616*$M616, $K616-SUM($O616:X616))</f>
        <v>0</v>
      </c>
      <c r="Z616" s="338">
        <f>MIN($K616*$M616, $K616-SUM($O616:Y616))</f>
        <v>0</v>
      </c>
    </row>
    <row r="617" spans="5:27" outlineLevel="1" x14ac:dyDescent="0.25">
      <c r="J617" s="339">
        <f t="shared" si="508"/>
        <v>2027</v>
      </c>
      <c r="K617" s="334">
        <f t="shared" si="509"/>
        <v>0</v>
      </c>
      <c r="L617" s="335">
        <f t="shared" si="507"/>
        <v>20</v>
      </c>
      <c r="M617" s="336">
        <f t="shared" si="507"/>
        <v>0.05</v>
      </c>
      <c r="N617" s="337"/>
      <c r="O617" s="340"/>
      <c r="P617" s="340"/>
      <c r="Q617" s="340"/>
      <c r="R617" s="340"/>
      <c r="S617" s="340"/>
      <c r="T617" s="340"/>
      <c r="U617" s="340"/>
      <c r="V617" s="340"/>
      <c r="W617" s="340"/>
      <c r="X617" s="340"/>
      <c r="Y617" s="338">
        <f>MIN($K617*$M617, $K617-SUM($O617:X617))*Q603</f>
        <v>0</v>
      </c>
      <c r="Z617" s="338">
        <f>MIN($K617*$M617, $K617-SUM($O617:Y617))</f>
        <v>0</v>
      </c>
    </row>
    <row r="618" spans="5:27" outlineLevel="1" x14ac:dyDescent="0.25">
      <c r="J618" s="339">
        <f t="shared" si="508"/>
        <v>2028</v>
      </c>
      <c r="K618" s="334">
        <f t="shared" si="509"/>
        <v>0</v>
      </c>
      <c r="L618" s="335">
        <f t="shared" si="507"/>
        <v>20</v>
      </c>
      <c r="M618" s="336">
        <f t="shared" si="507"/>
        <v>0.05</v>
      </c>
      <c r="N618" s="337"/>
      <c r="O618" s="340"/>
      <c r="P618" s="340"/>
      <c r="Q618" s="340"/>
      <c r="R618" s="340"/>
      <c r="S618" s="340"/>
      <c r="T618" s="340"/>
      <c r="U618" s="340"/>
      <c r="V618" s="340"/>
      <c r="W618" s="340"/>
      <c r="X618" s="340"/>
      <c r="Y618" s="340"/>
      <c r="Z618" s="338">
        <f>MIN($K618*$M618, $K618-SUM($O618:Y618))*Q603</f>
        <v>0</v>
      </c>
    </row>
    <row r="619" spans="5:27" outlineLevel="1" x14ac:dyDescent="0.25">
      <c r="N619" s="198">
        <f>O619*(O619+1)/2</f>
        <v>210</v>
      </c>
      <c r="O619" s="322">
        <f>L605</f>
        <v>20</v>
      </c>
      <c r="P619" s="322">
        <f>MAX(O619-1, 0)</f>
        <v>19</v>
      </c>
      <c r="Q619" s="322">
        <f t="shared" ref="Q619:Z619" si="510">MAX(P619-1, 0)</f>
        <v>18</v>
      </c>
      <c r="R619" s="322">
        <f t="shared" si="510"/>
        <v>17</v>
      </c>
      <c r="S619" s="322">
        <f t="shared" si="510"/>
        <v>16</v>
      </c>
      <c r="T619" s="322">
        <f t="shared" si="510"/>
        <v>15</v>
      </c>
      <c r="U619" s="322">
        <f t="shared" si="510"/>
        <v>14</v>
      </c>
      <c r="V619" s="322">
        <f t="shared" si="510"/>
        <v>13</v>
      </c>
      <c r="W619" s="322">
        <f t="shared" si="510"/>
        <v>12</v>
      </c>
      <c r="X619" s="322">
        <f t="shared" si="510"/>
        <v>11</v>
      </c>
      <c r="Y619" s="322">
        <f t="shared" si="510"/>
        <v>10</v>
      </c>
      <c r="Z619" s="322">
        <f t="shared" si="510"/>
        <v>9</v>
      </c>
    </row>
    <row r="620" spans="5:27" outlineLevel="1" x14ac:dyDescent="0.25">
      <c r="E620" s="321" t="str">
        <f>F286</f>
        <v>기계장치</v>
      </c>
      <c r="O620" s="322" t="s">
        <v>104</v>
      </c>
      <c r="P620" s="322"/>
      <c r="Q620" s="323">
        <f>$Q$586</f>
        <v>1</v>
      </c>
    </row>
    <row r="621" spans="5:27" outlineLevel="1" x14ac:dyDescent="0.25">
      <c r="J621" s="324" t="s">
        <v>105</v>
      </c>
      <c r="K621" s="324" t="s">
        <v>106</v>
      </c>
      <c r="L621" s="325" t="s">
        <v>107</v>
      </c>
      <c r="M621" s="325" t="s">
        <v>108</v>
      </c>
      <c r="N621" s="325">
        <v>2016</v>
      </c>
      <c r="O621" s="326">
        <v>2017</v>
      </c>
      <c r="P621" s="326">
        <v>2018</v>
      </c>
      <c r="Q621" s="326">
        <v>2019</v>
      </c>
      <c r="R621" s="326">
        <v>2020</v>
      </c>
      <c r="S621" s="326">
        <v>2021</v>
      </c>
      <c r="T621" s="326">
        <v>2022</v>
      </c>
      <c r="U621" s="326">
        <v>2023</v>
      </c>
      <c r="V621" s="326">
        <v>2024</v>
      </c>
      <c r="W621" s="326">
        <v>2025</v>
      </c>
      <c r="X621" s="326">
        <v>2026</v>
      </c>
      <c r="Y621" s="326">
        <v>2027</v>
      </c>
      <c r="Z621" s="326">
        <v>2028</v>
      </c>
    </row>
    <row r="622" spans="5:27" outlineLevel="1" x14ac:dyDescent="0.25">
      <c r="E622" s="291"/>
      <c r="F622" s="291"/>
      <c r="G622" s="291"/>
      <c r="H622" s="291"/>
      <c r="I622" s="291"/>
      <c r="J622" s="327" t="s">
        <v>109</v>
      </c>
      <c r="K622" s="328">
        <f>SUM(K623:K635)</f>
        <v>371264.61840600002</v>
      </c>
      <c r="L622" s="329">
        <f>K367</f>
        <v>9</v>
      </c>
      <c r="M622" s="330">
        <f>1/L622</f>
        <v>0.1111111111111111</v>
      </c>
      <c r="N622" s="331"/>
      <c r="O622" s="331">
        <f t="shared" ref="O622:Z622" si="511">SUM(O623:O635)</f>
        <v>5566.9203117777779</v>
      </c>
      <c r="P622" s="331">
        <f t="shared" si="511"/>
        <v>11984.008067333334</v>
      </c>
      <c r="Q622" s="331">
        <f t="shared" si="511"/>
        <v>18413.937667333335</v>
      </c>
      <c r="R622" s="331">
        <f t="shared" si="511"/>
        <v>22076.796667333336</v>
      </c>
      <c r="S622" s="331">
        <f t="shared" si="511"/>
        <v>26617.816167333338</v>
      </c>
      <c r="T622" s="331">
        <f t="shared" si="511"/>
        <v>31495.75220066667</v>
      </c>
      <c r="U622" s="331">
        <f t="shared" si="511"/>
        <v>36373.688234000001</v>
      </c>
      <c r="V622" s="331">
        <f t="shared" si="511"/>
        <v>41251.624267333333</v>
      </c>
      <c r="W622" s="331">
        <f t="shared" si="511"/>
        <v>41251.624267333325</v>
      </c>
      <c r="X622" s="331">
        <f t="shared" si="511"/>
        <v>35684.703955555553</v>
      </c>
      <c r="Y622" s="331">
        <f t="shared" si="511"/>
        <v>29267.616199999993</v>
      </c>
      <c r="Z622" s="331">
        <f t="shared" si="511"/>
        <v>22837.686599999997</v>
      </c>
    </row>
    <row r="623" spans="5:27" outlineLevel="1" x14ac:dyDescent="0.25">
      <c r="I623" s="332"/>
      <c r="J623" s="333">
        <f>J606</f>
        <v>2016</v>
      </c>
      <c r="K623" s="340">
        <v>0</v>
      </c>
      <c r="L623" s="335">
        <f t="shared" ref="L623:M635" si="512">L622</f>
        <v>9</v>
      </c>
      <c r="M623" s="336">
        <f t="shared" si="512"/>
        <v>0.1111111111111111</v>
      </c>
      <c r="N623" s="337"/>
      <c r="O623" s="340">
        <f>MIN($K623*O636/$N636,$K623-SUM($N623:N623))</f>
        <v>0</v>
      </c>
      <c r="P623" s="340">
        <f>MIN($K623*P636/$N636,$K623-SUM($N623:O623))</f>
        <v>0</v>
      </c>
      <c r="Q623" s="340">
        <f>MIN($K623*Q636/$N636,$K623-SUM($N623:P623))</f>
        <v>0</v>
      </c>
      <c r="R623" s="340">
        <f>MIN($K623*R636/$N636,$K623-SUM($N623:Q623))</f>
        <v>0</v>
      </c>
      <c r="S623" s="340">
        <f>MIN($K623*S636/$N636,$K623-SUM($N623:R623))</f>
        <v>0</v>
      </c>
      <c r="T623" s="340">
        <f>MIN($K623*T636/$N636,$K623-SUM($N623:S623))</f>
        <v>0</v>
      </c>
      <c r="U623" s="340">
        <f>MIN($K623*U636/$N636,$K623-SUM($N623:T623))</f>
        <v>0</v>
      </c>
      <c r="V623" s="340">
        <f>MIN($K623*V636/$N636,$K623-SUM($N623:U623))</f>
        <v>0</v>
      </c>
      <c r="W623" s="340">
        <f>MIN($K623*W636/$N636,$K623-SUM($N623:V623))</f>
        <v>0</v>
      </c>
      <c r="X623" s="340">
        <f>MIN($K623*X636/$N636,$K623-SUM($N623:W623))</f>
        <v>0</v>
      </c>
      <c r="Y623" s="340">
        <f>MIN($K623*Y636/$N636,$K623-SUM($N623:X623))</f>
        <v>0</v>
      </c>
      <c r="Z623" s="340">
        <f>MIN($K623*Z636/$N636,$K623-SUM($N623:Y623))</f>
        <v>0</v>
      </c>
      <c r="AA623" s="198" t="s">
        <v>111</v>
      </c>
    </row>
    <row r="624" spans="5:27" outlineLevel="1" x14ac:dyDescent="0.25">
      <c r="I624" s="332" t="s">
        <v>115</v>
      </c>
      <c r="J624" s="333">
        <f t="shared" ref="J624:J635" si="513">J607</f>
        <v>2017</v>
      </c>
      <c r="K624" s="334">
        <f t="shared" ref="K624:K635" si="514">SUMIF($279:$279, $J624,$286:$286)</f>
        <v>50102.282806000003</v>
      </c>
      <c r="L624" s="335">
        <f t="shared" si="512"/>
        <v>9</v>
      </c>
      <c r="M624" s="336">
        <f t="shared" si="512"/>
        <v>0.1111111111111111</v>
      </c>
      <c r="N624" s="337"/>
      <c r="O624" s="338">
        <f>MIN($K624*$M624, $K624-SUM($N624:N624))*Q620</f>
        <v>5566.9203117777779</v>
      </c>
      <c r="P624" s="338">
        <f>MIN($K624*$M624, $K624-SUM($N624:O624))</f>
        <v>5566.9203117777779</v>
      </c>
      <c r="Q624" s="338">
        <f>MIN($K624*$M624, $K624-SUM($O624:P624))</f>
        <v>5566.9203117777779</v>
      </c>
      <c r="R624" s="338">
        <f>MIN($K624*$M624, $K624-SUM($O624:Q624))</f>
        <v>5566.9203117777779</v>
      </c>
      <c r="S624" s="338">
        <f>MIN($K624*$M624, $K624-SUM($O624:R624))</f>
        <v>5566.9203117777779</v>
      </c>
      <c r="T624" s="338">
        <f>MIN($K624*$M624, $K624-SUM($O624:S624))</f>
        <v>5566.9203117777779</v>
      </c>
      <c r="U624" s="338">
        <f>MIN($K624*$M624, $K624-SUM($O624:T624))</f>
        <v>5566.9203117777779</v>
      </c>
      <c r="V624" s="338">
        <f>MIN($K624*$M624, $K624-SUM($O624:U624))</f>
        <v>5566.9203117777779</v>
      </c>
      <c r="W624" s="338">
        <f>MIN($K624*$M624, $K624-SUM($O624:V624))</f>
        <v>5566.9203117777724</v>
      </c>
      <c r="X624" s="338">
        <f>MIN($K624*$M624, $K624-SUM($O624:W624))</f>
        <v>0</v>
      </c>
      <c r="Y624" s="338">
        <f>MIN($K624*$M624, $K624-SUM($O624:X624))</f>
        <v>0</v>
      </c>
      <c r="Z624" s="338">
        <f>MIN($K624*$M624, $K624-SUM($O624:Y624))</f>
        <v>0</v>
      </c>
    </row>
    <row r="625" spans="5:27" outlineLevel="1" x14ac:dyDescent="0.25">
      <c r="J625" s="339">
        <f t="shared" si="513"/>
        <v>2018</v>
      </c>
      <c r="K625" s="334">
        <f t="shared" si="514"/>
        <v>57753.789800000006</v>
      </c>
      <c r="L625" s="335">
        <f t="shared" si="512"/>
        <v>9</v>
      </c>
      <c r="M625" s="336">
        <f t="shared" si="512"/>
        <v>0.1111111111111111</v>
      </c>
      <c r="N625" s="337"/>
      <c r="O625" s="340"/>
      <c r="P625" s="338">
        <f>MIN($K625*$M625, $K625-SUM($N625:O625))*Q620</f>
        <v>6417.0877555555562</v>
      </c>
      <c r="Q625" s="338">
        <f>MIN($K625*$M625, $K625-SUM($O625:P625))</f>
        <v>6417.0877555555562</v>
      </c>
      <c r="R625" s="338">
        <f>MIN($K625*$M625, $K625-SUM($O625:Q625))</f>
        <v>6417.0877555555562</v>
      </c>
      <c r="S625" s="338">
        <f>MIN($K625*$M625, $K625-SUM($O625:R625))</f>
        <v>6417.0877555555562</v>
      </c>
      <c r="T625" s="338">
        <f>MIN($K625*$M625, $K625-SUM($O625:S625))</f>
        <v>6417.0877555555562</v>
      </c>
      <c r="U625" s="338">
        <f>MIN($K625*$M625, $K625-SUM($O625:T625))</f>
        <v>6417.0877555555562</v>
      </c>
      <c r="V625" s="338">
        <f>MIN($K625*$M625, $K625-SUM($O625:U625))</f>
        <v>6417.0877555555562</v>
      </c>
      <c r="W625" s="338">
        <f>MIN($K625*$M625, $K625-SUM($O625:V625))</f>
        <v>6417.0877555555562</v>
      </c>
      <c r="X625" s="338">
        <f>MIN($K625*$M625, $K625-SUM($O625:W625))</f>
        <v>6417.0877555555562</v>
      </c>
      <c r="Y625" s="338">
        <f>MIN($K625*$M625, $K625-SUM($O625:X625))</f>
        <v>0</v>
      </c>
      <c r="Z625" s="338">
        <f>MIN($K625*$M625, $K625-SUM($O625:Y625))</f>
        <v>0</v>
      </c>
    </row>
    <row r="626" spans="5:27" outlineLevel="1" x14ac:dyDescent="0.25">
      <c r="J626" s="339">
        <f t="shared" si="513"/>
        <v>2019</v>
      </c>
      <c r="K626" s="334">
        <f t="shared" si="514"/>
        <v>57869.366400000006</v>
      </c>
      <c r="L626" s="335">
        <f t="shared" si="512"/>
        <v>9</v>
      </c>
      <c r="M626" s="336">
        <f t="shared" si="512"/>
        <v>0.1111111111111111</v>
      </c>
      <c r="N626" s="337"/>
      <c r="O626" s="340"/>
      <c r="P626" s="340"/>
      <c r="Q626" s="338">
        <f>MIN($K626*$M626, $K626-SUM($O626:P626))*Q620</f>
        <v>6429.9296000000004</v>
      </c>
      <c r="R626" s="338">
        <f>MIN($K626*$M626, $K626-SUM($O626:Q626))</f>
        <v>6429.9296000000004</v>
      </c>
      <c r="S626" s="338">
        <f>MIN($K626*$M626, $K626-SUM($O626:R626))</f>
        <v>6429.9296000000004</v>
      </c>
      <c r="T626" s="338">
        <f>MIN($K626*$M626, $K626-SUM($O626:S626))</f>
        <v>6429.9296000000004</v>
      </c>
      <c r="U626" s="338">
        <f>MIN($K626*$M626, $K626-SUM($O626:T626))</f>
        <v>6429.9296000000004</v>
      </c>
      <c r="V626" s="338">
        <f>MIN($K626*$M626, $K626-SUM($O626:U626))</f>
        <v>6429.9296000000004</v>
      </c>
      <c r="W626" s="338">
        <f>MIN($K626*$M626, $K626-SUM($O626:V626))</f>
        <v>6429.9296000000004</v>
      </c>
      <c r="X626" s="338">
        <f>MIN($K626*$M626, $K626-SUM($O626:W626))</f>
        <v>6429.9296000000004</v>
      </c>
      <c r="Y626" s="338">
        <f>MIN($K626*$M626, $K626-SUM($O626:X626))</f>
        <v>6429.9295999999958</v>
      </c>
      <c r="Z626" s="338">
        <f>MIN($K626*$M626, $K626-SUM($O626:Y626))</f>
        <v>0</v>
      </c>
    </row>
    <row r="627" spans="5:27" outlineLevel="1" x14ac:dyDescent="0.25">
      <c r="J627" s="339">
        <f t="shared" si="513"/>
        <v>2020</v>
      </c>
      <c r="K627" s="334">
        <f t="shared" si="514"/>
        <v>32965.731000000007</v>
      </c>
      <c r="L627" s="335">
        <f t="shared" si="512"/>
        <v>9</v>
      </c>
      <c r="M627" s="336">
        <f t="shared" si="512"/>
        <v>0.1111111111111111</v>
      </c>
      <c r="N627" s="337"/>
      <c r="O627" s="340"/>
      <c r="P627" s="340"/>
      <c r="Q627" s="340"/>
      <c r="R627" s="338">
        <f>MIN($K627*$M627, $K627-SUM($O627:Q627))*Q620</f>
        <v>3662.8590000000004</v>
      </c>
      <c r="S627" s="338">
        <f>MIN($K627*$M627, $K627-SUM($O627:R627))</f>
        <v>3662.8590000000004</v>
      </c>
      <c r="T627" s="338">
        <f>MIN($K627*$M627, $K627-SUM($O627:S627))</f>
        <v>3662.8590000000004</v>
      </c>
      <c r="U627" s="338">
        <f>MIN($K627*$M627, $K627-SUM($O627:T627))</f>
        <v>3662.8590000000004</v>
      </c>
      <c r="V627" s="338">
        <f>MIN($K627*$M627, $K627-SUM($O627:U627))</f>
        <v>3662.8590000000004</v>
      </c>
      <c r="W627" s="338">
        <f>MIN($K627*$M627, $K627-SUM($O627:V627))</f>
        <v>3662.8590000000004</v>
      </c>
      <c r="X627" s="338">
        <f>MIN($K627*$M627, $K627-SUM($O627:W627))</f>
        <v>3662.8590000000004</v>
      </c>
      <c r="Y627" s="338">
        <f>MIN($K627*$M627, $K627-SUM($O627:X627))</f>
        <v>3662.8590000000004</v>
      </c>
      <c r="Z627" s="338">
        <f>MIN($K627*$M627, $K627-SUM($O627:Y627))</f>
        <v>3662.8590000000004</v>
      </c>
    </row>
    <row r="628" spans="5:27" outlineLevel="1" x14ac:dyDescent="0.25">
      <c r="J628" s="339">
        <f t="shared" si="513"/>
        <v>2021</v>
      </c>
      <c r="K628" s="334">
        <f t="shared" si="514"/>
        <v>40869.175500000012</v>
      </c>
      <c r="L628" s="335">
        <f t="shared" si="512"/>
        <v>9</v>
      </c>
      <c r="M628" s="336">
        <f t="shared" si="512"/>
        <v>0.1111111111111111</v>
      </c>
      <c r="N628" s="337"/>
      <c r="O628" s="340"/>
      <c r="P628" s="340"/>
      <c r="Q628" s="340"/>
      <c r="R628" s="340"/>
      <c r="S628" s="338">
        <f>MIN($K628*$M628, $K628-SUM($O628:R628))*Q620</f>
        <v>4541.0195000000012</v>
      </c>
      <c r="T628" s="338">
        <f>MIN($K628*$M628, $K628-SUM($O628:S628))</f>
        <v>4541.0195000000012</v>
      </c>
      <c r="U628" s="338">
        <f>MIN($K628*$M628, $K628-SUM($O628:T628))</f>
        <v>4541.0195000000012</v>
      </c>
      <c r="V628" s="338">
        <f>MIN($K628*$M628, $K628-SUM($O628:U628))</f>
        <v>4541.0195000000012</v>
      </c>
      <c r="W628" s="338">
        <f>MIN($K628*$M628, $K628-SUM($O628:V628))</f>
        <v>4541.0195000000012</v>
      </c>
      <c r="X628" s="338">
        <f>MIN($K628*$M628, $K628-SUM($O628:W628))</f>
        <v>4541.0195000000012</v>
      </c>
      <c r="Y628" s="338">
        <f>MIN($K628*$M628, $K628-SUM($O628:X628))</f>
        <v>4541.0195000000012</v>
      </c>
      <c r="Z628" s="338">
        <f>MIN($K628*$M628, $K628-SUM($O628:Y628))</f>
        <v>4541.0195000000012</v>
      </c>
    </row>
    <row r="629" spans="5:27" outlineLevel="1" x14ac:dyDescent="0.25">
      <c r="J629" s="339">
        <f t="shared" si="513"/>
        <v>2022</v>
      </c>
      <c r="K629" s="334">
        <f t="shared" si="514"/>
        <v>43901.424299999991</v>
      </c>
      <c r="L629" s="335">
        <f t="shared" si="512"/>
        <v>9</v>
      </c>
      <c r="M629" s="336">
        <f t="shared" si="512"/>
        <v>0.1111111111111111</v>
      </c>
      <c r="N629" s="337"/>
      <c r="O629" s="340"/>
      <c r="P629" s="340"/>
      <c r="Q629" s="340"/>
      <c r="R629" s="340"/>
      <c r="S629" s="340"/>
      <c r="T629" s="338">
        <f>MIN($K629*$M629, $K629-SUM($O629:S629))*Q620</f>
        <v>4877.9360333333325</v>
      </c>
      <c r="U629" s="338">
        <f>MIN($K629*$M629, $K629-SUM($O629:T629))</f>
        <v>4877.9360333333325</v>
      </c>
      <c r="V629" s="338">
        <f>MIN($K629*$M629, $K629-SUM($O629:U629))</f>
        <v>4877.9360333333325</v>
      </c>
      <c r="W629" s="338">
        <f>MIN($K629*$M629, $K629-SUM($O629:V629))</f>
        <v>4877.9360333333325</v>
      </c>
      <c r="X629" s="338">
        <f>MIN($K629*$M629, $K629-SUM($O629:W629))</f>
        <v>4877.9360333333325</v>
      </c>
      <c r="Y629" s="338">
        <f>MIN($K629*$M629, $K629-SUM($O629:X629))</f>
        <v>4877.9360333333325</v>
      </c>
      <c r="Z629" s="338">
        <f>MIN($K629*$M629, $K629-SUM($O629:Y629))</f>
        <v>4877.9360333333325</v>
      </c>
    </row>
    <row r="630" spans="5:27" outlineLevel="1" x14ac:dyDescent="0.25">
      <c r="J630" s="339">
        <f t="shared" si="513"/>
        <v>2023</v>
      </c>
      <c r="K630" s="334">
        <f t="shared" si="514"/>
        <v>43901.424299999991</v>
      </c>
      <c r="L630" s="335">
        <f t="shared" si="512"/>
        <v>9</v>
      </c>
      <c r="M630" s="336">
        <f t="shared" si="512"/>
        <v>0.1111111111111111</v>
      </c>
      <c r="N630" s="337"/>
      <c r="O630" s="340"/>
      <c r="P630" s="340"/>
      <c r="Q630" s="340"/>
      <c r="R630" s="340"/>
      <c r="S630" s="340"/>
      <c r="T630" s="340"/>
      <c r="U630" s="338">
        <f>MIN($K630*$M630, $K630-SUM($O630:T630))*Q620</f>
        <v>4877.9360333333325</v>
      </c>
      <c r="V630" s="338">
        <f>MIN($K630*$M630, $K630-SUM($O630:U630))</f>
        <v>4877.9360333333325</v>
      </c>
      <c r="W630" s="338">
        <f>MIN($K630*$M630, $K630-SUM($O630:V630))</f>
        <v>4877.9360333333325</v>
      </c>
      <c r="X630" s="338">
        <f>MIN($K630*$M630, $K630-SUM($O630:W630))</f>
        <v>4877.9360333333325</v>
      </c>
      <c r="Y630" s="338">
        <f>MIN($K630*$M630, $K630-SUM($O630:X630))</f>
        <v>4877.9360333333325</v>
      </c>
      <c r="Z630" s="338">
        <f>MIN($K630*$M630, $K630-SUM($O630:Y630))</f>
        <v>4877.9360333333325</v>
      </c>
    </row>
    <row r="631" spans="5:27" outlineLevel="1" x14ac:dyDescent="0.25">
      <c r="J631" s="339">
        <f t="shared" si="513"/>
        <v>2024</v>
      </c>
      <c r="K631" s="334">
        <f t="shared" si="514"/>
        <v>43901.424299999991</v>
      </c>
      <c r="L631" s="335">
        <f t="shared" si="512"/>
        <v>9</v>
      </c>
      <c r="M631" s="336">
        <f t="shared" si="512"/>
        <v>0.1111111111111111</v>
      </c>
      <c r="N631" s="337"/>
      <c r="O631" s="340"/>
      <c r="P631" s="340"/>
      <c r="Q631" s="340"/>
      <c r="R631" s="340"/>
      <c r="S631" s="340"/>
      <c r="T631" s="340"/>
      <c r="U631" s="340"/>
      <c r="V631" s="338">
        <f>MIN($K631*$M631, $K631-SUM($O631:U631))*Q620</f>
        <v>4877.9360333333325</v>
      </c>
      <c r="W631" s="338">
        <f>MIN($K631*$M631, $K631-SUM($O631:V631))</f>
        <v>4877.9360333333325</v>
      </c>
      <c r="X631" s="338">
        <f>MIN($K631*$M631, $K631-SUM($O631:W631))</f>
        <v>4877.9360333333325</v>
      </c>
      <c r="Y631" s="338">
        <f>MIN($K631*$M631, $K631-SUM($O631:X631))</f>
        <v>4877.9360333333325</v>
      </c>
      <c r="Z631" s="338">
        <f>MIN($K631*$M631, $K631-SUM($O631:Y631))</f>
        <v>4877.9360333333325</v>
      </c>
    </row>
    <row r="632" spans="5:27" outlineLevel="1" x14ac:dyDescent="0.25">
      <c r="J632" s="339">
        <f t="shared" si="513"/>
        <v>2025</v>
      </c>
      <c r="K632" s="334">
        <f t="shared" si="514"/>
        <v>0</v>
      </c>
      <c r="L632" s="335">
        <f t="shared" si="512"/>
        <v>9</v>
      </c>
      <c r="M632" s="336">
        <f t="shared" si="512"/>
        <v>0.1111111111111111</v>
      </c>
      <c r="N632" s="337"/>
      <c r="O632" s="340"/>
      <c r="P632" s="340"/>
      <c r="Q632" s="340"/>
      <c r="R632" s="340"/>
      <c r="S632" s="340"/>
      <c r="T632" s="340"/>
      <c r="U632" s="340"/>
      <c r="V632" s="340"/>
      <c r="W632" s="338">
        <f>MIN($K632*$M632, $K632-SUM($O632:V632))*Q620</f>
        <v>0</v>
      </c>
      <c r="X632" s="338">
        <f>MIN($K632*$M632, $K632-SUM($O632:W632))</f>
        <v>0</v>
      </c>
      <c r="Y632" s="338">
        <f>MIN($K632*$M632, $K632-SUM($O632:X632))</f>
        <v>0</v>
      </c>
      <c r="Z632" s="338">
        <f>MIN($K632*$M632, $K632-SUM($O632:Y632))</f>
        <v>0</v>
      </c>
    </row>
    <row r="633" spans="5:27" outlineLevel="1" x14ac:dyDescent="0.25">
      <c r="J633" s="339">
        <f t="shared" si="513"/>
        <v>2026</v>
      </c>
      <c r="K633" s="334">
        <f t="shared" si="514"/>
        <v>0</v>
      </c>
      <c r="L633" s="335">
        <f t="shared" si="512"/>
        <v>9</v>
      </c>
      <c r="M633" s="336">
        <f t="shared" si="512"/>
        <v>0.1111111111111111</v>
      </c>
      <c r="N633" s="337"/>
      <c r="O633" s="340"/>
      <c r="P633" s="340"/>
      <c r="Q633" s="340"/>
      <c r="R633" s="340"/>
      <c r="S633" s="340"/>
      <c r="T633" s="340"/>
      <c r="U633" s="340"/>
      <c r="V633" s="340"/>
      <c r="W633" s="340"/>
      <c r="X633" s="338">
        <f>MIN($K633*$M633, $K633-SUM($O633:W633))*Q620</f>
        <v>0</v>
      </c>
      <c r="Y633" s="338">
        <f>MIN($K633*$M633, $K633-SUM($O633:X633))</f>
        <v>0</v>
      </c>
      <c r="Z633" s="338">
        <f>MIN($K633*$M633, $K633-SUM($O633:Y633))</f>
        <v>0</v>
      </c>
    </row>
    <row r="634" spans="5:27" outlineLevel="1" x14ac:dyDescent="0.25">
      <c r="J634" s="339">
        <f t="shared" si="513"/>
        <v>2027</v>
      </c>
      <c r="K634" s="334">
        <f t="shared" si="514"/>
        <v>0</v>
      </c>
      <c r="L634" s="335">
        <f t="shared" si="512"/>
        <v>9</v>
      </c>
      <c r="M634" s="336">
        <f t="shared" si="512"/>
        <v>0.1111111111111111</v>
      </c>
      <c r="N634" s="337"/>
      <c r="O634" s="340"/>
      <c r="P634" s="340"/>
      <c r="Q634" s="340"/>
      <c r="R634" s="340"/>
      <c r="S634" s="340"/>
      <c r="T634" s="340"/>
      <c r="U634" s="340"/>
      <c r="V634" s="340"/>
      <c r="W634" s="340"/>
      <c r="X634" s="340"/>
      <c r="Y634" s="338">
        <f>MIN($K634*$M634, $K634-SUM($O634:X634))*Q620</f>
        <v>0</v>
      </c>
      <c r="Z634" s="338">
        <f>MIN($K634*$M634, $K634-SUM($O634:Y634))</f>
        <v>0</v>
      </c>
    </row>
    <row r="635" spans="5:27" outlineLevel="1" x14ac:dyDescent="0.25">
      <c r="J635" s="339">
        <f t="shared" si="513"/>
        <v>2028</v>
      </c>
      <c r="K635" s="334">
        <f t="shared" si="514"/>
        <v>0</v>
      </c>
      <c r="L635" s="335">
        <f t="shared" si="512"/>
        <v>9</v>
      </c>
      <c r="M635" s="336">
        <f t="shared" si="512"/>
        <v>0.1111111111111111</v>
      </c>
      <c r="N635" s="337"/>
      <c r="O635" s="340"/>
      <c r="P635" s="340"/>
      <c r="Q635" s="340"/>
      <c r="R635" s="340"/>
      <c r="S635" s="340"/>
      <c r="T635" s="340"/>
      <c r="U635" s="340"/>
      <c r="V635" s="340"/>
      <c r="W635" s="340"/>
      <c r="X635" s="340"/>
      <c r="Y635" s="340"/>
      <c r="Z635" s="338">
        <f>MIN($K635*$M635, $K635-SUM($O635:Y635))*Q620</f>
        <v>0</v>
      </c>
    </row>
    <row r="636" spans="5:27" outlineLevel="1" x14ac:dyDescent="0.25">
      <c r="N636" s="198">
        <f>O636*(O636+1)/2</f>
        <v>45</v>
      </c>
      <c r="O636" s="322">
        <f>L622</f>
        <v>9</v>
      </c>
      <c r="P636" s="322">
        <f>MAX(O636-1, 0)</f>
        <v>8</v>
      </c>
      <c r="Q636" s="322">
        <f t="shared" ref="Q636:Z636" si="515">MAX(P636-1, 0)</f>
        <v>7</v>
      </c>
      <c r="R636" s="322">
        <f t="shared" si="515"/>
        <v>6</v>
      </c>
      <c r="S636" s="322">
        <f t="shared" si="515"/>
        <v>5</v>
      </c>
      <c r="T636" s="322">
        <f t="shared" si="515"/>
        <v>4</v>
      </c>
      <c r="U636" s="322">
        <f t="shared" si="515"/>
        <v>3</v>
      </c>
      <c r="V636" s="322">
        <f t="shared" si="515"/>
        <v>2</v>
      </c>
      <c r="W636" s="322">
        <f t="shared" si="515"/>
        <v>1</v>
      </c>
      <c r="X636" s="322">
        <f t="shared" si="515"/>
        <v>0</v>
      </c>
      <c r="Y636" s="322">
        <f t="shared" si="515"/>
        <v>0</v>
      </c>
      <c r="Z636" s="322">
        <f t="shared" si="515"/>
        <v>0</v>
      </c>
    </row>
    <row r="637" spans="5:27" outlineLevel="1" x14ac:dyDescent="0.25">
      <c r="E637" s="321" t="str">
        <f>F287</f>
        <v>금형</v>
      </c>
      <c r="O637" s="322" t="s">
        <v>104</v>
      </c>
      <c r="P637" s="322"/>
      <c r="Q637" s="323">
        <f>$Q$586</f>
        <v>1</v>
      </c>
    </row>
    <row r="638" spans="5:27" outlineLevel="1" x14ac:dyDescent="0.25">
      <c r="J638" s="324" t="s">
        <v>105</v>
      </c>
      <c r="K638" s="324" t="s">
        <v>106</v>
      </c>
      <c r="L638" s="325" t="s">
        <v>107</v>
      </c>
      <c r="M638" s="325" t="s">
        <v>108</v>
      </c>
      <c r="N638" s="325">
        <v>2016</v>
      </c>
      <c r="O638" s="326">
        <v>2017</v>
      </c>
      <c r="P638" s="326">
        <v>2018</v>
      </c>
      <c r="Q638" s="326">
        <v>2019</v>
      </c>
      <c r="R638" s="326">
        <v>2020</v>
      </c>
      <c r="S638" s="326">
        <v>2021</v>
      </c>
      <c r="T638" s="326">
        <v>2022</v>
      </c>
      <c r="U638" s="326">
        <v>2023</v>
      </c>
      <c r="V638" s="326">
        <v>2024</v>
      </c>
      <c r="W638" s="326">
        <v>2025</v>
      </c>
      <c r="X638" s="326">
        <v>2026</v>
      </c>
      <c r="Y638" s="326">
        <v>2027</v>
      </c>
      <c r="Z638" s="326">
        <v>2028</v>
      </c>
    </row>
    <row r="639" spans="5:27" outlineLevel="1" x14ac:dyDescent="0.25">
      <c r="E639" s="291"/>
      <c r="F639" s="291"/>
      <c r="G639" s="291"/>
      <c r="H639" s="291"/>
      <c r="I639" s="291"/>
      <c r="J639" s="327" t="s">
        <v>109</v>
      </c>
      <c r="K639" s="328">
        <f>SUM(K640:K652)</f>
        <v>0</v>
      </c>
      <c r="L639" s="329">
        <f>K368</f>
        <v>6</v>
      </c>
      <c r="M639" s="330">
        <f>1/L639</f>
        <v>0.16666666666666666</v>
      </c>
      <c r="N639" s="331"/>
      <c r="O639" s="331">
        <f t="shared" ref="O639:Z639" si="516">SUM(O640:O652)</f>
        <v>0</v>
      </c>
      <c r="P639" s="331">
        <f t="shared" si="516"/>
        <v>0</v>
      </c>
      <c r="Q639" s="331">
        <f t="shared" si="516"/>
        <v>0</v>
      </c>
      <c r="R639" s="331">
        <f t="shared" si="516"/>
        <v>0</v>
      </c>
      <c r="S639" s="331">
        <f t="shared" si="516"/>
        <v>0</v>
      </c>
      <c r="T639" s="331">
        <f t="shared" si="516"/>
        <v>0</v>
      </c>
      <c r="U639" s="331">
        <f t="shared" si="516"/>
        <v>0</v>
      </c>
      <c r="V639" s="331">
        <f t="shared" si="516"/>
        <v>0</v>
      </c>
      <c r="W639" s="331">
        <f t="shared" si="516"/>
        <v>0</v>
      </c>
      <c r="X639" s="331">
        <f t="shared" si="516"/>
        <v>0</v>
      </c>
      <c r="Y639" s="331">
        <f t="shared" si="516"/>
        <v>0</v>
      </c>
      <c r="Z639" s="331">
        <f t="shared" si="516"/>
        <v>0</v>
      </c>
    </row>
    <row r="640" spans="5:27" outlineLevel="1" x14ac:dyDescent="0.25">
      <c r="I640" s="332"/>
      <c r="J640" s="333">
        <f>J623</f>
        <v>2016</v>
      </c>
      <c r="K640" s="340">
        <v>0</v>
      </c>
      <c r="L640" s="335">
        <f t="shared" ref="L640:M652" si="517">L639</f>
        <v>6</v>
      </c>
      <c r="M640" s="336">
        <f t="shared" si="517"/>
        <v>0.16666666666666666</v>
      </c>
      <c r="N640" s="337"/>
      <c r="O640" s="340">
        <f>MIN($K640*O653/$N653,$K640-SUM($N640:N640))</f>
        <v>0</v>
      </c>
      <c r="P640" s="340">
        <f>MIN($K640*P653/$N653,$K640-SUM($N640:O640))</f>
        <v>0</v>
      </c>
      <c r="Q640" s="340">
        <f>MIN($K640*Q653/$N653,$K640-SUM($N640:P640))</f>
        <v>0</v>
      </c>
      <c r="R640" s="340">
        <f>MIN($K640*R653/$N653,$K640-SUM($N640:Q640))</f>
        <v>0</v>
      </c>
      <c r="S640" s="340">
        <f>MIN($K640*S653/$N653,$K640-SUM($N640:R640))</f>
        <v>0</v>
      </c>
      <c r="T640" s="340">
        <f>MIN($K640*T653/$N653,$K640-SUM($N640:S640))</f>
        <v>0</v>
      </c>
      <c r="U640" s="340">
        <f>MIN($K640*U653/$N653,$K640-SUM($N640:T640))</f>
        <v>0</v>
      </c>
      <c r="V640" s="340">
        <f>MIN($K640*V653/$N653,$K640-SUM($N640:U640))</f>
        <v>0</v>
      </c>
      <c r="W640" s="340">
        <f>MIN($K640*W653/$N653,$K640-SUM($N640:V640))</f>
        <v>0</v>
      </c>
      <c r="X640" s="340">
        <f>MIN($K640*X653/$N653,$K640-SUM($N640:W640))</f>
        <v>0</v>
      </c>
      <c r="Y640" s="340">
        <f>MIN($K640*Y653/$N653,$K640-SUM($N640:X640))</f>
        <v>0</v>
      </c>
      <c r="Z640" s="340">
        <f>MIN($K640*Z653/$N653,$K640-SUM($N640:Y640))</f>
        <v>0</v>
      </c>
      <c r="AA640" s="198" t="s">
        <v>111</v>
      </c>
    </row>
    <row r="641" spans="5:26" outlineLevel="1" x14ac:dyDescent="0.25">
      <c r="I641" s="332" t="s">
        <v>115</v>
      </c>
      <c r="J641" s="333">
        <f t="shared" ref="J641:J652" si="518">J624</f>
        <v>2017</v>
      </c>
      <c r="K641" s="334">
        <f t="shared" ref="K641:K652" si="519">SUMIF($279:$279, $J641,$287:$287)</f>
        <v>0</v>
      </c>
      <c r="L641" s="335">
        <f t="shared" si="517"/>
        <v>6</v>
      </c>
      <c r="M641" s="336">
        <f t="shared" si="517"/>
        <v>0.16666666666666666</v>
      </c>
      <c r="N641" s="337"/>
      <c r="O641" s="338">
        <f>MIN($K641*$M641, $K641-SUM($N641:N641))*Q637</f>
        <v>0</v>
      </c>
      <c r="P641" s="338">
        <f>MIN($K641*$M641, $K641-SUM($N641:O641))</f>
        <v>0</v>
      </c>
      <c r="Q641" s="338">
        <f>MIN($K641*$M641, $K641-SUM($O641:P641))</f>
        <v>0</v>
      </c>
      <c r="R641" s="338">
        <f>MIN($K641*$M641, $K641-SUM($O641:Q641))</f>
        <v>0</v>
      </c>
      <c r="S641" s="338">
        <f>MIN($K641*$M641, $K641-SUM($O641:R641))</f>
        <v>0</v>
      </c>
      <c r="T641" s="338">
        <f>MIN($K641*$M641, $K641-SUM($O641:S641))</f>
        <v>0</v>
      </c>
      <c r="U641" s="338">
        <f>MIN($K641*$M641, $K641-SUM($O641:T641))</f>
        <v>0</v>
      </c>
      <c r="V641" s="338">
        <f>MIN($K641*$M641, $K641-SUM($O641:U641))</f>
        <v>0</v>
      </c>
      <c r="W641" s="338">
        <f>MIN($K641*$M641, $K641-SUM($O641:V641))</f>
        <v>0</v>
      </c>
      <c r="X641" s="338">
        <f>MIN($K641*$M641, $K641-SUM($O641:W641))</f>
        <v>0</v>
      </c>
      <c r="Y641" s="338">
        <f>MIN($K641*$M641, $K641-SUM($O641:X641))</f>
        <v>0</v>
      </c>
      <c r="Z641" s="338">
        <f>MIN($K641*$M641, $K641-SUM($O641:Y641))</f>
        <v>0</v>
      </c>
    </row>
    <row r="642" spans="5:26" outlineLevel="1" x14ac:dyDescent="0.25">
      <c r="J642" s="339">
        <f t="shared" si="518"/>
        <v>2018</v>
      </c>
      <c r="K642" s="334">
        <f t="shared" si="519"/>
        <v>0</v>
      </c>
      <c r="L642" s="335">
        <f t="shared" si="517"/>
        <v>6</v>
      </c>
      <c r="M642" s="336">
        <f t="shared" si="517"/>
        <v>0.16666666666666666</v>
      </c>
      <c r="N642" s="337"/>
      <c r="O642" s="340"/>
      <c r="P642" s="338">
        <f>MIN($K642*$M642, $K642-SUM($N642:O642))*Q637</f>
        <v>0</v>
      </c>
      <c r="Q642" s="338">
        <f>MIN($K642*$M642, $K642-SUM($O642:P642))</f>
        <v>0</v>
      </c>
      <c r="R642" s="338">
        <f>MIN($K642*$M642, $K642-SUM($O642:Q642))</f>
        <v>0</v>
      </c>
      <c r="S642" s="338">
        <f>MIN($K642*$M642, $K642-SUM($O642:R642))</f>
        <v>0</v>
      </c>
      <c r="T642" s="338">
        <f>MIN($K642*$M642, $K642-SUM($O642:S642))</f>
        <v>0</v>
      </c>
      <c r="U642" s="338">
        <f>MIN($K642*$M642, $K642-SUM($O642:T642))</f>
        <v>0</v>
      </c>
      <c r="V642" s="338">
        <f>MIN($K642*$M642, $K642-SUM($O642:U642))</f>
        <v>0</v>
      </c>
      <c r="W642" s="338">
        <f>MIN($K642*$M642, $K642-SUM($O642:V642))</f>
        <v>0</v>
      </c>
      <c r="X642" s="338">
        <f>MIN($K642*$M642, $K642-SUM($O642:W642))</f>
        <v>0</v>
      </c>
      <c r="Y642" s="338">
        <f>MIN($K642*$M642, $K642-SUM($O642:X642))</f>
        <v>0</v>
      </c>
      <c r="Z642" s="338">
        <f>MIN($K642*$M642, $K642-SUM($O642:Y642))</f>
        <v>0</v>
      </c>
    </row>
    <row r="643" spans="5:26" outlineLevel="1" x14ac:dyDescent="0.25">
      <c r="J643" s="339">
        <f t="shared" si="518"/>
        <v>2019</v>
      </c>
      <c r="K643" s="334">
        <f t="shared" si="519"/>
        <v>0</v>
      </c>
      <c r="L643" s="335">
        <f t="shared" si="517"/>
        <v>6</v>
      </c>
      <c r="M643" s="336">
        <f t="shared" si="517"/>
        <v>0.16666666666666666</v>
      </c>
      <c r="N643" s="337"/>
      <c r="O643" s="340"/>
      <c r="P643" s="340"/>
      <c r="Q643" s="338">
        <f>MIN($K643*$M643, $K643-SUM($O643:P643))*Q637</f>
        <v>0</v>
      </c>
      <c r="R643" s="338">
        <f>MIN($K643*$M643, $K643-SUM($O643:Q643))</f>
        <v>0</v>
      </c>
      <c r="S643" s="338">
        <f>MIN($K643*$M643, $K643-SUM($O643:R643))</f>
        <v>0</v>
      </c>
      <c r="T643" s="338">
        <f>MIN($K643*$M643, $K643-SUM($O643:S643))</f>
        <v>0</v>
      </c>
      <c r="U643" s="338">
        <f>MIN($K643*$M643, $K643-SUM($O643:T643))</f>
        <v>0</v>
      </c>
      <c r="V643" s="338">
        <f>MIN($K643*$M643, $K643-SUM($O643:U643))</f>
        <v>0</v>
      </c>
      <c r="W643" s="338">
        <f>MIN($K643*$M643, $K643-SUM($O643:V643))</f>
        <v>0</v>
      </c>
      <c r="X643" s="338">
        <f>MIN($K643*$M643, $K643-SUM($O643:W643))</f>
        <v>0</v>
      </c>
      <c r="Y643" s="338">
        <f>MIN($K643*$M643, $K643-SUM($O643:X643))</f>
        <v>0</v>
      </c>
      <c r="Z643" s="338">
        <f>MIN($K643*$M643, $K643-SUM($O643:Y643))</f>
        <v>0</v>
      </c>
    </row>
    <row r="644" spans="5:26" outlineLevel="1" x14ac:dyDescent="0.25">
      <c r="J644" s="339">
        <f t="shared" si="518"/>
        <v>2020</v>
      </c>
      <c r="K644" s="334">
        <f t="shared" si="519"/>
        <v>0</v>
      </c>
      <c r="L644" s="335">
        <f t="shared" si="517"/>
        <v>6</v>
      </c>
      <c r="M644" s="336">
        <f t="shared" si="517"/>
        <v>0.16666666666666666</v>
      </c>
      <c r="N644" s="337"/>
      <c r="O644" s="340"/>
      <c r="P644" s="340"/>
      <c r="Q644" s="340"/>
      <c r="R644" s="338">
        <f>MIN($K644*$M644, $K644-SUM($O644:Q644))*Q637</f>
        <v>0</v>
      </c>
      <c r="S644" s="338">
        <f>MIN($K644*$M644, $K644-SUM($O644:R644))</f>
        <v>0</v>
      </c>
      <c r="T644" s="338">
        <f>MIN($K644*$M644, $K644-SUM($O644:S644))</f>
        <v>0</v>
      </c>
      <c r="U644" s="338">
        <f>MIN($K644*$M644, $K644-SUM($O644:T644))</f>
        <v>0</v>
      </c>
      <c r="V644" s="338">
        <f>MIN($K644*$M644, $K644-SUM($O644:U644))</f>
        <v>0</v>
      </c>
      <c r="W644" s="338">
        <f>MIN($K644*$M644, $K644-SUM($O644:V644))</f>
        <v>0</v>
      </c>
      <c r="X644" s="338">
        <f>MIN($K644*$M644, $K644-SUM($O644:W644))</f>
        <v>0</v>
      </c>
      <c r="Y644" s="338">
        <f>MIN($K644*$M644, $K644-SUM($O644:X644))</f>
        <v>0</v>
      </c>
      <c r="Z644" s="338">
        <f>MIN($K644*$M644, $K644-SUM($O644:Y644))</f>
        <v>0</v>
      </c>
    </row>
    <row r="645" spans="5:26" outlineLevel="1" x14ac:dyDescent="0.25">
      <c r="J645" s="339">
        <f t="shared" si="518"/>
        <v>2021</v>
      </c>
      <c r="K645" s="334">
        <f t="shared" si="519"/>
        <v>0</v>
      </c>
      <c r="L645" s="335">
        <f t="shared" si="517"/>
        <v>6</v>
      </c>
      <c r="M645" s="336">
        <f t="shared" si="517"/>
        <v>0.16666666666666666</v>
      </c>
      <c r="N645" s="337"/>
      <c r="O645" s="340"/>
      <c r="P645" s="340"/>
      <c r="Q645" s="340"/>
      <c r="R645" s="340"/>
      <c r="S645" s="338">
        <f>MIN($K645*$M645, $K645-SUM($O645:R645))*Q637</f>
        <v>0</v>
      </c>
      <c r="T645" s="338">
        <f>MIN($K645*$M645, $K645-SUM($O645:S645))</f>
        <v>0</v>
      </c>
      <c r="U645" s="338">
        <f>MIN($K645*$M645, $K645-SUM($O645:T645))</f>
        <v>0</v>
      </c>
      <c r="V645" s="338">
        <f>MIN($K645*$M645, $K645-SUM($O645:U645))</f>
        <v>0</v>
      </c>
      <c r="W645" s="338">
        <f>MIN($K645*$M645, $K645-SUM($O645:V645))</f>
        <v>0</v>
      </c>
      <c r="X645" s="338">
        <f>MIN($K645*$M645, $K645-SUM($O645:W645))</f>
        <v>0</v>
      </c>
      <c r="Y645" s="338">
        <f>MIN($K645*$M645, $K645-SUM($O645:X645))</f>
        <v>0</v>
      </c>
      <c r="Z645" s="338">
        <f>MIN($K645*$M645, $K645-SUM($O645:Y645))</f>
        <v>0</v>
      </c>
    </row>
    <row r="646" spans="5:26" outlineLevel="1" x14ac:dyDescent="0.25">
      <c r="J646" s="339">
        <f t="shared" si="518"/>
        <v>2022</v>
      </c>
      <c r="K646" s="334">
        <f t="shared" si="519"/>
        <v>0</v>
      </c>
      <c r="L646" s="335">
        <f t="shared" si="517"/>
        <v>6</v>
      </c>
      <c r="M646" s="336">
        <f t="shared" si="517"/>
        <v>0.16666666666666666</v>
      </c>
      <c r="N646" s="337"/>
      <c r="O646" s="340"/>
      <c r="P646" s="340"/>
      <c r="Q646" s="340"/>
      <c r="R646" s="340"/>
      <c r="S646" s="340"/>
      <c r="T646" s="338">
        <f>MIN($K646*$M646, $K646-SUM($O646:S646))*Q637</f>
        <v>0</v>
      </c>
      <c r="U646" s="338">
        <f>MIN($K646*$M646, $K646-SUM($O646:T646))</f>
        <v>0</v>
      </c>
      <c r="V646" s="338">
        <f>MIN($K646*$M646, $K646-SUM($O646:U646))</f>
        <v>0</v>
      </c>
      <c r="W646" s="338">
        <f>MIN($K646*$M646, $K646-SUM($O646:V646))</f>
        <v>0</v>
      </c>
      <c r="X646" s="338">
        <f>MIN($K646*$M646, $K646-SUM($O646:W646))</f>
        <v>0</v>
      </c>
      <c r="Y646" s="338">
        <f>MIN($K646*$M646, $K646-SUM($O646:X646))</f>
        <v>0</v>
      </c>
      <c r="Z646" s="338">
        <f>MIN($K646*$M646, $K646-SUM($O646:Y646))</f>
        <v>0</v>
      </c>
    </row>
    <row r="647" spans="5:26" outlineLevel="1" x14ac:dyDescent="0.25">
      <c r="J647" s="339">
        <f t="shared" si="518"/>
        <v>2023</v>
      </c>
      <c r="K647" s="334">
        <f t="shared" si="519"/>
        <v>0</v>
      </c>
      <c r="L647" s="335">
        <f t="shared" si="517"/>
        <v>6</v>
      </c>
      <c r="M647" s="336">
        <f t="shared" si="517"/>
        <v>0.16666666666666666</v>
      </c>
      <c r="N647" s="337"/>
      <c r="O647" s="340"/>
      <c r="P647" s="340"/>
      <c r="Q647" s="340"/>
      <c r="R647" s="340"/>
      <c r="S647" s="340"/>
      <c r="T647" s="340"/>
      <c r="U647" s="338">
        <f>MIN($K647*$M647, $K647-SUM($O647:T647))*Q637</f>
        <v>0</v>
      </c>
      <c r="V647" s="338">
        <f>MIN($K647*$M647, $K647-SUM($O647:U647))</f>
        <v>0</v>
      </c>
      <c r="W647" s="338">
        <f>MIN($K647*$M647, $K647-SUM($O647:V647))</f>
        <v>0</v>
      </c>
      <c r="X647" s="338">
        <f>MIN($K647*$M647, $K647-SUM($O647:W647))</f>
        <v>0</v>
      </c>
      <c r="Y647" s="338">
        <f>MIN($K647*$M647, $K647-SUM($O647:X647))</f>
        <v>0</v>
      </c>
      <c r="Z647" s="338">
        <f>MIN($K647*$M647, $K647-SUM($O647:Y647))</f>
        <v>0</v>
      </c>
    </row>
    <row r="648" spans="5:26" outlineLevel="1" x14ac:dyDescent="0.25">
      <c r="J648" s="339">
        <f t="shared" si="518"/>
        <v>2024</v>
      </c>
      <c r="K648" s="334">
        <f t="shared" si="519"/>
        <v>0</v>
      </c>
      <c r="L648" s="335">
        <f t="shared" si="517"/>
        <v>6</v>
      </c>
      <c r="M648" s="336">
        <f t="shared" si="517"/>
        <v>0.16666666666666666</v>
      </c>
      <c r="N648" s="337"/>
      <c r="O648" s="340"/>
      <c r="P648" s="340"/>
      <c r="Q648" s="340"/>
      <c r="R648" s="340"/>
      <c r="S648" s="340"/>
      <c r="T648" s="340"/>
      <c r="U648" s="340"/>
      <c r="V648" s="338">
        <f>MIN($K648*$M648, $K648-SUM($O648:U648))*Q637</f>
        <v>0</v>
      </c>
      <c r="W648" s="338">
        <f>MIN($K648*$M648, $K648-SUM($O648:V648))</f>
        <v>0</v>
      </c>
      <c r="X648" s="338">
        <f>MIN($K648*$M648, $K648-SUM($O648:W648))</f>
        <v>0</v>
      </c>
      <c r="Y648" s="338">
        <f>MIN($K648*$M648, $K648-SUM($O648:X648))</f>
        <v>0</v>
      </c>
      <c r="Z648" s="338">
        <f>MIN($K648*$M648, $K648-SUM($O648:Y648))</f>
        <v>0</v>
      </c>
    </row>
    <row r="649" spans="5:26" outlineLevel="1" x14ac:dyDescent="0.25">
      <c r="J649" s="339">
        <f t="shared" si="518"/>
        <v>2025</v>
      </c>
      <c r="K649" s="334">
        <f t="shared" si="519"/>
        <v>0</v>
      </c>
      <c r="L649" s="335">
        <f t="shared" si="517"/>
        <v>6</v>
      </c>
      <c r="M649" s="336">
        <f t="shared" si="517"/>
        <v>0.16666666666666666</v>
      </c>
      <c r="N649" s="337"/>
      <c r="O649" s="340"/>
      <c r="P649" s="340"/>
      <c r="Q649" s="340"/>
      <c r="R649" s="340"/>
      <c r="S649" s="340"/>
      <c r="T649" s="340"/>
      <c r="U649" s="340"/>
      <c r="V649" s="340"/>
      <c r="W649" s="338">
        <f>MIN($K649*$M649, $K649-SUM($O649:V649))*Q637</f>
        <v>0</v>
      </c>
      <c r="X649" s="338">
        <f>MIN($K649*$M649, $K649-SUM($O649:W649))</f>
        <v>0</v>
      </c>
      <c r="Y649" s="338">
        <f>MIN($K649*$M649, $K649-SUM($O649:X649))</f>
        <v>0</v>
      </c>
      <c r="Z649" s="338">
        <f>MIN($K649*$M649, $K649-SUM($O649:Y649))</f>
        <v>0</v>
      </c>
    </row>
    <row r="650" spans="5:26" outlineLevel="1" x14ac:dyDescent="0.25">
      <c r="J650" s="339">
        <f t="shared" si="518"/>
        <v>2026</v>
      </c>
      <c r="K650" s="334">
        <f t="shared" si="519"/>
        <v>0</v>
      </c>
      <c r="L650" s="335">
        <f t="shared" si="517"/>
        <v>6</v>
      </c>
      <c r="M650" s="336">
        <f t="shared" si="517"/>
        <v>0.16666666666666666</v>
      </c>
      <c r="N650" s="337"/>
      <c r="O650" s="340"/>
      <c r="P650" s="340"/>
      <c r="Q650" s="340"/>
      <c r="R650" s="340"/>
      <c r="S650" s="340"/>
      <c r="T650" s="340"/>
      <c r="U650" s="340"/>
      <c r="V650" s="340"/>
      <c r="W650" s="340"/>
      <c r="X650" s="338">
        <f>MIN($K650*$M650, $K650-SUM($O650:W650))*Q637</f>
        <v>0</v>
      </c>
      <c r="Y650" s="338">
        <f>MIN($K650*$M650, $K650-SUM($O650:X650))</f>
        <v>0</v>
      </c>
      <c r="Z650" s="338">
        <f>MIN($K650*$M650, $K650-SUM($O650:Y650))</f>
        <v>0</v>
      </c>
    </row>
    <row r="651" spans="5:26" outlineLevel="1" x14ac:dyDescent="0.25">
      <c r="J651" s="339">
        <f t="shared" si="518"/>
        <v>2027</v>
      </c>
      <c r="K651" s="334">
        <f t="shared" si="519"/>
        <v>0</v>
      </c>
      <c r="L651" s="335">
        <f t="shared" si="517"/>
        <v>6</v>
      </c>
      <c r="M651" s="336">
        <f t="shared" si="517"/>
        <v>0.16666666666666666</v>
      </c>
      <c r="N651" s="337"/>
      <c r="O651" s="340"/>
      <c r="P651" s="340"/>
      <c r="Q651" s="340"/>
      <c r="R651" s="340"/>
      <c r="S651" s="340"/>
      <c r="T651" s="340"/>
      <c r="U651" s="340"/>
      <c r="V651" s="340"/>
      <c r="W651" s="340"/>
      <c r="X651" s="340"/>
      <c r="Y651" s="338">
        <f>MIN($K651*$M651, $K651-SUM($O651:X651))*Q637</f>
        <v>0</v>
      </c>
      <c r="Z651" s="338">
        <f>MIN($K651*$M651, $K651-SUM($O651:Y651))</f>
        <v>0</v>
      </c>
    </row>
    <row r="652" spans="5:26" outlineLevel="1" x14ac:dyDescent="0.25">
      <c r="J652" s="339">
        <f t="shared" si="518"/>
        <v>2028</v>
      </c>
      <c r="K652" s="334">
        <f t="shared" si="519"/>
        <v>0</v>
      </c>
      <c r="L652" s="335">
        <f t="shared" si="517"/>
        <v>6</v>
      </c>
      <c r="M652" s="336">
        <f t="shared" si="517"/>
        <v>0.16666666666666666</v>
      </c>
      <c r="N652" s="337"/>
      <c r="O652" s="340"/>
      <c r="P652" s="340"/>
      <c r="Q652" s="340"/>
      <c r="R652" s="340"/>
      <c r="S652" s="340"/>
      <c r="T652" s="340"/>
      <c r="U652" s="340"/>
      <c r="V652" s="340"/>
      <c r="W652" s="340"/>
      <c r="X652" s="340"/>
      <c r="Y652" s="340"/>
      <c r="Z652" s="338">
        <f>MIN($K652*$M652, $K652-SUM($O652:Y652))*Q637</f>
        <v>0</v>
      </c>
    </row>
    <row r="653" spans="5:26" outlineLevel="1" x14ac:dyDescent="0.25">
      <c r="N653" s="198">
        <f>O653*(O653+1)/2</f>
        <v>21</v>
      </c>
      <c r="O653" s="322">
        <f>L639</f>
        <v>6</v>
      </c>
      <c r="P653" s="322">
        <f>MAX(O653-1, 0)</f>
        <v>5</v>
      </c>
      <c r="Q653" s="322">
        <f t="shared" ref="Q653:Z653" si="520">MAX(P653-1, 0)</f>
        <v>4</v>
      </c>
      <c r="R653" s="322">
        <f t="shared" si="520"/>
        <v>3</v>
      </c>
      <c r="S653" s="322">
        <f t="shared" si="520"/>
        <v>2</v>
      </c>
      <c r="T653" s="322">
        <f t="shared" si="520"/>
        <v>1</v>
      </c>
      <c r="U653" s="322">
        <f t="shared" si="520"/>
        <v>0</v>
      </c>
      <c r="V653" s="322">
        <f t="shared" si="520"/>
        <v>0</v>
      </c>
      <c r="W653" s="322">
        <f t="shared" si="520"/>
        <v>0</v>
      </c>
      <c r="X653" s="322">
        <f t="shared" si="520"/>
        <v>0</v>
      </c>
      <c r="Y653" s="322">
        <f t="shared" si="520"/>
        <v>0</v>
      </c>
      <c r="Z653" s="322">
        <f t="shared" si="520"/>
        <v>0</v>
      </c>
    </row>
    <row r="654" spans="5:26" outlineLevel="1" x14ac:dyDescent="0.25">
      <c r="E654" s="321" t="str">
        <f>F288</f>
        <v>차량운반구</v>
      </c>
      <c r="O654" s="322" t="s">
        <v>104</v>
      </c>
      <c r="P654" s="322"/>
      <c r="Q654" s="323">
        <f>$Q$586</f>
        <v>1</v>
      </c>
    </row>
    <row r="655" spans="5:26" outlineLevel="1" x14ac:dyDescent="0.25">
      <c r="J655" s="324" t="s">
        <v>105</v>
      </c>
      <c r="K655" s="324" t="s">
        <v>106</v>
      </c>
      <c r="L655" s="325" t="s">
        <v>107</v>
      </c>
      <c r="M655" s="325" t="s">
        <v>108</v>
      </c>
      <c r="N655" s="325">
        <v>2016</v>
      </c>
      <c r="O655" s="326">
        <v>2017</v>
      </c>
      <c r="P655" s="326">
        <v>2018</v>
      </c>
      <c r="Q655" s="326">
        <v>2019</v>
      </c>
      <c r="R655" s="326">
        <v>2020</v>
      </c>
      <c r="S655" s="326">
        <v>2021</v>
      </c>
      <c r="T655" s="326">
        <v>2022</v>
      </c>
      <c r="U655" s="326">
        <v>2023</v>
      </c>
      <c r="V655" s="326">
        <v>2024</v>
      </c>
      <c r="W655" s="326">
        <v>2025</v>
      </c>
      <c r="X655" s="326">
        <v>2026</v>
      </c>
      <c r="Y655" s="326">
        <v>2027</v>
      </c>
      <c r="Z655" s="326">
        <v>2028</v>
      </c>
    </row>
    <row r="656" spans="5:26" outlineLevel="1" x14ac:dyDescent="0.25">
      <c r="E656" s="291"/>
      <c r="F656" s="291"/>
      <c r="G656" s="291"/>
      <c r="H656" s="291"/>
      <c r="I656" s="291"/>
      <c r="J656" s="327" t="s">
        <v>109</v>
      </c>
      <c r="K656" s="328">
        <f>SUM(K657:K669)</f>
        <v>0</v>
      </c>
      <c r="L656" s="329">
        <f>K369</f>
        <v>6</v>
      </c>
      <c r="M656" s="330">
        <f>1/L656</f>
        <v>0.16666666666666666</v>
      </c>
      <c r="N656" s="331"/>
      <c r="O656" s="331">
        <f t="shared" ref="O656:Z656" si="521">SUM(O657:O669)</f>
        <v>0</v>
      </c>
      <c r="P656" s="331">
        <f t="shared" si="521"/>
        <v>0</v>
      </c>
      <c r="Q656" s="331">
        <f t="shared" si="521"/>
        <v>0</v>
      </c>
      <c r="R656" s="331">
        <f t="shared" si="521"/>
        <v>0</v>
      </c>
      <c r="S656" s="331">
        <f t="shared" si="521"/>
        <v>0</v>
      </c>
      <c r="T656" s="331">
        <f t="shared" si="521"/>
        <v>0</v>
      </c>
      <c r="U656" s="331">
        <f t="shared" si="521"/>
        <v>0</v>
      </c>
      <c r="V656" s="331">
        <f t="shared" si="521"/>
        <v>0</v>
      </c>
      <c r="W656" s="331">
        <f t="shared" si="521"/>
        <v>0</v>
      </c>
      <c r="X656" s="331">
        <f t="shared" si="521"/>
        <v>0</v>
      </c>
      <c r="Y656" s="331">
        <f t="shared" si="521"/>
        <v>0</v>
      </c>
      <c r="Z656" s="331">
        <f t="shared" si="521"/>
        <v>0</v>
      </c>
    </row>
    <row r="657" spans="5:27" outlineLevel="1" x14ac:dyDescent="0.25">
      <c r="I657" s="332"/>
      <c r="J657" s="333">
        <f>J640</f>
        <v>2016</v>
      </c>
      <c r="K657" s="340">
        <v>0</v>
      </c>
      <c r="L657" s="335">
        <f t="shared" ref="L657:M669" si="522">L656</f>
        <v>6</v>
      </c>
      <c r="M657" s="336">
        <f t="shared" si="522"/>
        <v>0.16666666666666666</v>
      </c>
      <c r="N657" s="337"/>
      <c r="O657" s="340">
        <f>MIN($K657*O670/$N670,$K657-SUM($N657:N657))</f>
        <v>0</v>
      </c>
      <c r="P657" s="340">
        <f>MIN($K657*P670/$N670,$K657-SUM($N657:O657))</f>
        <v>0</v>
      </c>
      <c r="Q657" s="340">
        <f>MIN($K657*Q670/$N670,$K657-SUM($N657:P657))</f>
        <v>0</v>
      </c>
      <c r="R657" s="340">
        <f>MIN($K657*R670/$N670,$K657-SUM($N657:Q657))</f>
        <v>0</v>
      </c>
      <c r="S657" s="340">
        <f>MIN($K657*S670/$N670,$K657-SUM($N657:R657))</f>
        <v>0</v>
      </c>
      <c r="T657" s="340">
        <f>MIN($K657*T670/$N670,$K657-SUM($N657:S657))</f>
        <v>0</v>
      </c>
      <c r="U657" s="340">
        <f>MIN($K657*U670/$N670,$K657-SUM($N657:T657))</f>
        <v>0</v>
      </c>
      <c r="V657" s="340">
        <f>MIN($K657*V670/$N670,$K657-SUM($N657:U657))</f>
        <v>0</v>
      </c>
      <c r="W657" s="340">
        <f>MIN($K657*W670/$N670,$K657-SUM($N657:V657))</f>
        <v>0</v>
      </c>
      <c r="X657" s="340">
        <f>MIN($K657*X670/$N670,$K657-SUM($N657:W657))</f>
        <v>0</v>
      </c>
      <c r="Y657" s="340">
        <f>MIN($K657*Y670/$N670,$K657-SUM($N657:X657))</f>
        <v>0</v>
      </c>
      <c r="Z657" s="340">
        <f>MIN($K657*Z670/$N670,$K657-SUM($N657:Y657))</f>
        <v>0</v>
      </c>
      <c r="AA657" s="198" t="s">
        <v>111</v>
      </c>
    </row>
    <row r="658" spans="5:27" outlineLevel="1" x14ac:dyDescent="0.25">
      <c r="I658" s="332" t="s">
        <v>115</v>
      </c>
      <c r="J658" s="333">
        <f t="shared" ref="J658:J669" si="523">J641</f>
        <v>2017</v>
      </c>
      <c r="K658" s="334">
        <f t="shared" ref="K658:K669" si="524">SUMIF($279:$279, $J658,$288:$288)</f>
        <v>0</v>
      </c>
      <c r="L658" s="335">
        <f t="shared" si="522"/>
        <v>6</v>
      </c>
      <c r="M658" s="336">
        <f t="shared" si="522"/>
        <v>0.16666666666666666</v>
      </c>
      <c r="N658" s="337"/>
      <c r="O658" s="338">
        <f>MIN($K658*$M658, $K658-SUM($N658:N658))*Q654</f>
        <v>0</v>
      </c>
      <c r="P658" s="338">
        <f>MIN($K658*$M658, $K658-SUM($N658:O658))</f>
        <v>0</v>
      </c>
      <c r="Q658" s="338">
        <f>MIN($K658*$M658, $K658-SUM($O658:P658))</f>
        <v>0</v>
      </c>
      <c r="R658" s="338">
        <f>MIN($K658*$M658, $K658-SUM($O658:Q658))</f>
        <v>0</v>
      </c>
      <c r="S658" s="338">
        <f>MIN($K658*$M658, $K658-SUM($O658:R658))</f>
        <v>0</v>
      </c>
      <c r="T658" s="338">
        <f>MIN($K658*$M658, $K658-SUM($O658:S658))</f>
        <v>0</v>
      </c>
      <c r="U658" s="338">
        <f>MIN($K658*$M658, $K658-SUM($O658:T658))</f>
        <v>0</v>
      </c>
      <c r="V658" s="338">
        <f>MIN($K658*$M658, $K658-SUM($O658:U658))</f>
        <v>0</v>
      </c>
      <c r="W658" s="338">
        <f>MIN($K658*$M658, $K658-SUM($O658:V658))</f>
        <v>0</v>
      </c>
      <c r="X658" s="338">
        <f>MIN($K658*$M658, $K658-SUM($O658:W658))</f>
        <v>0</v>
      </c>
      <c r="Y658" s="338">
        <f>MIN($K658*$M658, $K658-SUM($O658:X658))</f>
        <v>0</v>
      </c>
      <c r="Z658" s="338">
        <f>MIN($K658*$M658, $K658-SUM($O658:Y658))</f>
        <v>0</v>
      </c>
    </row>
    <row r="659" spans="5:27" outlineLevel="1" x14ac:dyDescent="0.25">
      <c r="J659" s="339">
        <f t="shared" si="523"/>
        <v>2018</v>
      </c>
      <c r="K659" s="334">
        <f t="shared" si="524"/>
        <v>0</v>
      </c>
      <c r="L659" s="335">
        <f t="shared" si="522"/>
        <v>6</v>
      </c>
      <c r="M659" s="336">
        <f t="shared" si="522"/>
        <v>0.16666666666666666</v>
      </c>
      <c r="N659" s="337"/>
      <c r="O659" s="340"/>
      <c r="P659" s="338">
        <f>MIN($K659*$M659, $K659-SUM($N659:O659))*Q654</f>
        <v>0</v>
      </c>
      <c r="Q659" s="338">
        <f>MIN($K659*$M659, $K659-SUM($O659:P659))</f>
        <v>0</v>
      </c>
      <c r="R659" s="338">
        <f>MIN($K659*$M659, $K659-SUM($O659:Q659))</f>
        <v>0</v>
      </c>
      <c r="S659" s="338">
        <f>MIN($K659*$M659, $K659-SUM($O659:R659))</f>
        <v>0</v>
      </c>
      <c r="T659" s="338">
        <f>MIN($K659*$M659, $K659-SUM($O659:S659))</f>
        <v>0</v>
      </c>
      <c r="U659" s="338">
        <f>MIN($K659*$M659, $K659-SUM($O659:T659))</f>
        <v>0</v>
      </c>
      <c r="V659" s="338">
        <f>MIN($K659*$M659, $K659-SUM($O659:U659))</f>
        <v>0</v>
      </c>
      <c r="W659" s="338">
        <f>MIN($K659*$M659, $K659-SUM($O659:V659))</f>
        <v>0</v>
      </c>
      <c r="X659" s="338">
        <f>MIN($K659*$M659, $K659-SUM($O659:W659))</f>
        <v>0</v>
      </c>
      <c r="Y659" s="338">
        <f>MIN($K659*$M659, $K659-SUM($O659:X659))</f>
        <v>0</v>
      </c>
      <c r="Z659" s="338">
        <f>MIN($K659*$M659, $K659-SUM($O659:Y659))</f>
        <v>0</v>
      </c>
    </row>
    <row r="660" spans="5:27" outlineLevel="1" x14ac:dyDescent="0.25">
      <c r="J660" s="339">
        <f t="shared" si="523"/>
        <v>2019</v>
      </c>
      <c r="K660" s="334">
        <f t="shared" si="524"/>
        <v>0</v>
      </c>
      <c r="L660" s="335">
        <f t="shared" si="522"/>
        <v>6</v>
      </c>
      <c r="M660" s="336">
        <f t="shared" si="522"/>
        <v>0.16666666666666666</v>
      </c>
      <c r="N660" s="337"/>
      <c r="O660" s="340"/>
      <c r="P660" s="340"/>
      <c r="Q660" s="338">
        <f>MIN($K660*$M660, $K660-SUM($O660:P660))*Q654</f>
        <v>0</v>
      </c>
      <c r="R660" s="338">
        <f>MIN($K660*$M660, $K660-SUM($O660:Q660))</f>
        <v>0</v>
      </c>
      <c r="S660" s="338">
        <f>MIN($K660*$M660, $K660-SUM($O660:R660))</f>
        <v>0</v>
      </c>
      <c r="T660" s="338">
        <f>MIN($K660*$M660, $K660-SUM($O660:S660))</f>
        <v>0</v>
      </c>
      <c r="U660" s="338">
        <f>MIN($K660*$M660, $K660-SUM($O660:T660))</f>
        <v>0</v>
      </c>
      <c r="V660" s="338">
        <f>MIN($K660*$M660, $K660-SUM($O660:U660))</f>
        <v>0</v>
      </c>
      <c r="W660" s="338">
        <f>MIN($K660*$M660, $K660-SUM($O660:V660))</f>
        <v>0</v>
      </c>
      <c r="X660" s="338">
        <f>MIN($K660*$M660, $K660-SUM($O660:W660))</f>
        <v>0</v>
      </c>
      <c r="Y660" s="338">
        <f>MIN($K660*$M660, $K660-SUM($O660:X660))</f>
        <v>0</v>
      </c>
      <c r="Z660" s="338">
        <f>MIN($K660*$M660, $K660-SUM($O660:Y660))</f>
        <v>0</v>
      </c>
    </row>
    <row r="661" spans="5:27" outlineLevel="1" x14ac:dyDescent="0.25">
      <c r="J661" s="339">
        <f t="shared" si="523"/>
        <v>2020</v>
      </c>
      <c r="K661" s="334">
        <f t="shared" si="524"/>
        <v>0</v>
      </c>
      <c r="L661" s="335">
        <f t="shared" si="522"/>
        <v>6</v>
      </c>
      <c r="M661" s="336">
        <f t="shared" si="522"/>
        <v>0.16666666666666666</v>
      </c>
      <c r="N661" s="337"/>
      <c r="O661" s="340"/>
      <c r="P661" s="340"/>
      <c r="Q661" s="340"/>
      <c r="R661" s="338">
        <f>MIN($K661*$M661, $K661-SUM($O661:Q661))*Q654</f>
        <v>0</v>
      </c>
      <c r="S661" s="338">
        <f>MIN($K661*$M661, $K661-SUM($O661:R661))</f>
        <v>0</v>
      </c>
      <c r="T661" s="338">
        <f>MIN($K661*$M661, $K661-SUM($O661:S661))</f>
        <v>0</v>
      </c>
      <c r="U661" s="338">
        <f>MIN($K661*$M661, $K661-SUM($O661:T661))</f>
        <v>0</v>
      </c>
      <c r="V661" s="338">
        <f>MIN($K661*$M661, $K661-SUM($O661:U661))</f>
        <v>0</v>
      </c>
      <c r="W661" s="338">
        <f>MIN($K661*$M661, $K661-SUM($O661:V661))</f>
        <v>0</v>
      </c>
      <c r="X661" s="338">
        <f>MIN($K661*$M661, $K661-SUM($O661:W661))</f>
        <v>0</v>
      </c>
      <c r="Y661" s="338">
        <f>MIN($K661*$M661, $K661-SUM($O661:X661))</f>
        <v>0</v>
      </c>
      <c r="Z661" s="338">
        <f>MIN($K661*$M661, $K661-SUM($O661:Y661))</f>
        <v>0</v>
      </c>
    </row>
    <row r="662" spans="5:27" outlineLevel="1" x14ac:dyDescent="0.25">
      <c r="J662" s="339">
        <f t="shared" si="523"/>
        <v>2021</v>
      </c>
      <c r="K662" s="334">
        <f t="shared" si="524"/>
        <v>0</v>
      </c>
      <c r="L662" s="335">
        <f t="shared" si="522"/>
        <v>6</v>
      </c>
      <c r="M662" s="336">
        <f t="shared" si="522"/>
        <v>0.16666666666666666</v>
      </c>
      <c r="N662" s="337"/>
      <c r="O662" s="340"/>
      <c r="P662" s="340"/>
      <c r="Q662" s="340"/>
      <c r="R662" s="340"/>
      <c r="S662" s="338">
        <f>MIN($K662*$M662, $K662-SUM($O662:R662))*Q654</f>
        <v>0</v>
      </c>
      <c r="T662" s="338">
        <f>MIN($K662*$M662, $K662-SUM($O662:S662))</f>
        <v>0</v>
      </c>
      <c r="U662" s="338">
        <f>MIN($K662*$M662, $K662-SUM($O662:T662))</f>
        <v>0</v>
      </c>
      <c r="V662" s="338">
        <f>MIN($K662*$M662, $K662-SUM($O662:U662))</f>
        <v>0</v>
      </c>
      <c r="W662" s="338">
        <f>MIN($K662*$M662, $K662-SUM($O662:V662))</f>
        <v>0</v>
      </c>
      <c r="X662" s="338">
        <f>MIN($K662*$M662, $K662-SUM($O662:W662))</f>
        <v>0</v>
      </c>
      <c r="Y662" s="338">
        <f>MIN($K662*$M662, $K662-SUM($O662:X662))</f>
        <v>0</v>
      </c>
      <c r="Z662" s="338">
        <f>MIN($K662*$M662, $K662-SUM($O662:Y662))</f>
        <v>0</v>
      </c>
    </row>
    <row r="663" spans="5:27" outlineLevel="1" x14ac:dyDescent="0.25">
      <c r="J663" s="339">
        <f t="shared" si="523"/>
        <v>2022</v>
      </c>
      <c r="K663" s="334">
        <f t="shared" si="524"/>
        <v>0</v>
      </c>
      <c r="L663" s="335">
        <f t="shared" si="522"/>
        <v>6</v>
      </c>
      <c r="M663" s="336">
        <f t="shared" si="522"/>
        <v>0.16666666666666666</v>
      </c>
      <c r="N663" s="337"/>
      <c r="O663" s="340"/>
      <c r="P663" s="340"/>
      <c r="Q663" s="340"/>
      <c r="R663" s="340"/>
      <c r="S663" s="340"/>
      <c r="T663" s="338">
        <f>MIN($K663*$M663, $K663-SUM($O663:S663))*Q654</f>
        <v>0</v>
      </c>
      <c r="U663" s="338">
        <f>MIN($K663*$M663, $K663-SUM($O663:T663))</f>
        <v>0</v>
      </c>
      <c r="V663" s="338">
        <f>MIN($K663*$M663, $K663-SUM($O663:U663))</f>
        <v>0</v>
      </c>
      <c r="W663" s="338">
        <f>MIN($K663*$M663, $K663-SUM($O663:V663))</f>
        <v>0</v>
      </c>
      <c r="X663" s="338">
        <f>MIN($K663*$M663, $K663-SUM($O663:W663))</f>
        <v>0</v>
      </c>
      <c r="Y663" s="338">
        <f>MIN($K663*$M663, $K663-SUM($O663:X663))</f>
        <v>0</v>
      </c>
      <c r="Z663" s="338">
        <f>MIN($K663*$M663, $K663-SUM($O663:Y663))</f>
        <v>0</v>
      </c>
    </row>
    <row r="664" spans="5:27" outlineLevel="1" x14ac:dyDescent="0.25">
      <c r="J664" s="339">
        <f t="shared" si="523"/>
        <v>2023</v>
      </c>
      <c r="K664" s="334">
        <f t="shared" si="524"/>
        <v>0</v>
      </c>
      <c r="L664" s="335">
        <f t="shared" si="522"/>
        <v>6</v>
      </c>
      <c r="M664" s="336">
        <f t="shared" si="522"/>
        <v>0.16666666666666666</v>
      </c>
      <c r="N664" s="337"/>
      <c r="O664" s="340"/>
      <c r="P664" s="340"/>
      <c r="Q664" s="340"/>
      <c r="R664" s="340"/>
      <c r="S664" s="340"/>
      <c r="T664" s="340"/>
      <c r="U664" s="338">
        <f>MIN($K664*$M664, $K664-SUM($O664:T664))*Q654</f>
        <v>0</v>
      </c>
      <c r="V664" s="338">
        <f>MIN($K664*$M664, $K664-SUM($O664:U664))</f>
        <v>0</v>
      </c>
      <c r="W664" s="338">
        <f>MIN($K664*$M664, $K664-SUM($O664:V664))</f>
        <v>0</v>
      </c>
      <c r="X664" s="338">
        <f>MIN($K664*$M664, $K664-SUM($O664:W664))</f>
        <v>0</v>
      </c>
      <c r="Y664" s="338">
        <f>MIN($K664*$M664, $K664-SUM($O664:X664))</f>
        <v>0</v>
      </c>
      <c r="Z664" s="338">
        <f>MIN($K664*$M664, $K664-SUM($O664:Y664))</f>
        <v>0</v>
      </c>
    </row>
    <row r="665" spans="5:27" outlineLevel="1" x14ac:dyDescent="0.25">
      <c r="J665" s="339">
        <f t="shared" si="523"/>
        <v>2024</v>
      </c>
      <c r="K665" s="334">
        <f t="shared" si="524"/>
        <v>0</v>
      </c>
      <c r="L665" s="335">
        <f t="shared" si="522"/>
        <v>6</v>
      </c>
      <c r="M665" s="336">
        <f t="shared" si="522"/>
        <v>0.16666666666666666</v>
      </c>
      <c r="N665" s="337"/>
      <c r="O665" s="340"/>
      <c r="P665" s="340"/>
      <c r="Q665" s="340"/>
      <c r="R665" s="340"/>
      <c r="S665" s="340"/>
      <c r="T665" s="340"/>
      <c r="U665" s="340"/>
      <c r="V665" s="338">
        <f>MIN($K665*$M665, $K665-SUM($O665:U665))*Q654</f>
        <v>0</v>
      </c>
      <c r="W665" s="338">
        <f>MIN($K665*$M665, $K665-SUM($O665:V665))</f>
        <v>0</v>
      </c>
      <c r="X665" s="338">
        <f>MIN($K665*$M665, $K665-SUM($O665:W665))</f>
        <v>0</v>
      </c>
      <c r="Y665" s="338">
        <f>MIN($K665*$M665, $K665-SUM($O665:X665))</f>
        <v>0</v>
      </c>
      <c r="Z665" s="338">
        <f>MIN($K665*$M665, $K665-SUM($O665:Y665))</f>
        <v>0</v>
      </c>
    </row>
    <row r="666" spans="5:27" outlineLevel="1" x14ac:dyDescent="0.25">
      <c r="J666" s="339">
        <f t="shared" si="523"/>
        <v>2025</v>
      </c>
      <c r="K666" s="334">
        <f t="shared" si="524"/>
        <v>0</v>
      </c>
      <c r="L666" s="335">
        <f t="shared" si="522"/>
        <v>6</v>
      </c>
      <c r="M666" s="336">
        <f t="shared" si="522"/>
        <v>0.16666666666666666</v>
      </c>
      <c r="N666" s="337"/>
      <c r="O666" s="340"/>
      <c r="P666" s="340"/>
      <c r="Q666" s="340"/>
      <c r="R666" s="340"/>
      <c r="S666" s="340"/>
      <c r="T666" s="340"/>
      <c r="U666" s="340"/>
      <c r="V666" s="340"/>
      <c r="W666" s="338">
        <f>MIN($K666*$M666, $K666-SUM($O666:V666))*Q654</f>
        <v>0</v>
      </c>
      <c r="X666" s="338">
        <f>MIN($K666*$M666, $K666-SUM($O666:W666))</f>
        <v>0</v>
      </c>
      <c r="Y666" s="338">
        <f>MIN($K666*$M666, $K666-SUM($O666:X666))</f>
        <v>0</v>
      </c>
      <c r="Z666" s="338">
        <f>MIN($K666*$M666, $K666-SUM($O666:Y666))</f>
        <v>0</v>
      </c>
    </row>
    <row r="667" spans="5:27" outlineLevel="1" x14ac:dyDescent="0.25">
      <c r="J667" s="339">
        <f t="shared" si="523"/>
        <v>2026</v>
      </c>
      <c r="K667" s="334">
        <f t="shared" si="524"/>
        <v>0</v>
      </c>
      <c r="L667" s="335">
        <f t="shared" si="522"/>
        <v>6</v>
      </c>
      <c r="M667" s="336">
        <f t="shared" si="522"/>
        <v>0.16666666666666666</v>
      </c>
      <c r="N667" s="337"/>
      <c r="O667" s="340"/>
      <c r="P667" s="340"/>
      <c r="Q667" s="340"/>
      <c r="R667" s="340"/>
      <c r="S667" s="340"/>
      <c r="T667" s="340"/>
      <c r="U667" s="340"/>
      <c r="V667" s="340"/>
      <c r="W667" s="340"/>
      <c r="X667" s="338">
        <f>MIN($K667*$M667, $K667-SUM($O667:W667))*Q654</f>
        <v>0</v>
      </c>
      <c r="Y667" s="338">
        <f>MIN($K667*$M667, $K667-SUM($O667:X667))</f>
        <v>0</v>
      </c>
      <c r="Z667" s="338">
        <f>MIN($K667*$M667, $K667-SUM($O667:Y667))</f>
        <v>0</v>
      </c>
    </row>
    <row r="668" spans="5:27" outlineLevel="1" x14ac:dyDescent="0.25">
      <c r="J668" s="339">
        <f t="shared" si="523"/>
        <v>2027</v>
      </c>
      <c r="K668" s="334">
        <f t="shared" si="524"/>
        <v>0</v>
      </c>
      <c r="L668" s="335">
        <f t="shared" si="522"/>
        <v>6</v>
      </c>
      <c r="M668" s="336">
        <f t="shared" si="522"/>
        <v>0.16666666666666666</v>
      </c>
      <c r="N668" s="337"/>
      <c r="O668" s="340"/>
      <c r="P668" s="340"/>
      <c r="Q668" s="340"/>
      <c r="R668" s="340"/>
      <c r="S668" s="340"/>
      <c r="T668" s="340"/>
      <c r="U668" s="340"/>
      <c r="V668" s="340"/>
      <c r="W668" s="340"/>
      <c r="X668" s="340"/>
      <c r="Y668" s="338">
        <f>MIN($K668*$M668, $K668-SUM($O668:X668))*Q654</f>
        <v>0</v>
      </c>
      <c r="Z668" s="338">
        <f>MIN($K668*$M668, $K668-SUM($O668:Y668))</f>
        <v>0</v>
      </c>
    </row>
    <row r="669" spans="5:27" outlineLevel="1" x14ac:dyDescent="0.25">
      <c r="J669" s="339">
        <f t="shared" si="523"/>
        <v>2028</v>
      </c>
      <c r="K669" s="334">
        <f t="shared" si="524"/>
        <v>0</v>
      </c>
      <c r="L669" s="335">
        <f t="shared" si="522"/>
        <v>6</v>
      </c>
      <c r="M669" s="336">
        <f t="shared" si="522"/>
        <v>0.16666666666666666</v>
      </c>
      <c r="N669" s="337"/>
      <c r="O669" s="340"/>
      <c r="P669" s="340"/>
      <c r="Q669" s="340"/>
      <c r="R669" s="340"/>
      <c r="S669" s="340"/>
      <c r="T669" s="340"/>
      <c r="U669" s="340"/>
      <c r="V669" s="340"/>
      <c r="W669" s="340"/>
      <c r="X669" s="340"/>
      <c r="Y669" s="340"/>
      <c r="Z669" s="338">
        <f>MIN($K669*$M669, $K669-SUM($O669:Y669))*Q654</f>
        <v>0</v>
      </c>
    </row>
    <row r="670" spans="5:27" outlineLevel="1" x14ac:dyDescent="0.25">
      <c r="N670" s="198">
        <f>O670*(O670+1)/2</f>
        <v>21</v>
      </c>
      <c r="O670" s="322">
        <f>L656</f>
        <v>6</v>
      </c>
      <c r="P670" s="322">
        <f>MAX(O670-1, 0)</f>
        <v>5</v>
      </c>
      <c r="Q670" s="322">
        <f t="shared" ref="Q670:Z670" si="525">MAX(P670-1, 0)</f>
        <v>4</v>
      </c>
      <c r="R670" s="322">
        <f t="shared" si="525"/>
        <v>3</v>
      </c>
      <c r="S670" s="322">
        <f t="shared" si="525"/>
        <v>2</v>
      </c>
      <c r="T670" s="322">
        <f t="shared" si="525"/>
        <v>1</v>
      </c>
      <c r="U670" s="322">
        <f t="shared" si="525"/>
        <v>0</v>
      </c>
      <c r="V670" s="322">
        <f t="shared" si="525"/>
        <v>0</v>
      </c>
      <c r="W670" s="322">
        <f t="shared" si="525"/>
        <v>0</v>
      </c>
      <c r="X670" s="322">
        <f t="shared" si="525"/>
        <v>0</v>
      </c>
      <c r="Y670" s="322">
        <f t="shared" si="525"/>
        <v>0</v>
      </c>
      <c r="Z670" s="322">
        <f t="shared" si="525"/>
        <v>0</v>
      </c>
    </row>
    <row r="671" spans="5:27" outlineLevel="1" x14ac:dyDescent="0.25">
      <c r="E671" s="321" t="str">
        <f>F289</f>
        <v>기타 유형자산</v>
      </c>
      <c r="O671" s="322" t="s">
        <v>104</v>
      </c>
      <c r="P671" s="322"/>
      <c r="Q671" s="323">
        <f>$Q$586</f>
        <v>1</v>
      </c>
    </row>
    <row r="672" spans="5:27" outlineLevel="1" x14ac:dyDescent="0.25">
      <c r="J672" s="324" t="s">
        <v>105</v>
      </c>
      <c r="K672" s="324" t="s">
        <v>106</v>
      </c>
      <c r="L672" s="325" t="s">
        <v>107</v>
      </c>
      <c r="M672" s="325" t="s">
        <v>108</v>
      </c>
      <c r="N672" s="325">
        <v>2016</v>
      </c>
      <c r="O672" s="326">
        <v>2017</v>
      </c>
      <c r="P672" s="326">
        <v>2018</v>
      </c>
      <c r="Q672" s="326">
        <v>2019</v>
      </c>
      <c r="R672" s="326">
        <v>2020</v>
      </c>
      <c r="S672" s="326">
        <v>2021</v>
      </c>
      <c r="T672" s="326">
        <v>2022</v>
      </c>
      <c r="U672" s="326">
        <v>2023</v>
      </c>
      <c r="V672" s="326">
        <v>2024</v>
      </c>
      <c r="W672" s="326">
        <v>2025</v>
      </c>
      <c r="X672" s="326">
        <v>2026</v>
      </c>
      <c r="Y672" s="326">
        <v>2027</v>
      </c>
      <c r="Z672" s="326">
        <v>2028</v>
      </c>
    </row>
    <row r="673" spans="5:27" outlineLevel="1" x14ac:dyDescent="0.25">
      <c r="E673" s="291"/>
      <c r="F673" s="291"/>
      <c r="G673" s="291"/>
      <c r="H673" s="291"/>
      <c r="I673" s="291"/>
      <c r="J673" s="327" t="s">
        <v>109</v>
      </c>
      <c r="K673" s="328">
        <f>SUM(K674:K686)</f>
        <v>0</v>
      </c>
      <c r="L673" s="329">
        <f>K370</f>
        <v>6</v>
      </c>
      <c r="M673" s="330">
        <f>1/L673</f>
        <v>0.16666666666666666</v>
      </c>
      <c r="N673" s="331"/>
      <c r="O673" s="331">
        <f t="shared" ref="O673:Z673" si="526">SUM(O674:O686)</f>
        <v>0</v>
      </c>
      <c r="P673" s="331">
        <f t="shared" si="526"/>
        <v>0</v>
      </c>
      <c r="Q673" s="331">
        <f t="shared" si="526"/>
        <v>0</v>
      </c>
      <c r="R673" s="331">
        <f t="shared" si="526"/>
        <v>0</v>
      </c>
      <c r="S673" s="331">
        <f t="shared" si="526"/>
        <v>0</v>
      </c>
      <c r="T673" s="331">
        <f t="shared" si="526"/>
        <v>0</v>
      </c>
      <c r="U673" s="331">
        <f t="shared" si="526"/>
        <v>0</v>
      </c>
      <c r="V673" s="331">
        <f t="shared" si="526"/>
        <v>0</v>
      </c>
      <c r="W673" s="331">
        <f t="shared" si="526"/>
        <v>0</v>
      </c>
      <c r="X673" s="331">
        <f t="shared" si="526"/>
        <v>0</v>
      </c>
      <c r="Y673" s="331">
        <f t="shared" si="526"/>
        <v>0</v>
      </c>
      <c r="Z673" s="331">
        <f t="shared" si="526"/>
        <v>0</v>
      </c>
    </row>
    <row r="674" spans="5:27" outlineLevel="1" x14ac:dyDescent="0.25">
      <c r="I674" s="332"/>
      <c r="J674" s="333">
        <f>J657</f>
        <v>2016</v>
      </c>
      <c r="K674" s="340">
        <v>0</v>
      </c>
      <c r="L674" s="335">
        <f t="shared" ref="L674:M686" si="527">L673</f>
        <v>6</v>
      </c>
      <c r="M674" s="336">
        <f t="shared" si="527"/>
        <v>0.16666666666666666</v>
      </c>
      <c r="N674" s="337"/>
      <c r="O674" s="340">
        <f>MIN($K674*O687/$N687,$K674-SUM($N674:N674))</f>
        <v>0</v>
      </c>
      <c r="P674" s="340">
        <f>MIN($K674*P687/$N687,$K674-SUM($N674:O674))</f>
        <v>0</v>
      </c>
      <c r="Q674" s="340">
        <f>MIN($K674*Q687/$N687,$K674-SUM($N674:P674))</f>
        <v>0</v>
      </c>
      <c r="R674" s="340">
        <f>MIN($K674*R687/$N687,$K674-SUM($N674:Q674))</f>
        <v>0</v>
      </c>
      <c r="S674" s="340">
        <f>MIN($K674*S687/$N687,$K674-SUM($N674:R674))</f>
        <v>0</v>
      </c>
      <c r="T674" s="340">
        <f>MIN($K674*T687/$N687,$K674-SUM($N674:S674))</f>
        <v>0</v>
      </c>
      <c r="U674" s="340">
        <f>MIN($K674*U687/$N687,$K674-SUM($N674:T674))</f>
        <v>0</v>
      </c>
      <c r="V674" s="340">
        <f>MIN($K674*V687/$N687,$K674-SUM($N674:U674))</f>
        <v>0</v>
      </c>
      <c r="W674" s="340">
        <f>MIN($K674*W687/$N687,$K674-SUM($N674:V674))</f>
        <v>0</v>
      </c>
      <c r="X674" s="340">
        <f>MIN($K674*X687/$N687,$K674-SUM($N674:W674))</f>
        <v>0</v>
      </c>
      <c r="Y674" s="340">
        <f>MIN($K674*Y687/$N687,$K674-SUM($N674:X674))</f>
        <v>0</v>
      </c>
      <c r="Z674" s="340">
        <f>MIN($K674*Z687/$N687,$K674-SUM($N674:Y674))</f>
        <v>0</v>
      </c>
      <c r="AA674" s="198" t="s">
        <v>111</v>
      </c>
    </row>
    <row r="675" spans="5:27" outlineLevel="1" x14ac:dyDescent="0.25">
      <c r="I675" s="332" t="s">
        <v>115</v>
      </c>
      <c r="J675" s="333">
        <f t="shared" ref="J675:J686" si="528">J658</f>
        <v>2017</v>
      </c>
      <c r="K675" s="334">
        <f t="shared" ref="K675:K686" si="529">SUMIF($279:$279, $J675,$289:$289)</f>
        <v>0</v>
      </c>
      <c r="L675" s="335">
        <f t="shared" si="527"/>
        <v>6</v>
      </c>
      <c r="M675" s="336">
        <f t="shared" si="527"/>
        <v>0.16666666666666666</v>
      </c>
      <c r="N675" s="337"/>
      <c r="O675" s="338">
        <f>MIN($K675*$M675, $K675-SUM($N675:N675))*Q671</f>
        <v>0</v>
      </c>
      <c r="P675" s="338">
        <f>MIN($K675*$M675, $K675-SUM($N675:O675))</f>
        <v>0</v>
      </c>
      <c r="Q675" s="338">
        <f>MIN($K675*$M675, $K675-SUM($O675:P675))</f>
        <v>0</v>
      </c>
      <c r="R675" s="338">
        <f>MIN($K675*$M675, $K675-SUM($O675:Q675))</f>
        <v>0</v>
      </c>
      <c r="S675" s="338">
        <f>MIN($K675*$M675, $K675-SUM($O675:R675))</f>
        <v>0</v>
      </c>
      <c r="T675" s="338">
        <f>MIN($K675*$M675, $K675-SUM($O675:S675))</f>
        <v>0</v>
      </c>
      <c r="U675" s="338">
        <f>MIN($K675*$M675, $K675-SUM($O675:T675))</f>
        <v>0</v>
      </c>
      <c r="V675" s="338">
        <f>MIN($K675*$M675, $K675-SUM($O675:U675))</f>
        <v>0</v>
      </c>
      <c r="W675" s="338">
        <f>MIN($K675*$M675, $K675-SUM($O675:V675))</f>
        <v>0</v>
      </c>
      <c r="X675" s="338">
        <f>MIN($K675*$M675, $K675-SUM($O675:W675))</f>
        <v>0</v>
      </c>
      <c r="Y675" s="338">
        <f>MIN($K675*$M675, $K675-SUM($O675:X675))</f>
        <v>0</v>
      </c>
      <c r="Z675" s="338">
        <f>MIN($K675*$M675, $K675-SUM($O675:Y675))</f>
        <v>0</v>
      </c>
    </row>
    <row r="676" spans="5:27" outlineLevel="1" x14ac:dyDescent="0.25">
      <c r="J676" s="339">
        <f t="shared" si="528"/>
        <v>2018</v>
      </c>
      <c r="K676" s="334">
        <f t="shared" si="529"/>
        <v>0</v>
      </c>
      <c r="L676" s="335">
        <f t="shared" si="527"/>
        <v>6</v>
      </c>
      <c r="M676" s="336">
        <f t="shared" si="527"/>
        <v>0.16666666666666666</v>
      </c>
      <c r="N676" s="337"/>
      <c r="O676" s="340"/>
      <c r="P676" s="338">
        <f>MIN($K676*$M676, $K676-SUM($N676:O676))*Q671</f>
        <v>0</v>
      </c>
      <c r="Q676" s="338">
        <f>MIN($K676*$M676, $K676-SUM($O676:P676))</f>
        <v>0</v>
      </c>
      <c r="R676" s="338">
        <f>MIN($K676*$M676, $K676-SUM($O676:Q676))</f>
        <v>0</v>
      </c>
      <c r="S676" s="338">
        <f>MIN($K676*$M676, $K676-SUM($O676:R676))</f>
        <v>0</v>
      </c>
      <c r="T676" s="338">
        <f>MIN($K676*$M676, $K676-SUM($O676:S676))</f>
        <v>0</v>
      </c>
      <c r="U676" s="338">
        <f>MIN($K676*$M676, $K676-SUM($O676:T676))</f>
        <v>0</v>
      </c>
      <c r="V676" s="338">
        <f>MIN($K676*$M676, $K676-SUM($O676:U676))</f>
        <v>0</v>
      </c>
      <c r="W676" s="338">
        <f>MIN($K676*$M676, $K676-SUM($O676:V676))</f>
        <v>0</v>
      </c>
      <c r="X676" s="338">
        <f>MIN($K676*$M676, $K676-SUM($O676:W676))</f>
        <v>0</v>
      </c>
      <c r="Y676" s="338">
        <f>MIN($K676*$M676, $K676-SUM($O676:X676))</f>
        <v>0</v>
      </c>
      <c r="Z676" s="338">
        <f>MIN($K676*$M676, $K676-SUM($O676:Y676))</f>
        <v>0</v>
      </c>
    </row>
    <row r="677" spans="5:27" outlineLevel="1" x14ac:dyDescent="0.25">
      <c r="J677" s="339">
        <f t="shared" si="528"/>
        <v>2019</v>
      </c>
      <c r="K677" s="334">
        <f t="shared" si="529"/>
        <v>0</v>
      </c>
      <c r="L677" s="335">
        <f t="shared" si="527"/>
        <v>6</v>
      </c>
      <c r="M677" s="336">
        <f t="shared" si="527"/>
        <v>0.16666666666666666</v>
      </c>
      <c r="N677" s="337"/>
      <c r="O677" s="340"/>
      <c r="P677" s="340"/>
      <c r="Q677" s="338">
        <f>MIN($K677*$M677, $K677-SUM($O677:P677))*Q671</f>
        <v>0</v>
      </c>
      <c r="R677" s="338">
        <f>MIN($K677*$M677, $K677-SUM($O677:Q677))</f>
        <v>0</v>
      </c>
      <c r="S677" s="338">
        <f>MIN($K677*$M677, $K677-SUM($O677:R677))</f>
        <v>0</v>
      </c>
      <c r="T677" s="338">
        <f>MIN($K677*$M677, $K677-SUM($O677:S677))</f>
        <v>0</v>
      </c>
      <c r="U677" s="338">
        <f>MIN($K677*$M677, $K677-SUM($O677:T677))</f>
        <v>0</v>
      </c>
      <c r="V677" s="338">
        <f>MIN($K677*$M677, $K677-SUM($O677:U677))</f>
        <v>0</v>
      </c>
      <c r="W677" s="338">
        <f>MIN($K677*$M677, $K677-SUM($O677:V677))</f>
        <v>0</v>
      </c>
      <c r="X677" s="338">
        <f>MIN($K677*$M677, $K677-SUM($O677:W677))</f>
        <v>0</v>
      </c>
      <c r="Y677" s="338">
        <f>MIN($K677*$M677, $K677-SUM($O677:X677))</f>
        <v>0</v>
      </c>
      <c r="Z677" s="338">
        <f>MIN($K677*$M677, $K677-SUM($O677:Y677))</f>
        <v>0</v>
      </c>
    </row>
    <row r="678" spans="5:27" outlineLevel="1" x14ac:dyDescent="0.25">
      <c r="J678" s="339">
        <f t="shared" si="528"/>
        <v>2020</v>
      </c>
      <c r="K678" s="334">
        <f t="shared" si="529"/>
        <v>0</v>
      </c>
      <c r="L678" s="335">
        <f t="shared" si="527"/>
        <v>6</v>
      </c>
      <c r="M678" s="336">
        <f t="shared" si="527"/>
        <v>0.16666666666666666</v>
      </c>
      <c r="N678" s="337"/>
      <c r="O678" s="340"/>
      <c r="P678" s="340"/>
      <c r="Q678" s="340"/>
      <c r="R678" s="338">
        <f>MIN($K678*$M678, $K678-SUM($O678:Q678))*Q671</f>
        <v>0</v>
      </c>
      <c r="S678" s="338">
        <f>MIN($K678*$M678, $K678-SUM($O678:R678))</f>
        <v>0</v>
      </c>
      <c r="T678" s="338">
        <f>MIN($K678*$M678, $K678-SUM($O678:S678))</f>
        <v>0</v>
      </c>
      <c r="U678" s="338">
        <f>MIN($K678*$M678, $K678-SUM($O678:T678))</f>
        <v>0</v>
      </c>
      <c r="V678" s="338">
        <f>MIN($K678*$M678, $K678-SUM($O678:U678))</f>
        <v>0</v>
      </c>
      <c r="W678" s="338">
        <f>MIN($K678*$M678, $K678-SUM($O678:V678))</f>
        <v>0</v>
      </c>
      <c r="X678" s="338">
        <f>MIN($K678*$M678, $K678-SUM($O678:W678))</f>
        <v>0</v>
      </c>
      <c r="Y678" s="338">
        <f>MIN($K678*$M678, $K678-SUM($O678:X678))</f>
        <v>0</v>
      </c>
      <c r="Z678" s="338">
        <f>MIN($K678*$M678, $K678-SUM($O678:Y678))</f>
        <v>0</v>
      </c>
    </row>
    <row r="679" spans="5:27" outlineLevel="1" x14ac:dyDescent="0.25">
      <c r="J679" s="339">
        <f t="shared" si="528"/>
        <v>2021</v>
      </c>
      <c r="K679" s="334">
        <f t="shared" si="529"/>
        <v>0</v>
      </c>
      <c r="L679" s="335">
        <f t="shared" si="527"/>
        <v>6</v>
      </c>
      <c r="M679" s="336">
        <f t="shared" si="527"/>
        <v>0.16666666666666666</v>
      </c>
      <c r="N679" s="337"/>
      <c r="O679" s="340"/>
      <c r="P679" s="340"/>
      <c r="Q679" s="340"/>
      <c r="R679" s="340"/>
      <c r="S679" s="338">
        <f>MIN($K679*$M679, $K679-SUM($O679:R679))*Q671</f>
        <v>0</v>
      </c>
      <c r="T679" s="338">
        <f>MIN($K679*$M679, $K679-SUM($O679:S679))</f>
        <v>0</v>
      </c>
      <c r="U679" s="338">
        <f>MIN($K679*$M679, $K679-SUM($O679:T679))</f>
        <v>0</v>
      </c>
      <c r="V679" s="338">
        <f>MIN($K679*$M679, $K679-SUM($O679:U679))</f>
        <v>0</v>
      </c>
      <c r="W679" s="338">
        <f>MIN($K679*$M679, $K679-SUM($O679:V679))</f>
        <v>0</v>
      </c>
      <c r="X679" s="338">
        <f>MIN($K679*$M679, $K679-SUM($O679:W679))</f>
        <v>0</v>
      </c>
      <c r="Y679" s="338">
        <f>MIN($K679*$M679, $K679-SUM($O679:X679))</f>
        <v>0</v>
      </c>
      <c r="Z679" s="338">
        <f>MIN($K679*$M679, $K679-SUM($O679:Y679))</f>
        <v>0</v>
      </c>
    </row>
    <row r="680" spans="5:27" outlineLevel="1" x14ac:dyDescent="0.25">
      <c r="J680" s="339">
        <f t="shared" si="528"/>
        <v>2022</v>
      </c>
      <c r="K680" s="334">
        <f t="shared" si="529"/>
        <v>0</v>
      </c>
      <c r="L680" s="335">
        <f t="shared" si="527"/>
        <v>6</v>
      </c>
      <c r="M680" s="336">
        <f t="shared" si="527"/>
        <v>0.16666666666666666</v>
      </c>
      <c r="N680" s="337"/>
      <c r="O680" s="340"/>
      <c r="P680" s="340"/>
      <c r="Q680" s="340"/>
      <c r="R680" s="340"/>
      <c r="S680" s="340"/>
      <c r="T680" s="338">
        <f>MIN($K680*$M680, $K680-SUM($O680:S680))*Q671</f>
        <v>0</v>
      </c>
      <c r="U680" s="338">
        <f>MIN($K680*$M680, $K680-SUM($O680:T680))</f>
        <v>0</v>
      </c>
      <c r="V680" s="338">
        <f>MIN($K680*$M680, $K680-SUM($O680:U680))</f>
        <v>0</v>
      </c>
      <c r="W680" s="338">
        <f>MIN($K680*$M680, $K680-SUM($O680:V680))</f>
        <v>0</v>
      </c>
      <c r="X680" s="338">
        <f>MIN($K680*$M680, $K680-SUM($O680:W680))</f>
        <v>0</v>
      </c>
      <c r="Y680" s="338">
        <f>MIN($K680*$M680, $K680-SUM($O680:X680))</f>
        <v>0</v>
      </c>
      <c r="Z680" s="338">
        <f>MIN($K680*$M680, $K680-SUM($O680:Y680))</f>
        <v>0</v>
      </c>
    </row>
    <row r="681" spans="5:27" outlineLevel="1" x14ac:dyDescent="0.25">
      <c r="J681" s="339">
        <f t="shared" si="528"/>
        <v>2023</v>
      </c>
      <c r="K681" s="334">
        <f t="shared" si="529"/>
        <v>0</v>
      </c>
      <c r="L681" s="335">
        <f t="shared" si="527"/>
        <v>6</v>
      </c>
      <c r="M681" s="336">
        <f t="shared" si="527"/>
        <v>0.16666666666666666</v>
      </c>
      <c r="N681" s="337"/>
      <c r="O681" s="340"/>
      <c r="P681" s="340"/>
      <c r="Q681" s="340"/>
      <c r="R681" s="340"/>
      <c r="S681" s="340"/>
      <c r="T681" s="340"/>
      <c r="U681" s="338">
        <f>MIN($K681*$M681, $K681-SUM($O681:T681))*Q671</f>
        <v>0</v>
      </c>
      <c r="V681" s="338">
        <f>MIN($K681*$M681, $K681-SUM($O681:U681))</f>
        <v>0</v>
      </c>
      <c r="W681" s="338">
        <f>MIN($K681*$M681, $K681-SUM($O681:V681))</f>
        <v>0</v>
      </c>
      <c r="X681" s="338">
        <f>MIN($K681*$M681, $K681-SUM($O681:W681))</f>
        <v>0</v>
      </c>
      <c r="Y681" s="338">
        <f>MIN($K681*$M681, $K681-SUM($O681:X681))</f>
        <v>0</v>
      </c>
      <c r="Z681" s="338">
        <f>MIN($K681*$M681, $K681-SUM($O681:Y681))</f>
        <v>0</v>
      </c>
    </row>
    <row r="682" spans="5:27" outlineLevel="1" x14ac:dyDescent="0.25">
      <c r="J682" s="339">
        <f t="shared" si="528"/>
        <v>2024</v>
      </c>
      <c r="K682" s="334">
        <f t="shared" si="529"/>
        <v>0</v>
      </c>
      <c r="L682" s="335">
        <f t="shared" si="527"/>
        <v>6</v>
      </c>
      <c r="M682" s="336">
        <f t="shared" si="527"/>
        <v>0.16666666666666666</v>
      </c>
      <c r="N682" s="337"/>
      <c r="O682" s="340"/>
      <c r="P682" s="340"/>
      <c r="Q682" s="340"/>
      <c r="R682" s="340"/>
      <c r="S682" s="340"/>
      <c r="T682" s="340"/>
      <c r="U682" s="340"/>
      <c r="V682" s="338">
        <f>MIN($K682*$M682, $K682-SUM($O682:U682))*Q671</f>
        <v>0</v>
      </c>
      <c r="W682" s="338">
        <f>MIN($K682*$M682, $K682-SUM($O682:V682))</f>
        <v>0</v>
      </c>
      <c r="X682" s="338">
        <f>MIN($K682*$M682, $K682-SUM($O682:W682))</f>
        <v>0</v>
      </c>
      <c r="Y682" s="338">
        <f>MIN($K682*$M682, $K682-SUM($O682:X682))</f>
        <v>0</v>
      </c>
      <c r="Z682" s="338">
        <f>MIN($K682*$M682, $K682-SUM($O682:Y682))</f>
        <v>0</v>
      </c>
    </row>
    <row r="683" spans="5:27" outlineLevel="1" x14ac:dyDescent="0.25">
      <c r="J683" s="339">
        <f t="shared" si="528"/>
        <v>2025</v>
      </c>
      <c r="K683" s="334">
        <f t="shared" si="529"/>
        <v>0</v>
      </c>
      <c r="L683" s="335">
        <f t="shared" si="527"/>
        <v>6</v>
      </c>
      <c r="M683" s="336">
        <f t="shared" si="527"/>
        <v>0.16666666666666666</v>
      </c>
      <c r="N683" s="337"/>
      <c r="O683" s="340"/>
      <c r="P683" s="340"/>
      <c r="Q683" s="340"/>
      <c r="R683" s="340"/>
      <c r="S683" s="340"/>
      <c r="T683" s="340"/>
      <c r="U683" s="340"/>
      <c r="V683" s="340"/>
      <c r="W683" s="338">
        <f>MIN($K683*$M683, $K683-SUM($O683:V683))*Q671</f>
        <v>0</v>
      </c>
      <c r="X683" s="338">
        <f>MIN($K683*$M683, $K683-SUM($O683:W683))</f>
        <v>0</v>
      </c>
      <c r="Y683" s="338">
        <f>MIN($K683*$M683, $K683-SUM($O683:X683))</f>
        <v>0</v>
      </c>
      <c r="Z683" s="338">
        <f>MIN($K683*$M683, $K683-SUM($O683:Y683))</f>
        <v>0</v>
      </c>
    </row>
    <row r="684" spans="5:27" outlineLevel="1" x14ac:dyDescent="0.25">
      <c r="J684" s="339">
        <f t="shared" si="528"/>
        <v>2026</v>
      </c>
      <c r="K684" s="334">
        <f t="shared" si="529"/>
        <v>0</v>
      </c>
      <c r="L684" s="335">
        <f t="shared" si="527"/>
        <v>6</v>
      </c>
      <c r="M684" s="336">
        <f t="shared" si="527"/>
        <v>0.16666666666666666</v>
      </c>
      <c r="N684" s="337"/>
      <c r="O684" s="340"/>
      <c r="P684" s="340"/>
      <c r="Q684" s="340"/>
      <c r="R684" s="340"/>
      <c r="S684" s="340"/>
      <c r="T684" s="340"/>
      <c r="U684" s="340"/>
      <c r="V684" s="340"/>
      <c r="W684" s="340"/>
      <c r="X684" s="338">
        <f>MIN($K684*$M684, $K684-SUM($O684:W684))*Q671</f>
        <v>0</v>
      </c>
      <c r="Y684" s="338">
        <f>MIN($K684*$M684, $K684-SUM($O684:X684))</f>
        <v>0</v>
      </c>
      <c r="Z684" s="338">
        <f>MIN($K684*$M684, $K684-SUM($O684:Y684))</f>
        <v>0</v>
      </c>
    </row>
    <row r="685" spans="5:27" outlineLevel="1" x14ac:dyDescent="0.25">
      <c r="J685" s="339">
        <f t="shared" si="528"/>
        <v>2027</v>
      </c>
      <c r="K685" s="334">
        <f t="shared" si="529"/>
        <v>0</v>
      </c>
      <c r="L685" s="335">
        <f t="shared" si="527"/>
        <v>6</v>
      </c>
      <c r="M685" s="336">
        <f t="shared" si="527"/>
        <v>0.16666666666666666</v>
      </c>
      <c r="N685" s="337"/>
      <c r="O685" s="340"/>
      <c r="P685" s="340"/>
      <c r="Q685" s="340"/>
      <c r="R685" s="340"/>
      <c r="S685" s="340"/>
      <c r="T685" s="340"/>
      <c r="U685" s="340"/>
      <c r="V685" s="340"/>
      <c r="W685" s="340"/>
      <c r="X685" s="340"/>
      <c r="Y685" s="338">
        <f>MIN($K685*$M685, $K685-SUM($O685:X685))*Q671</f>
        <v>0</v>
      </c>
      <c r="Z685" s="338">
        <f>MIN($K685*$M685, $K685-SUM($O685:Y685))</f>
        <v>0</v>
      </c>
    </row>
    <row r="686" spans="5:27" outlineLevel="1" x14ac:dyDescent="0.25">
      <c r="J686" s="339">
        <f t="shared" si="528"/>
        <v>2028</v>
      </c>
      <c r="K686" s="334">
        <f t="shared" si="529"/>
        <v>0</v>
      </c>
      <c r="L686" s="335">
        <f t="shared" si="527"/>
        <v>6</v>
      </c>
      <c r="M686" s="336">
        <f t="shared" si="527"/>
        <v>0.16666666666666666</v>
      </c>
      <c r="N686" s="337"/>
      <c r="O686" s="340"/>
      <c r="P686" s="340"/>
      <c r="Q686" s="340"/>
      <c r="R686" s="340"/>
      <c r="S686" s="340"/>
      <c r="T686" s="340"/>
      <c r="U686" s="340"/>
      <c r="V686" s="340"/>
      <c r="W686" s="340"/>
      <c r="X686" s="340"/>
      <c r="Y686" s="340"/>
      <c r="Z686" s="338">
        <f>MIN($K686*$M686, $K686-SUM($O686:Y686))*Q671</f>
        <v>0</v>
      </c>
    </row>
    <row r="687" spans="5:27" outlineLevel="1" x14ac:dyDescent="0.25">
      <c r="N687" s="198">
        <f>O687*(O687+1)/2</f>
        <v>21</v>
      </c>
      <c r="O687" s="322">
        <f>L673</f>
        <v>6</v>
      </c>
      <c r="P687" s="322">
        <f>MAX(O687-1, 0)</f>
        <v>5</v>
      </c>
      <c r="Q687" s="322">
        <f t="shared" ref="Q687:Z687" si="530">MAX(P687-1, 0)</f>
        <v>4</v>
      </c>
      <c r="R687" s="322">
        <f t="shared" si="530"/>
        <v>3</v>
      </c>
      <c r="S687" s="322">
        <f t="shared" si="530"/>
        <v>2</v>
      </c>
      <c r="T687" s="322">
        <f t="shared" si="530"/>
        <v>1</v>
      </c>
      <c r="U687" s="322">
        <f t="shared" si="530"/>
        <v>0</v>
      </c>
      <c r="V687" s="322">
        <f t="shared" si="530"/>
        <v>0</v>
      </c>
      <c r="W687" s="322">
        <f t="shared" si="530"/>
        <v>0</v>
      </c>
      <c r="X687" s="322">
        <f t="shared" si="530"/>
        <v>0</v>
      </c>
      <c r="Y687" s="322">
        <f t="shared" si="530"/>
        <v>0</v>
      </c>
      <c r="Z687" s="322">
        <f t="shared" si="530"/>
        <v>0</v>
      </c>
    </row>
    <row r="688" spans="5:27" outlineLevel="1" x14ac:dyDescent="0.25">
      <c r="E688" s="321">
        <f>F290</f>
        <v>0</v>
      </c>
      <c r="O688" s="322" t="s">
        <v>104</v>
      </c>
      <c r="P688" s="322"/>
      <c r="Q688" s="323">
        <f>$Q$586</f>
        <v>1</v>
      </c>
    </row>
    <row r="689" spans="5:27" outlineLevel="1" x14ac:dyDescent="0.25">
      <c r="J689" s="324" t="s">
        <v>105</v>
      </c>
      <c r="K689" s="324" t="s">
        <v>106</v>
      </c>
      <c r="L689" s="325" t="s">
        <v>107</v>
      </c>
      <c r="M689" s="325" t="s">
        <v>108</v>
      </c>
      <c r="N689" s="325">
        <v>2016</v>
      </c>
      <c r="O689" s="326">
        <v>2017</v>
      </c>
      <c r="P689" s="326">
        <v>2018</v>
      </c>
      <c r="Q689" s="326">
        <v>2019</v>
      </c>
      <c r="R689" s="326">
        <v>2020</v>
      </c>
      <c r="S689" s="326">
        <v>2021</v>
      </c>
      <c r="T689" s="326">
        <v>2022</v>
      </c>
      <c r="U689" s="326">
        <v>2023</v>
      </c>
      <c r="V689" s="326">
        <v>2024</v>
      </c>
      <c r="W689" s="326">
        <v>2025</v>
      </c>
      <c r="X689" s="326">
        <v>2026</v>
      </c>
      <c r="Y689" s="326">
        <v>2027</v>
      </c>
      <c r="Z689" s="326">
        <v>2028</v>
      </c>
    </row>
    <row r="690" spans="5:27" outlineLevel="1" x14ac:dyDescent="0.25">
      <c r="E690" s="291"/>
      <c r="F690" s="291"/>
      <c r="G690" s="291"/>
      <c r="H690" s="291"/>
      <c r="I690" s="291"/>
      <c r="J690" s="327" t="s">
        <v>109</v>
      </c>
      <c r="K690" s="328">
        <f>SUM(K691:K703)</f>
        <v>0</v>
      </c>
      <c r="L690" s="329">
        <f>K371</f>
        <v>6</v>
      </c>
      <c r="M690" s="330">
        <f>1/L690</f>
        <v>0.16666666666666666</v>
      </c>
      <c r="N690" s="331"/>
      <c r="O690" s="331">
        <f t="shared" ref="O690:Z690" si="531">SUM(O691:O703)</f>
        <v>0</v>
      </c>
      <c r="P690" s="331">
        <f t="shared" si="531"/>
        <v>0</v>
      </c>
      <c r="Q690" s="331">
        <f t="shared" si="531"/>
        <v>0</v>
      </c>
      <c r="R690" s="331">
        <f t="shared" si="531"/>
        <v>0</v>
      </c>
      <c r="S690" s="331">
        <f t="shared" si="531"/>
        <v>0</v>
      </c>
      <c r="T690" s="331">
        <f t="shared" si="531"/>
        <v>0</v>
      </c>
      <c r="U690" s="331">
        <f t="shared" si="531"/>
        <v>0</v>
      </c>
      <c r="V690" s="331">
        <f t="shared" si="531"/>
        <v>0</v>
      </c>
      <c r="W690" s="331">
        <f t="shared" si="531"/>
        <v>0</v>
      </c>
      <c r="X690" s="331">
        <f t="shared" si="531"/>
        <v>0</v>
      </c>
      <c r="Y690" s="331">
        <f t="shared" si="531"/>
        <v>0</v>
      </c>
      <c r="Z690" s="331">
        <f t="shared" si="531"/>
        <v>0</v>
      </c>
    </row>
    <row r="691" spans="5:27" outlineLevel="1" x14ac:dyDescent="0.25">
      <c r="I691" s="332"/>
      <c r="J691" s="333">
        <f>J674</f>
        <v>2016</v>
      </c>
      <c r="K691" s="340">
        <v>0</v>
      </c>
      <c r="L691" s="335">
        <f t="shared" ref="L691:M703" si="532">L690</f>
        <v>6</v>
      </c>
      <c r="M691" s="336">
        <f t="shared" si="532"/>
        <v>0.16666666666666666</v>
      </c>
      <c r="N691" s="337"/>
      <c r="O691" s="340">
        <f>MIN($K691*O704/$N704,$K691-SUM($N691:N691))</f>
        <v>0</v>
      </c>
      <c r="P691" s="340">
        <f>MIN($K691*P704/$N704,$K691-SUM($N691:O691))</f>
        <v>0</v>
      </c>
      <c r="Q691" s="340">
        <f>MIN($K691*Q704/$N704,$K691-SUM($N691:P691))</f>
        <v>0</v>
      </c>
      <c r="R691" s="340">
        <f>MIN($K691*R704/$N704,$K691-SUM($N691:Q691))</f>
        <v>0</v>
      </c>
      <c r="S691" s="340">
        <f>MIN($K691*S704/$N704,$K691-SUM($N691:R691))</f>
        <v>0</v>
      </c>
      <c r="T691" s="340">
        <f>MIN($K691*T704/$N704,$K691-SUM($N691:S691))</f>
        <v>0</v>
      </c>
      <c r="U691" s="340">
        <f>MIN($K691*U704/$N704,$K691-SUM($N691:T691))</f>
        <v>0</v>
      </c>
      <c r="V691" s="340">
        <f>MIN($K691*V704/$N704,$K691-SUM($N691:U691))</f>
        <v>0</v>
      </c>
      <c r="W691" s="340">
        <f>MIN($K691*W704/$N704,$K691-SUM($N691:V691))</f>
        <v>0</v>
      </c>
      <c r="X691" s="340">
        <f>MIN($K691*X704/$N704,$K691-SUM($N691:W691))</f>
        <v>0</v>
      </c>
      <c r="Y691" s="340">
        <f>MIN($K691*Y704/$N704,$K691-SUM($N691:X691))</f>
        <v>0</v>
      </c>
      <c r="Z691" s="340">
        <f>MIN($K691*Z704/$N704,$K691-SUM($N691:Y691))</f>
        <v>0</v>
      </c>
      <c r="AA691" s="198" t="s">
        <v>111</v>
      </c>
    </row>
    <row r="692" spans="5:27" outlineLevel="1" x14ac:dyDescent="0.25">
      <c r="I692" s="332" t="s">
        <v>115</v>
      </c>
      <c r="J692" s="333">
        <f t="shared" ref="J692:J703" si="533">J675</f>
        <v>2017</v>
      </c>
      <c r="K692" s="334">
        <f t="shared" ref="K692:K703" si="534">SUMIF($279:$279, $J692,$290:$290)</f>
        <v>0</v>
      </c>
      <c r="L692" s="335">
        <f t="shared" si="532"/>
        <v>6</v>
      </c>
      <c r="M692" s="336">
        <f t="shared" si="532"/>
        <v>0.16666666666666666</v>
      </c>
      <c r="N692" s="337"/>
      <c r="O692" s="338">
        <f>MIN($K692*$M692, $K692-SUM($N692:N692))*Q688</f>
        <v>0</v>
      </c>
      <c r="P692" s="338">
        <f>MIN($K692*$M692, $K692-SUM($N692:O692))</f>
        <v>0</v>
      </c>
      <c r="Q692" s="338">
        <f>MIN($K692*$M692, $K692-SUM($O692:P692))</f>
        <v>0</v>
      </c>
      <c r="R692" s="338">
        <f>MIN($K692*$M692, $K692-SUM($O692:Q692))</f>
        <v>0</v>
      </c>
      <c r="S692" s="338">
        <f>MIN($K692*$M692, $K692-SUM($O692:R692))</f>
        <v>0</v>
      </c>
      <c r="T692" s="338">
        <f>MIN($K692*$M692, $K692-SUM($O692:S692))</f>
        <v>0</v>
      </c>
      <c r="U692" s="338">
        <f>MIN($K692*$M692, $K692-SUM($O692:T692))</f>
        <v>0</v>
      </c>
      <c r="V692" s="338">
        <f>MIN($K692*$M692, $K692-SUM($O692:U692))</f>
        <v>0</v>
      </c>
      <c r="W692" s="338">
        <f>MIN($K692*$M692, $K692-SUM($O692:V692))</f>
        <v>0</v>
      </c>
      <c r="X692" s="338">
        <f>MIN($K692*$M692, $K692-SUM($O692:W692))</f>
        <v>0</v>
      </c>
      <c r="Y692" s="338">
        <f>MIN($K692*$M692, $K692-SUM($O692:X692))</f>
        <v>0</v>
      </c>
      <c r="Z692" s="338">
        <f>MIN($K692*$M692, $K692-SUM($O692:Y692))</f>
        <v>0</v>
      </c>
    </row>
    <row r="693" spans="5:27" outlineLevel="1" x14ac:dyDescent="0.25">
      <c r="J693" s="339">
        <f t="shared" si="533"/>
        <v>2018</v>
      </c>
      <c r="K693" s="334">
        <f t="shared" si="534"/>
        <v>0</v>
      </c>
      <c r="L693" s="335">
        <f t="shared" si="532"/>
        <v>6</v>
      </c>
      <c r="M693" s="336">
        <f t="shared" si="532"/>
        <v>0.16666666666666666</v>
      </c>
      <c r="N693" s="337"/>
      <c r="O693" s="340"/>
      <c r="P693" s="338">
        <f>MIN($K693*$M693, $K693-SUM($N693:O693))*Q688</f>
        <v>0</v>
      </c>
      <c r="Q693" s="338">
        <f>MIN($K693*$M693, $K693-SUM($O693:P693))</f>
        <v>0</v>
      </c>
      <c r="R693" s="338">
        <f>MIN($K693*$M693, $K693-SUM($O693:Q693))</f>
        <v>0</v>
      </c>
      <c r="S693" s="338">
        <f>MIN($K693*$M693, $K693-SUM($O693:R693))</f>
        <v>0</v>
      </c>
      <c r="T693" s="338">
        <f>MIN($K693*$M693, $K693-SUM($O693:S693))</f>
        <v>0</v>
      </c>
      <c r="U693" s="338">
        <f>MIN($K693*$M693, $K693-SUM($O693:T693))</f>
        <v>0</v>
      </c>
      <c r="V693" s="338">
        <f>MIN($K693*$M693, $K693-SUM($O693:U693))</f>
        <v>0</v>
      </c>
      <c r="W693" s="338">
        <f>MIN($K693*$M693, $K693-SUM($O693:V693))</f>
        <v>0</v>
      </c>
      <c r="X693" s="338">
        <f>MIN($K693*$M693, $K693-SUM($O693:W693))</f>
        <v>0</v>
      </c>
      <c r="Y693" s="338">
        <f>MIN($K693*$M693, $K693-SUM($O693:X693))</f>
        <v>0</v>
      </c>
      <c r="Z693" s="338">
        <f>MIN($K693*$M693, $K693-SUM($O693:Y693))</f>
        <v>0</v>
      </c>
    </row>
    <row r="694" spans="5:27" outlineLevel="1" x14ac:dyDescent="0.25">
      <c r="J694" s="339">
        <f t="shared" si="533"/>
        <v>2019</v>
      </c>
      <c r="K694" s="334">
        <f t="shared" si="534"/>
        <v>0</v>
      </c>
      <c r="L694" s="335">
        <f t="shared" si="532"/>
        <v>6</v>
      </c>
      <c r="M694" s="336">
        <f t="shared" si="532"/>
        <v>0.16666666666666666</v>
      </c>
      <c r="N694" s="337"/>
      <c r="O694" s="340"/>
      <c r="P694" s="340"/>
      <c r="Q694" s="338">
        <f>MIN($K694*$M694, $K694-SUM($O694:P694))*Q688</f>
        <v>0</v>
      </c>
      <c r="R694" s="338">
        <f>MIN($K694*$M694, $K694-SUM($O694:Q694))</f>
        <v>0</v>
      </c>
      <c r="S694" s="338">
        <f>MIN($K694*$M694, $K694-SUM($O694:R694))</f>
        <v>0</v>
      </c>
      <c r="T694" s="338">
        <f>MIN($K694*$M694, $K694-SUM($O694:S694))</f>
        <v>0</v>
      </c>
      <c r="U694" s="338">
        <f>MIN($K694*$M694, $K694-SUM($O694:T694))</f>
        <v>0</v>
      </c>
      <c r="V694" s="338">
        <f>MIN($K694*$M694, $K694-SUM($O694:U694))</f>
        <v>0</v>
      </c>
      <c r="W694" s="338">
        <f>MIN($K694*$M694, $K694-SUM($O694:V694))</f>
        <v>0</v>
      </c>
      <c r="X694" s="338">
        <f>MIN($K694*$M694, $K694-SUM($O694:W694))</f>
        <v>0</v>
      </c>
      <c r="Y694" s="338">
        <f>MIN($K694*$M694, $K694-SUM($O694:X694))</f>
        <v>0</v>
      </c>
      <c r="Z694" s="338">
        <f>MIN($K694*$M694, $K694-SUM($O694:Y694))</f>
        <v>0</v>
      </c>
    </row>
    <row r="695" spans="5:27" outlineLevel="1" x14ac:dyDescent="0.25">
      <c r="J695" s="339">
        <f t="shared" si="533"/>
        <v>2020</v>
      </c>
      <c r="K695" s="334">
        <f t="shared" si="534"/>
        <v>0</v>
      </c>
      <c r="L695" s="335">
        <f t="shared" si="532"/>
        <v>6</v>
      </c>
      <c r="M695" s="336">
        <f t="shared" si="532"/>
        <v>0.16666666666666666</v>
      </c>
      <c r="N695" s="337"/>
      <c r="O695" s="340"/>
      <c r="P695" s="340"/>
      <c r="Q695" s="340"/>
      <c r="R695" s="338">
        <f>MIN($K695*$M695, $K695-SUM($O695:Q695))*Q688</f>
        <v>0</v>
      </c>
      <c r="S695" s="338">
        <f>MIN($K695*$M695, $K695-SUM($O695:R695))</f>
        <v>0</v>
      </c>
      <c r="T695" s="338">
        <f>MIN($K695*$M695, $K695-SUM($O695:S695))</f>
        <v>0</v>
      </c>
      <c r="U695" s="338">
        <f>MIN($K695*$M695, $K695-SUM($O695:T695))</f>
        <v>0</v>
      </c>
      <c r="V695" s="338">
        <f>MIN($K695*$M695, $K695-SUM($O695:U695))</f>
        <v>0</v>
      </c>
      <c r="W695" s="338">
        <f>MIN($K695*$M695, $K695-SUM($O695:V695))</f>
        <v>0</v>
      </c>
      <c r="X695" s="338">
        <f>MIN($K695*$M695, $K695-SUM($O695:W695))</f>
        <v>0</v>
      </c>
      <c r="Y695" s="338">
        <f>MIN($K695*$M695, $K695-SUM($O695:X695))</f>
        <v>0</v>
      </c>
      <c r="Z695" s="338">
        <f>MIN($K695*$M695, $K695-SUM($O695:Y695))</f>
        <v>0</v>
      </c>
    </row>
    <row r="696" spans="5:27" outlineLevel="1" x14ac:dyDescent="0.25">
      <c r="J696" s="339">
        <f t="shared" si="533"/>
        <v>2021</v>
      </c>
      <c r="K696" s="334">
        <f t="shared" si="534"/>
        <v>0</v>
      </c>
      <c r="L696" s="335">
        <f t="shared" si="532"/>
        <v>6</v>
      </c>
      <c r="M696" s="336">
        <f t="shared" si="532"/>
        <v>0.16666666666666666</v>
      </c>
      <c r="N696" s="337"/>
      <c r="O696" s="340"/>
      <c r="P696" s="340"/>
      <c r="Q696" s="340"/>
      <c r="R696" s="340"/>
      <c r="S696" s="338">
        <f>MIN($K696*$M696, $K696-SUM($O696:R696))*Q688</f>
        <v>0</v>
      </c>
      <c r="T696" s="338">
        <f>MIN($K696*$M696, $K696-SUM($O696:S696))</f>
        <v>0</v>
      </c>
      <c r="U696" s="338">
        <f>MIN($K696*$M696, $K696-SUM($O696:T696))</f>
        <v>0</v>
      </c>
      <c r="V696" s="338">
        <f>MIN($K696*$M696, $K696-SUM($O696:U696))</f>
        <v>0</v>
      </c>
      <c r="W696" s="338">
        <f>MIN($K696*$M696, $K696-SUM($O696:V696))</f>
        <v>0</v>
      </c>
      <c r="X696" s="338">
        <f>MIN($K696*$M696, $K696-SUM($O696:W696))</f>
        <v>0</v>
      </c>
      <c r="Y696" s="338">
        <f>MIN($K696*$M696, $K696-SUM($O696:X696))</f>
        <v>0</v>
      </c>
      <c r="Z696" s="338">
        <f>MIN($K696*$M696, $K696-SUM($O696:Y696))</f>
        <v>0</v>
      </c>
    </row>
    <row r="697" spans="5:27" outlineLevel="1" x14ac:dyDescent="0.25">
      <c r="J697" s="339">
        <f t="shared" si="533"/>
        <v>2022</v>
      </c>
      <c r="K697" s="334">
        <f t="shared" si="534"/>
        <v>0</v>
      </c>
      <c r="L697" s="335">
        <f t="shared" si="532"/>
        <v>6</v>
      </c>
      <c r="M697" s="336">
        <f t="shared" si="532"/>
        <v>0.16666666666666666</v>
      </c>
      <c r="N697" s="337"/>
      <c r="O697" s="340"/>
      <c r="P697" s="340"/>
      <c r="Q697" s="340"/>
      <c r="R697" s="340"/>
      <c r="S697" s="340"/>
      <c r="T697" s="338">
        <f>MIN($K697*$M697, $K697-SUM($O697:S697))*Q688</f>
        <v>0</v>
      </c>
      <c r="U697" s="338">
        <f>MIN($K697*$M697, $K697-SUM($O697:T697))</f>
        <v>0</v>
      </c>
      <c r="V697" s="338">
        <f>MIN($K697*$M697, $K697-SUM($O697:U697))</f>
        <v>0</v>
      </c>
      <c r="W697" s="338">
        <f>MIN($K697*$M697, $K697-SUM($O697:V697))</f>
        <v>0</v>
      </c>
      <c r="X697" s="338">
        <f>MIN($K697*$M697, $K697-SUM($O697:W697))</f>
        <v>0</v>
      </c>
      <c r="Y697" s="338">
        <f>MIN($K697*$M697, $K697-SUM($O697:X697))</f>
        <v>0</v>
      </c>
      <c r="Z697" s="338">
        <f>MIN($K697*$M697, $K697-SUM($O697:Y697))</f>
        <v>0</v>
      </c>
    </row>
    <row r="698" spans="5:27" outlineLevel="1" x14ac:dyDescent="0.25">
      <c r="J698" s="339">
        <f t="shared" si="533"/>
        <v>2023</v>
      </c>
      <c r="K698" s="334">
        <f t="shared" si="534"/>
        <v>0</v>
      </c>
      <c r="L698" s="335">
        <f t="shared" si="532"/>
        <v>6</v>
      </c>
      <c r="M698" s="336">
        <f t="shared" si="532"/>
        <v>0.16666666666666666</v>
      </c>
      <c r="N698" s="337"/>
      <c r="O698" s="340"/>
      <c r="P698" s="340"/>
      <c r="Q698" s="340"/>
      <c r="R698" s="340"/>
      <c r="S698" s="340"/>
      <c r="T698" s="340"/>
      <c r="U698" s="338">
        <f>MIN($K698*$M698, $K698-SUM($O698:T698))*Q688</f>
        <v>0</v>
      </c>
      <c r="V698" s="338">
        <f>MIN($K698*$M698, $K698-SUM($O698:U698))</f>
        <v>0</v>
      </c>
      <c r="W698" s="338">
        <f>MIN($K698*$M698, $K698-SUM($O698:V698))</f>
        <v>0</v>
      </c>
      <c r="X698" s="338">
        <f>MIN($K698*$M698, $K698-SUM($O698:W698))</f>
        <v>0</v>
      </c>
      <c r="Y698" s="338">
        <f>MIN($K698*$M698, $K698-SUM($O698:X698))</f>
        <v>0</v>
      </c>
      <c r="Z698" s="338">
        <f>MIN($K698*$M698, $K698-SUM($O698:Y698))</f>
        <v>0</v>
      </c>
    </row>
    <row r="699" spans="5:27" outlineLevel="1" x14ac:dyDescent="0.25">
      <c r="J699" s="339">
        <f t="shared" si="533"/>
        <v>2024</v>
      </c>
      <c r="K699" s="334">
        <f t="shared" si="534"/>
        <v>0</v>
      </c>
      <c r="L699" s="335">
        <f t="shared" si="532"/>
        <v>6</v>
      </c>
      <c r="M699" s="336">
        <f t="shared" si="532"/>
        <v>0.16666666666666666</v>
      </c>
      <c r="N699" s="337"/>
      <c r="O699" s="340"/>
      <c r="P699" s="340"/>
      <c r="Q699" s="340"/>
      <c r="R699" s="340"/>
      <c r="S699" s="340"/>
      <c r="T699" s="340"/>
      <c r="U699" s="340"/>
      <c r="V699" s="338">
        <f>MIN($K699*$M699, $K699-SUM($O699:U699))*Q688</f>
        <v>0</v>
      </c>
      <c r="W699" s="338">
        <f>MIN($K699*$M699, $K699-SUM($O699:V699))</f>
        <v>0</v>
      </c>
      <c r="X699" s="338">
        <f>MIN($K699*$M699, $K699-SUM($O699:W699))</f>
        <v>0</v>
      </c>
      <c r="Y699" s="338">
        <f>MIN($K699*$M699, $K699-SUM($O699:X699))</f>
        <v>0</v>
      </c>
      <c r="Z699" s="338">
        <f>MIN($K699*$M699, $K699-SUM($O699:Y699))</f>
        <v>0</v>
      </c>
    </row>
    <row r="700" spans="5:27" outlineLevel="1" x14ac:dyDescent="0.25">
      <c r="J700" s="339">
        <f t="shared" si="533"/>
        <v>2025</v>
      </c>
      <c r="K700" s="334">
        <f t="shared" si="534"/>
        <v>0</v>
      </c>
      <c r="L700" s="335">
        <f t="shared" si="532"/>
        <v>6</v>
      </c>
      <c r="M700" s="336">
        <f t="shared" si="532"/>
        <v>0.16666666666666666</v>
      </c>
      <c r="N700" s="337"/>
      <c r="O700" s="340"/>
      <c r="P700" s="340"/>
      <c r="Q700" s="340"/>
      <c r="R700" s="340"/>
      <c r="S700" s="340"/>
      <c r="T700" s="340"/>
      <c r="U700" s="340"/>
      <c r="V700" s="340"/>
      <c r="W700" s="338">
        <f>MIN($K700*$M700, $K700-SUM($O700:V700))*Q688</f>
        <v>0</v>
      </c>
      <c r="X700" s="338">
        <f>MIN($K700*$M700, $K700-SUM($O700:W700))</f>
        <v>0</v>
      </c>
      <c r="Y700" s="338">
        <f>MIN($K700*$M700, $K700-SUM($O700:X700))</f>
        <v>0</v>
      </c>
      <c r="Z700" s="338">
        <f>MIN($K700*$M700, $K700-SUM($O700:Y700))</f>
        <v>0</v>
      </c>
    </row>
    <row r="701" spans="5:27" outlineLevel="1" x14ac:dyDescent="0.25">
      <c r="J701" s="339">
        <f t="shared" si="533"/>
        <v>2026</v>
      </c>
      <c r="K701" s="334">
        <f t="shared" si="534"/>
        <v>0</v>
      </c>
      <c r="L701" s="335">
        <f t="shared" si="532"/>
        <v>6</v>
      </c>
      <c r="M701" s="336">
        <f t="shared" si="532"/>
        <v>0.16666666666666666</v>
      </c>
      <c r="N701" s="337"/>
      <c r="O701" s="340"/>
      <c r="P701" s="340"/>
      <c r="Q701" s="340"/>
      <c r="R701" s="340"/>
      <c r="S701" s="340"/>
      <c r="T701" s="340"/>
      <c r="U701" s="340"/>
      <c r="V701" s="340"/>
      <c r="W701" s="340"/>
      <c r="X701" s="338">
        <f>MIN($K701*$M701, $K701-SUM($O701:W701))*Q688</f>
        <v>0</v>
      </c>
      <c r="Y701" s="338">
        <f>MIN($K701*$M701, $K701-SUM($O701:X701))</f>
        <v>0</v>
      </c>
      <c r="Z701" s="338">
        <f>MIN($K701*$M701, $K701-SUM($O701:Y701))</f>
        <v>0</v>
      </c>
    </row>
    <row r="702" spans="5:27" outlineLevel="1" x14ac:dyDescent="0.25">
      <c r="J702" s="339">
        <f t="shared" si="533"/>
        <v>2027</v>
      </c>
      <c r="K702" s="334">
        <f t="shared" si="534"/>
        <v>0</v>
      </c>
      <c r="L702" s="335">
        <f t="shared" si="532"/>
        <v>6</v>
      </c>
      <c r="M702" s="336">
        <f t="shared" si="532"/>
        <v>0.16666666666666666</v>
      </c>
      <c r="N702" s="337"/>
      <c r="O702" s="340"/>
      <c r="P702" s="340"/>
      <c r="Q702" s="340"/>
      <c r="R702" s="340"/>
      <c r="S702" s="340"/>
      <c r="T702" s="340"/>
      <c r="U702" s="340"/>
      <c r="V702" s="340"/>
      <c r="W702" s="340"/>
      <c r="X702" s="340"/>
      <c r="Y702" s="338">
        <f>MIN($K702*$M702, $K702-SUM($O702:X702))*Q688</f>
        <v>0</v>
      </c>
      <c r="Z702" s="338">
        <f>MIN($K702*$M702, $K702-SUM($O702:Y702))</f>
        <v>0</v>
      </c>
    </row>
    <row r="703" spans="5:27" outlineLevel="1" x14ac:dyDescent="0.25">
      <c r="J703" s="339">
        <f t="shared" si="533"/>
        <v>2028</v>
      </c>
      <c r="K703" s="334">
        <f t="shared" si="534"/>
        <v>0</v>
      </c>
      <c r="L703" s="335">
        <f t="shared" si="532"/>
        <v>6</v>
      </c>
      <c r="M703" s="336">
        <f t="shared" si="532"/>
        <v>0.16666666666666666</v>
      </c>
      <c r="N703" s="337"/>
      <c r="O703" s="340"/>
      <c r="P703" s="340"/>
      <c r="Q703" s="340"/>
      <c r="R703" s="340"/>
      <c r="S703" s="340"/>
      <c r="T703" s="340"/>
      <c r="U703" s="340"/>
      <c r="V703" s="340"/>
      <c r="W703" s="340"/>
      <c r="X703" s="340"/>
      <c r="Y703" s="340"/>
      <c r="Z703" s="338">
        <f>MIN($K703*$M703, $K703-SUM($O703:Y703))*Q688</f>
        <v>0</v>
      </c>
    </row>
    <row r="704" spans="5:27" outlineLevel="1" x14ac:dyDescent="0.25">
      <c r="N704" s="198">
        <f>O704*(O704+1)/2</f>
        <v>21</v>
      </c>
      <c r="O704" s="322">
        <f>L690</f>
        <v>6</v>
      </c>
      <c r="P704" s="322">
        <f>MAX(O704-1, 0)</f>
        <v>5</v>
      </c>
      <c r="Q704" s="322">
        <f t="shared" ref="Q704:Z704" si="535">MAX(P704-1, 0)</f>
        <v>4</v>
      </c>
      <c r="R704" s="322">
        <f t="shared" si="535"/>
        <v>3</v>
      </c>
      <c r="S704" s="322">
        <f t="shared" si="535"/>
        <v>2</v>
      </c>
      <c r="T704" s="322">
        <f t="shared" si="535"/>
        <v>1</v>
      </c>
      <c r="U704" s="322">
        <f t="shared" si="535"/>
        <v>0</v>
      </c>
      <c r="V704" s="322">
        <f t="shared" si="535"/>
        <v>0</v>
      </c>
      <c r="W704" s="322">
        <f t="shared" si="535"/>
        <v>0</v>
      </c>
      <c r="X704" s="322">
        <f t="shared" si="535"/>
        <v>0</v>
      </c>
      <c r="Y704" s="322">
        <f t="shared" si="535"/>
        <v>0</v>
      </c>
      <c r="Z704" s="322">
        <f t="shared" si="535"/>
        <v>0</v>
      </c>
    </row>
    <row r="706" spans="4:152" x14ac:dyDescent="0.25">
      <c r="E706" s="314" t="s">
        <v>116</v>
      </c>
      <c r="F706" s="315"/>
      <c r="G706" s="315"/>
      <c r="H706" s="315"/>
      <c r="I706" s="315"/>
      <c r="J706" s="316"/>
      <c r="K706" s="317"/>
      <c r="L706" s="316"/>
      <c r="M706" s="316"/>
      <c r="N706" s="316"/>
      <c r="O706" s="316"/>
      <c r="P706" s="316"/>
      <c r="Q706" s="316"/>
      <c r="R706" s="316"/>
      <c r="S706" s="316"/>
      <c r="T706" s="316"/>
      <c r="U706" s="316"/>
      <c r="V706" s="316"/>
      <c r="W706" s="316"/>
      <c r="X706" s="316"/>
      <c r="Y706" s="316"/>
      <c r="Z706" s="316"/>
      <c r="AA706" s="316"/>
      <c r="AB706" s="316"/>
      <c r="AC706" s="316"/>
      <c r="AD706" s="316"/>
      <c r="AE706" s="316"/>
      <c r="AF706" s="316"/>
      <c r="AG706" s="316"/>
      <c r="AH706" s="316"/>
      <c r="AI706" s="316"/>
      <c r="AJ706" s="316"/>
      <c r="AK706" s="316"/>
      <c r="AL706" s="316"/>
      <c r="AM706" s="316"/>
      <c r="AN706" s="316"/>
      <c r="AO706" s="316"/>
      <c r="AP706" s="316"/>
      <c r="AQ706" s="316"/>
      <c r="AR706" s="316"/>
      <c r="AS706" s="316"/>
      <c r="AT706" s="316"/>
      <c r="AU706" s="316"/>
      <c r="AV706" s="316"/>
      <c r="AW706" s="316"/>
      <c r="AX706" s="316"/>
      <c r="AY706" s="316"/>
      <c r="AZ706" s="316"/>
      <c r="BA706" s="316"/>
      <c r="BB706" s="316"/>
      <c r="BC706" s="316"/>
      <c r="BD706" s="316"/>
      <c r="BE706" s="316"/>
      <c r="BF706" s="316"/>
      <c r="BG706" s="316"/>
      <c r="BH706" s="316"/>
      <c r="BI706" s="316"/>
      <c r="BJ706" s="316"/>
      <c r="BK706" s="316"/>
      <c r="BL706" s="316"/>
      <c r="BM706" s="316"/>
      <c r="BN706" s="316"/>
      <c r="BO706" s="316"/>
      <c r="BP706" s="316"/>
      <c r="BQ706" s="316"/>
      <c r="BR706" s="316"/>
      <c r="BS706" s="316"/>
      <c r="BT706" s="316"/>
      <c r="BU706" s="316"/>
      <c r="BV706" s="316"/>
      <c r="BW706" s="316"/>
      <c r="BX706" s="316"/>
      <c r="BY706" s="316"/>
      <c r="BZ706" s="316"/>
      <c r="CA706" s="316"/>
      <c r="CB706" s="316"/>
      <c r="CC706" s="316"/>
      <c r="CD706" s="316"/>
      <c r="CE706" s="316"/>
      <c r="CF706" s="316"/>
      <c r="CG706" s="316"/>
      <c r="CH706" s="316"/>
      <c r="CI706" s="316"/>
      <c r="CJ706" s="316"/>
      <c r="CK706" s="316"/>
      <c r="CL706" s="316"/>
      <c r="CM706" s="316"/>
      <c r="CN706" s="316"/>
      <c r="CO706" s="316"/>
      <c r="CP706" s="316"/>
      <c r="CQ706" s="316"/>
      <c r="CR706" s="316"/>
      <c r="CS706" s="316"/>
      <c r="CT706" s="316"/>
      <c r="CU706" s="316"/>
      <c r="CV706" s="316"/>
      <c r="CW706" s="316"/>
      <c r="CX706" s="316"/>
      <c r="CY706" s="316"/>
      <c r="CZ706" s="316"/>
      <c r="DA706" s="316"/>
      <c r="DB706" s="316"/>
      <c r="DC706" s="316"/>
      <c r="DD706" s="316"/>
      <c r="DE706" s="316"/>
      <c r="DF706" s="316"/>
      <c r="DG706" s="316"/>
      <c r="DH706" s="316"/>
      <c r="DI706" s="316"/>
      <c r="DJ706" s="316"/>
      <c r="DK706" s="316"/>
      <c r="DL706" s="316"/>
      <c r="DM706" s="316"/>
      <c r="DN706" s="316"/>
      <c r="DO706" s="316"/>
      <c r="DP706" s="316"/>
      <c r="DQ706" s="316"/>
      <c r="DR706" s="316"/>
      <c r="DS706" s="316"/>
      <c r="DT706" s="316"/>
      <c r="DU706" s="316"/>
      <c r="DV706" s="316"/>
      <c r="DW706" s="316"/>
      <c r="DX706" s="316"/>
      <c r="DY706" s="316"/>
      <c r="DZ706" s="316"/>
      <c r="EA706" s="316"/>
      <c r="EB706" s="316"/>
      <c r="EC706" s="316"/>
      <c r="ED706" s="316"/>
      <c r="EE706" s="316"/>
      <c r="EF706" s="316"/>
      <c r="EG706" s="316"/>
      <c r="EH706" s="316"/>
      <c r="EI706" s="316"/>
      <c r="EJ706" s="316"/>
      <c r="EK706" s="316"/>
      <c r="EL706" s="316"/>
      <c r="EM706" s="316"/>
      <c r="EN706" s="316"/>
    </row>
    <row r="707" spans="4:152" s="257" customFormat="1" x14ac:dyDescent="0.25">
      <c r="D707" s="144"/>
      <c r="E707" s="318"/>
      <c r="F707" s="319"/>
      <c r="G707" s="319"/>
      <c r="H707" s="319"/>
      <c r="I707" s="319"/>
      <c r="J707" s="319"/>
      <c r="K707" s="320"/>
      <c r="L707" s="319"/>
      <c r="M707" s="319"/>
      <c r="N707" s="319"/>
      <c r="O707" s="319"/>
      <c r="P707" s="319"/>
      <c r="Q707" s="319"/>
      <c r="R707" s="319"/>
      <c r="S707" s="319"/>
      <c r="T707" s="319"/>
      <c r="U707" s="319"/>
      <c r="V707" s="319"/>
      <c r="W707" s="319"/>
      <c r="X707" s="319"/>
      <c r="Y707" s="319"/>
      <c r="Z707" s="319"/>
      <c r="AA707" s="319"/>
      <c r="AB707" s="319"/>
      <c r="AC707" s="319"/>
      <c r="AD707" s="319"/>
      <c r="AE707" s="319"/>
      <c r="AF707" s="319"/>
      <c r="AG707" s="319"/>
      <c r="AH707" s="319"/>
      <c r="AI707" s="319"/>
      <c r="AJ707" s="319"/>
      <c r="AK707" s="319"/>
      <c r="AL707" s="319"/>
      <c r="AM707" s="319"/>
      <c r="AN707" s="319"/>
      <c r="AO707" s="319"/>
      <c r="AP707" s="319"/>
      <c r="AQ707" s="319"/>
      <c r="AR707" s="319"/>
      <c r="AS707" s="319"/>
      <c r="AT707" s="319"/>
      <c r="AU707" s="319"/>
      <c r="AV707" s="319"/>
      <c r="AW707" s="319"/>
      <c r="AX707" s="319"/>
      <c r="AY707" s="319"/>
      <c r="AZ707" s="319"/>
      <c r="BA707" s="319"/>
      <c r="BB707" s="319"/>
      <c r="BC707" s="319"/>
      <c r="BD707" s="319"/>
      <c r="BE707" s="319"/>
      <c r="BF707" s="319"/>
      <c r="BG707" s="319"/>
      <c r="BH707" s="319"/>
      <c r="BI707" s="319"/>
      <c r="BJ707" s="319"/>
      <c r="BK707" s="319"/>
      <c r="BL707" s="319"/>
      <c r="BM707" s="319"/>
      <c r="BN707" s="319"/>
      <c r="BO707" s="319"/>
      <c r="BP707" s="319"/>
      <c r="BQ707" s="319"/>
      <c r="BR707" s="319"/>
      <c r="BS707" s="319"/>
      <c r="BT707" s="319"/>
      <c r="BU707" s="319"/>
      <c r="BV707" s="319"/>
      <c r="BW707" s="319"/>
      <c r="BX707" s="319"/>
      <c r="BY707" s="319"/>
      <c r="BZ707" s="319"/>
      <c r="CA707" s="319"/>
      <c r="CB707" s="319"/>
      <c r="CC707" s="319"/>
      <c r="CD707" s="319"/>
      <c r="CE707" s="319"/>
      <c r="CF707" s="319"/>
      <c r="CG707" s="319"/>
      <c r="CH707" s="319"/>
      <c r="CI707" s="319"/>
      <c r="CJ707" s="319"/>
      <c r="CK707" s="319"/>
      <c r="CL707" s="319"/>
      <c r="CM707" s="319"/>
      <c r="CN707" s="319"/>
      <c r="CO707" s="319"/>
      <c r="CP707" s="319"/>
      <c r="CQ707" s="319"/>
      <c r="CR707" s="319"/>
      <c r="CS707" s="319"/>
      <c r="CT707" s="319"/>
      <c r="CU707" s="319"/>
      <c r="CV707" s="319"/>
      <c r="CW707" s="319"/>
      <c r="CX707" s="319"/>
      <c r="CY707" s="319"/>
      <c r="CZ707" s="319"/>
      <c r="DA707" s="319"/>
      <c r="DB707" s="319"/>
      <c r="DC707" s="319"/>
      <c r="DD707" s="319"/>
      <c r="DE707" s="319"/>
      <c r="DF707" s="319"/>
      <c r="DG707" s="319"/>
      <c r="DH707" s="319"/>
      <c r="DI707" s="319"/>
      <c r="DJ707" s="319"/>
      <c r="DK707" s="319"/>
      <c r="DL707" s="319"/>
      <c r="DM707" s="319"/>
      <c r="DN707" s="319"/>
      <c r="DO707" s="319"/>
      <c r="DP707" s="319"/>
      <c r="DQ707" s="319"/>
      <c r="DR707" s="319"/>
      <c r="DS707" s="319"/>
      <c r="DT707" s="319"/>
      <c r="DU707" s="319"/>
      <c r="DV707" s="319"/>
      <c r="DW707" s="319"/>
      <c r="DX707" s="319"/>
      <c r="DY707" s="319"/>
      <c r="DZ707" s="319"/>
      <c r="EA707" s="319"/>
      <c r="EB707" s="319"/>
      <c r="EC707" s="319"/>
      <c r="ED707" s="319"/>
      <c r="EE707" s="319"/>
      <c r="EF707" s="319"/>
      <c r="EG707" s="319"/>
      <c r="EH707" s="319"/>
      <c r="EI707" s="319"/>
      <c r="EJ707" s="319"/>
      <c r="EK707" s="319"/>
      <c r="EL707" s="319"/>
      <c r="EM707" s="319"/>
      <c r="EN707" s="319"/>
      <c r="EO707" s="211"/>
      <c r="EP707" s="211"/>
      <c r="EQ707" s="211"/>
      <c r="ER707" s="211"/>
      <c r="ES707" s="211"/>
      <c r="ET707" s="211"/>
      <c r="EU707" s="211"/>
      <c r="EV707" s="211"/>
    </row>
    <row r="708" spans="4:152" outlineLevel="1" x14ac:dyDescent="0.25">
      <c r="E708" s="321" t="str">
        <f>F294</f>
        <v>산업재산권</v>
      </c>
      <c r="O708" s="322" t="s">
        <v>117</v>
      </c>
      <c r="P708" s="322"/>
      <c r="Q708" s="323">
        <f>$Q$586</f>
        <v>1</v>
      </c>
    </row>
    <row r="709" spans="4:152" outlineLevel="1" x14ac:dyDescent="0.25">
      <c r="J709" s="324" t="s">
        <v>118</v>
      </c>
      <c r="K709" s="324" t="s">
        <v>119</v>
      </c>
      <c r="L709" s="325" t="s">
        <v>107</v>
      </c>
      <c r="M709" s="325" t="s">
        <v>108</v>
      </c>
      <c r="N709" s="325">
        <v>2016</v>
      </c>
      <c r="O709" s="326">
        <v>2017</v>
      </c>
      <c r="P709" s="326">
        <v>2018</v>
      </c>
      <c r="Q709" s="326">
        <v>2019</v>
      </c>
      <c r="R709" s="326">
        <v>2020</v>
      </c>
      <c r="S709" s="326">
        <v>2021</v>
      </c>
      <c r="T709" s="326">
        <v>2022</v>
      </c>
      <c r="U709" s="326">
        <v>2023</v>
      </c>
      <c r="V709" s="326">
        <v>2024</v>
      </c>
      <c r="W709" s="326">
        <v>2025</v>
      </c>
      <c r="X709" s="326">
        <v>2026</v>
      </c>
      <c r="Y709" s="326">
        <v>2027</v>
      </c>
      <c r="Z709" s="326">
        <v>2028</v>
      </c>
    </row>
    <row r="710" spans="4:152" s="291" customFormat="1" outlineLevel="1" x14ac:dyDescent="0.25">
      <c r="D710" s="139"/>
      <c r="J710" s="327" t="s">
        <v>120</v>
      </c>
      <c r="K710" s="328">
        <f>SUM(K711:K723)</f>
        <v>0</v>
      </c>
      <c r="L710" s="329">
        <f>K393</f>
        <v>40</v>
      </c>
      <c r="M710" s="330">
        <f>1/L710</f>
        <v>2.5000000000000001E-2</v>
      </c>
      <c r="N710" s="331"/>
      <c r="O710" s="331">
        <f t="shared" ref="O710:Z710" si="536">SUM(O711:O723)</f>
        <v>0</v>
      </c>
      <c r="P710" s="331">
        <f t="shared" si="536"/>
        <v>0</v>
      </c>
      <c r="Q710" s="331">
        <f t="shared" si="536"/>
        <v>0</v>
      </c>
      <c r="R710" s="331">
        <f t="shared" si="536"/>
        <v>0</v>
      </c>
      <c r="S710" s="331">
        <f t="shared" si="536"/>
        <v>0</v>
      </c>
      <c r="T710" s="331">
        <f t="shared" si="536"/>
        <v>0</v>
      </c>
      <c r="U710" s="331">
        <f t="shared" si="536"/>
        <v>0</v>
      </c>
      <c r="V710" s="331">
        <f t="shared" si="536"/>
        <v>0</v>
      </c>
      <c r="W710" s="331">
        <f t="shared" si="536"/>
        <v>0</v>
      </c>
      <c r="X710" s="331">
        <f t="shared" si="536"/>
        <v>0</v>
      </c>
      <c r="Y710" s="331">
        <f t="shared" si="536"/>
        <v>0</v>
      </c>
      <c r="Z710" s="331">
        <f t="shared" si="536"/>
        <v>0</v>
      </c>
      <c r="EO710" s="319"/>
      <c r="EP710" s="319"/>
      <c r="EQ710" s="319"/>
      <c r="ER710" s="319"/>
      <c r="ES710" s="319"/>
      <c r="ET710" s="319"/>
      <c r="EU710" s="319"/>
      <c r="EV710" s="319"/>
    </row>
    <row r="711" spans="4:152" outlineLevel="1" x14ac:dyDescent="0.25">
      <c r="I711" s="332"/>
      <c r="J711" s="333">
        <v>2016</v>
      </c>
      <c r="K711" s="340">
        <v>0</v>
      </c>
      <c r="L711" s="335">
        <f t="shared" ref="L711:M723" si="537">L710</f>
        <v>40</v>
      </c>
      <c r="M711" s="336">
        <f t="shared" si="537"/>
        <v>2.5000000000000001E-2</v>
      </c>
      <c r="N711" s="337"/>
      <c r="O711" s="340"/>
      <c r="P711" s="340"/>
      <c r="Q711" s="340"/>
      <c r="R711" s="340"/>
      <c r="S711" s="340"/>
      <c r="T711" s="340"/>
      <c r="U711" s="340"/>
      <c r="V711" s="340"/>
      <c r="W711" s="340"/>
      <c r="X711" s="340"/>
      <c r="Y711" s="340"/>
      <c r="Z711" s="340"/>
      <c r="AA711" s="198" t="s">
        <v>121</v>
      </c>
    </row>
    <row r="712" spans="4:152" outlineLevel="1" x14ac:dyDescent="0.25">
      <c r="I712" s="332" t="s">
        <v>122</v>
      </c>
      <c r="J712" s="333">
        <v>2017</v>
      </c>
      <c r="K712" s="334">
        <f t="shared" ref="K712:K723" si="538">SUMIF($279:$279, $J712,$294:$294 )</f>
        <v>0</v>
      </c>
      <c r="L712" s="335">
        <f t="shared" si="537"/>
        <v>40</v>
      </c>
      <c r="M712" s="336">
        <f t="shared" si="537"/>
        <v>2.5000000000000001E-2</v>
      </c>
      <c r="N712" s="337"/>
      <c r="O712" s="338">
        <f>MIN($K712*$M712, $K712-SUM($N712:N712))*Q708</f>
        <v>0</v>
      </c>
      <c r="P712" s="338">
        <f>MIN($K712*$M712, $K712-SUM($N712:O712))</f>
        <v>0</v>
      </c>
      <c r="Q712" s="338">
        <f>MIN($K712*$M712, $K712-SUM($O712:P712))</f>
        <v>0</v>
      </c>
      <c r="R712" s="338">
        <f>MIN($K712*$M712, $K712-SUM($O712:Q712))</f>
        <v>0</v>
      </c>
      <c r="S712" s="338">
        <f>MIN($K712*$M712, $K712-SUM($O712:R712))</f>
        <v>0</v>
      </c>
      <c r="T712" s="338">
        <f>MIN($K712*$M712, $K712-SUM($O712:S712))</f>
        <v>0</v>
      </c>
      <c r="U712" s="338">
        <f>MIN($K712*$M712, $K712-SUM($O712:T712))</f>
        <v>0</v>
      </c>
      <c r="V712" s="338">
        <f>MIN($K712*$M712, $K712-SUM($O712:U712))</f>
        <v>0</v>
      </c>
      <c r="W712" s="338">
        <f>MIN($K712*$M712, $K712-SUM($O712:V712))</f>
        <v>0</v>
      </c>
      <c r="X712" s="338">
        <f>MIN($K712*$M712, $K712-SUM($O712:W712))</f>
        <v>0</v>
      </c>
      <c r="Y712" s="338">
        <f>MIN($K712*$M712, $K712-SUM($O712:X712))</f>
        <v>0</v>
      </c>
      <c r="Z712" s="338">
        <f>MIN($K712*$M712, $K712-SUM($O712:Y712))</f>
        <v>0</v>
      </c>
    </row>
    <row r="713" spans="4:152" outlineLevel="1" x14ac:dyDescent="0.25">
      <c r="J713" s="339">
        <v>2018</v>
      </c>
      <c r="K713" s="334">
        <f t="shared" si="538"/>
        <v>0</v>
      </c>
      <c r="L713" s="335">
        <f t="shared" si="537"/>
        <v>40</v>
      </c>
      <c r="M713" s="336">
        <f t="shared" si="537"/>
        <v>2.5000000000000001E-2</v>
      </c>
      <c r="N713" s="337"/>
      <c r="O713" s="340"/>
      <c r="P713" s="338">
        <f>MIN($K713*$M713, $K713-SUM($N713:O713))*Q708</f>
        <v>0</v>
      </c>
      <c r="Q713" s="338">
        <f>MIN($K713*$M713, $K713-SUM($O713:P713))</f>
        <v>0</v>
      </c>
      <c r="R713" s="338">
        <f>MIN($K713*$M713, $K713-SUM($O713:Q713))</f>
        <v>0</v>
      </c>
      <c r="S713" s="338">
        <f>MIN($K713*$M713, $K713-SUM($O713:R713))</f>
        <v>0</v>
      </c>
      <c r="T713" s="338">
        <f>MIN($K713*$M713, $K713-SUM($O713:S713))</f>
        <v>0</v>
      </c>
      <c r="U713" s="338">
        <f>MIN($K713*$M713, $K713-SUM($O713:T713))</f>
        <v>0</v>
      </c>
      <c r="V713" s="338">
        <f>MIN($K713*$M713, $K713-SUM($O713:U713))</f>
        <v>0</v>
      </c>
      <c r="W713" s="338">
        <f>MIN($K713*$M713, $K713-SUM($O713:V713))</f>
        <v>0</v>
      </c>
      <c r="X713" s="338">
        <f>MIN($K713*$M713, $K713-SUM($O713:W713))</f>
        <v>0</v>
      </c>
      <c r="Y713" s="338">
        <f>MIN($K713*$M713, $K713-SUM($O713:X713))</f>
        <v>0</v>
      </c>
      <c r="Z713" s="338">
        <f>MIN($K713*$M713, $K713-SUM($O713:Y713))</f>
        <v>0</v>
      </c>
    </row>
    <row r="714" spans="4:152" outlineLevel="1" x14ac:dyDescent="0.25">
      <c r="J714" s="339">
        <v>2019</v>
      </c>
      <c r="K714" s="334">
        <f t="shared" si="538"/>
        <v>0</v>
      </c>
      <c r="L714" s="335">
        <f t="shared" si="537"/>
        <v>40</v>
      </c>
      <c r="M714" s="336">
        <f t="shared" si="537"/>
        <v>2.5000000000000001E-2</v>
      </c>
      <c r="N714" s="337"/>
      <c r="O714" s="340"/>
      <c r="P714" s="340"/>
      <c r="Q714" s="338">
        <f>MIN($K714*$M714, $K714-SUM($O714:P714))*Q708</f>
        <v>0</v>
      </c>
      <c r="R714" s="338">
        <f>MIN($K714*$M714, $K714-SUM($O714:Q714))</f>
        <v>0</v>
      </c>
      <c r="S714" s="338">
        <f>MIN($K714*$M714, $K714-SUM($O714:R714))</f>
        <v>0</v>
      </c>
      <c r="T714" s="338">
        <f>MIN($K714*$M714, $K714-SUM($O714:S714))</f>
        <v>0</v>
      </c>
      <c r="U714" s="338">
        <f>MIN($K714*$M714, $K714-SUM($O714:T714))</f>
        <v>0</v>
      </c>
      <c r="V714" s="338">
        <f>MIN($K714*$M714, $K714-SUM($O714:U714))</f>
        <v>0</v>
      </c>
      <c r="W714" s="338">
        <f>MIN($K714*$M714, $K714-SUM($O714:V714))</f>
        <v>0</v>
      </c>
      <c r="X714" s="338">
        <f>MIN($K714*$M714, $K714-SUM($O714:W714))</f>
        <v>0</v>
      </c>
      <c r="Y714" s="338">
        <f>MIN($K714*$M714, $K714-SUM($O714:X714))</f>
        <v>0</v>
      </c>
      <c r="Z714" s="338">
        <f>MIN($K714*$M714, $K714-SUM($O714:Y714))</f>
        <v>0</v>
      </c>
    </row>
    <row r="715" spans="4:152" outlineLevel="1" x14ac:dyDescent="0.25">
      <c r="J715" s="339">
        <v>2020</v>
      </c>
      <c r="K715" s="334">
        <f t="shared" si="538"/>
        <v>0</v>
      </c>
      <c r="L715" s="335">
        <f t="shared" si="537"/>
        <v>40</v>
      </c>
      <c r="M715" s="336">
        <f t="shared" si="537"/>
        <v>2.5000000000000001E-2</v>
      </c>
      <c r="N715" s="337"/>
      <c r="O715" s="340"/>
      <c r="P715" s="340"/>
      <c r="Q715" s="340"/>
      <c r="R715" s="338">
        <f>MIN($K715*$M715, $K715-SUM($O715:Q715))*Q708</f>
        <v>0</v>
      </c>
      <c r="S715" s="338">
        <f>MIN($K715*$M715, $K715-SUM($O715:R715))</f>
        <v>0</v>
      </c>
      <c r="T715" s="338">
        <f>MIN($K715*$M715, $K715-SUM($O715:S715))</f>
        <v>0</v>
      </c>
      <c r="U715" s="338">
        <f>MIN($K715*$M715, $K715-SUM($O715:T715))</f>
        <v>0</v>
      </c>
      <c r="V715" s="338">
        <f>MIN($K715*$M715, $K715-SUM($O715:U715))</f>
        <v>0</v>
      </c>
      <c r="W715" s="338">
        <f>MIN($K715*$M715, $K715-SUM($O715:V715))</f>
        <v>0</v>
      </c>
      <c r="X715" s="338">
        <f>MIN($K715*$M715, $K715-SUM($O715:W715))</f>
        <v>0</v>
      </c>
      <c r="Y715" s="338">
        <f>MIN($K715*$M715, $K715-SUM($O715:X715))</f>
        <v>0</v>
      </c>
      <c r="Z715" s="338">
        <f>MIN($K715*$M715, $K715-SUM($O715:Y715))</f>
        <v>0</v>
      </c>
    </row>
    <row r="716" spans="4:152" outlineLevel="1" x14ac:dyDescent="0.25">
      <c r="J716" s="339">
        <v>2021</v>
      </c>
      <c r="K716" s="334">
        <f t="shared" si="538"/>
        <v>0</v>
      </c>
      <c r="L716" s="335">
        <f t="shared" si="537"/>
        <v>40</v>
      </c>
      <c r="M716" s="336">
        <f t="shared" si="537"/>
        <v>2.5000000000000001E-2</v>
      </c>
      <c r="N716" s="337"/>
      <c r="O716" s="340"/>
      <c r="P716" s="340"/>
      <c r="Q716" s="340"/>
      <c r="R716" s="340"/>
      <c r="S716" s="338">
        <f>MIN($K716*$M716, $K716-SUM($O716:R716))*Q708</f>
        <v>0</v>
      </c>
      <c r="T716" s="338">
        <f>MIN($K716*$M716, $K716-SUM($O716:S716))</f>
        <v>0</v>
      </c>
      <c r="U716" s="338">
        <f>MIN($K716*$M716, $K716-SUM($O716:T716))</f>
        <v>0</v>
      </c>
      <c r="V716" s="338">
        <f>MIN($K716*$M716, $K716-SUM($O716:U716))</f>
        <v>0</v>
      </c>
      <c r="W716" s="338">
        <f>MIN($K716*$M716, $K716-SUM($O716:V716))</f>
        <v>0</v>
      </c>
      <c r="X716" s="338">
        <f>MIN($K716*$M716, $K716-SUM($O716:W716))</f>
        <v>0</v>
      </c>
      <c r="Y716" s="338">
        <f>MIN($K716*$M716, $K716-SUM($O716:X716))</f>
        <v>0</v>
      </c>
      <c r="Z716" s="338">
        <f>MIN($K716*$M716, $K716-SUM($O716:Y716))</f>
        <v>0</v>
      </c>
    </row>
    <row r="717" spans="4:152" outlineLevel="1" x14ac:dyDescent="0.25">
      <c r="J717" s="339">
        <v>2022</v>
      </c>
      <c r="K717" s="334">
        <f t="shared" si="538"/>
        <v>0</v>
      </c>
      <c r="L717" s="335">
        <f t="shared" si="537"/>
        <v>40</v>
      </c>
      <c r="M717" s="336">
        <f t="shared" si="537"/>
        <v>2.5000000000000001E-2</v>
      </c>
      <c r="N717" s="337"/>
      <c r="O717" s="340"/>
      <c r="P717" s="340"/>
      <c r="Q717" s="340"/>
      <c r="R717" s="340"/>
      <c r="S717" s="340"/>
      <c r="T717" s="338">
        <f>MIN($K717*$M717, $K717-SUM($O717:S717))*Q708</f>
        <v>0</v>
      </c>
      <c r="U717" s="338">
        <f>MIN($K717*$M717, $K717-SUM($O717:T717))</f>
        <v>0</v>
      </c>
      <c r="V717" s="338">
        <f>MIN($K717*$M717, $K717-SUM($O717:U717))</f>
        <v>0</v>
      </c>
      <c r="W717" s="338">
        <f>MIN($K717*$M717, $K717-SUM($O717:V717))</f>
        <v>0</v>
      </c>
      <c r="X717" s="338">
        <f>MIN($K717*$M717, $K717-SUM($O717:W717))</f>
        <v>0</v>
      </c>
      <c r="Y717" s="338">
        <f>MIN($K717*$M717, $K717-SUM($O717:X717))</f>
        <v>0</v>
      </c>
      <c r="Z717" s="338">
        <f>MIN($K717*$M717, $K717-SUM($O717:Y717))</f>
        <v>0</v>
      </c>
    </row>
    <row r="718" spans="4:152" outlineLevel="1" x14ac:dyDescent="0.25">
      <c r="J718" s="339">
        <v>2023</v>
      </c>
      <c r="K718" s="334">
        <f t="shared" si="538"/>
        <v>0</v>
      </c>
      <c r="L718" s="335">
        <f t="shared" si="537"/>
        <v>40</v>
      </c>
      <c r="M718" s="336">
        <f t="shared" si="537"/>
        <v>2.5000000000000001E-2</v>
      </c>
      <c r="N718" s="337"/>
      <c r="O718" s="340"/>
      <c r="P718" s="340"/>
      <c r="Q718" s="340"/>
      <c r="R718" s="340"/>
      <c r="S718" s="340"/>
      <c r="T718" s="340"/>
      <c r="U718" s="338">
        <f>MIN($K718*$M718, $K718-SUM($O718:T718))*Q708</f>
        <v>0</v>
      </c>
      <c r="V718" s="338">
        <f>MIN($K718*$M718, $K718-SUM($O718:U718))</f>
        <v>0</v>
      </c>
      <c r="W718" s="338">
        <f>MIN($K718*$M718, $K718-SUM($O718:V718))</f>
        <v>0</v>
      </c>
      <c r="X718" s="338">
        <f>MIN($K718*$M718, $K718-SUM($O718:W718))</f>
        <v>0</v>
      </c>
      <c r="Y718" s="338">
        <f>MIN($K718*$M718, $K718-SUM($O718:X718))</f>
        <v>0</v>
      </c>
      <c r="Z718" s="338">
        <f>MIN($K718*$M718, $K718-SUM($O718:Y718))</f>
        <v>0</v>
      </c>
    </row>
    <row r="719" spans="4:152" outlineLevel="1" x14ac:dyDescent="0.25">
      <c r="J719" s="339">
        <v>2024</v>
      </c>
      <c r="K719" s="334">
        <f t="shared" si="538"/>
        <v>0</v>
      </c>
      <c r="L719" s="335">
        <f t="shared" si="537"/>
        <v>40</v>
      </c>
      <c r="M719" s="336">
        <f t="shared" si="537"/>
        <v>2.5000000000000001E-2</v>
      </c>
      <c r="N719" s="337"/>
      <c r="O719" s="340"/>
      <c r="P719" s="340"/>
      <c r="Q719" s="340"/>
      <c r="R719" s="340"/>
      <c r="S719" s="340"/>
      <c r="T719" s="340"/>
      <c r="U719" s="340"/>
      <c r="V719" s="338">
        <f>MIN($K719*$M719, $K719-SUM($O719:U719))*Q708</f>
        <v>0</v>
      </c>
      <c r="W719" s="338">
        <f>MIN($K719*$M719, $K719-SUM($O719:V719))</f>
        <v>0</v>
      </c>
      <c r="X719" s="338">
        <f>MIN($K719*$M719, $K719-SUM($O719:W719))</f>
        <v>0</v>
      </c>
      <c r="Y719" s="338">
        <f>MIN($K719*$M719, $K719-SUM($O719:X719))</f>
        <v>0</v>
      </c>
      <c r="Z719" s="338">
        <f>MIN($K719*$M719, $K719-SUM($O719:Y719))</f>
        <v>0</v>
      </c>
    </row>
    <row r="720" spans="4:152" outlineLevel="1" x14ac:dyDescent="0.25">
      <c r="J720" s="339">
        <v>2025</v>
      </c>
      <c r="K720" s="334">
        <f t="shared" si="538"/>
        <v>0</v>
      </c>
      <c r="L720" s="335">
        <f t="shared" si="537"/>
        <v>40</v>
      </c>
      <c r="M720" s="336">
        <f t="shared" si="537"/>
        <v>2.5000000000000001E-2</v>
      </c>
      <c r="N720" s="337"/>
      <c r="O720" s="340"/>
      <c r="P720" s="340"/>
      <c r="Q720" s="340"/>
      <c r="R720" s="340"/>
      <c r="S720" s="340"/>
      <c r="T720" s="340"/>
      <c r="U720" s="340"/>
      <c r="V720" s="340"/>
      <c r="W720" s="338">
        <f>MIN($K720*$M720, $K720-SUM($O720:V720))*Q708</f>
        <v>0</v>
      </c>
      <c r="X720" s="338">
        <f>MIN($K720*$M720, $K720-SUM($O720:W720))</f>
        <v>0</v>
      </c>
      <c r="Y720" s="338">
        <f>MIN($K720*$M720, $K720-SUM($O720:X720))</f>
        <v>0</v>
      </c>
      <c r="Z720" s="338">
        <f>MIN($K720*$M720, $K720-SUM($O720:Y720))</f>
        <v>0</v>
      </c>
    </row>
    <row r="721" spans="5:27" outlineLevel="1" x14ac:dyDescent="0.25">
      <c r="J721" s="339">
        <v>2026</v>
      </c>
      <c r="K721" s="334">
        <f t="shared" si="538"/>
        <v>0</v>
      </c>
      <c r="L721" s="335">
        <f t="shared" si="537"/>
        <v>40</v>
      </c>
      <c r="M721" s="336">
        <f t="shared" si="537"/>
        <v>2.5000000000000001E-2</v>
      </c>
      <c r="N721" s="337"/>
      <c r="O721" s="340"/>
      <c r="P721" s="340"/>
      <c r="Q721" s="340"/>
      <c r="R721" s="340"/>
      <c r="S721" s="340"/>
      <c r="T721" s="340"/>
      <c r="U721" s="340"/>
      <c r="V721" s="340"/>
      <c r="W721" s="340"/>
      <c r="X721" s="338">
        <f>MIN($K721*$M721, $K721-SUM($O721:W721))*Q708</f>
        <v>0</v>
      </c>
      <c r="Y721" s="338">
        <f>MIN($K721*$M721, $K721-SUM($O721:X721))</f>
        <v>0</v>
      </c>
      <c r="Z721" s="338">
        <f>MIN($K721*$M721, $K721-SUM($O721:Y721))</f>
        <v>0</v>
      </c>
    </row>
    <row r="722" spans="5:27" outlineLevel="1" x14ac:dyDescent="0.25">
      <c r="J722" s="339">
        <v>2027</v>
      </c>
      <c r="K722" s="334">
        <f t="shared" si="538"/>
        <v>0</v>
      </c>
      <c r="L722" s="335">
        <f t="shared" si="537"/>
        <v>40</v>
      </c>
      <c r="M722" s="336">
        <f t="shared" si="537"/>
        <v>2.5000000000000001E-2</v>
      </c>
      <c r="N722" s="337"/>
      <c r="O722" s="340"/>
      <c r="P722" s="340"/>
      <c r="Q722" s="340"/>
      <c r="R722" s="340"/>
      <c r="S722" s="340"/>
      <c r="T722" s="340"/>
      <c r="U722" s="340"/>
      <c r="V722" s="340"/>
      <c r="W722" s="340"/>
      <c r="X722" s="340"/>
      <c r="Y722" s="338">
        <f>MIN($K722*$M722, $K722-SUM($O722:X722))*Q708</f>
        <v>0</v>
      </c>
      <c r="Z722" s="338">
        <f>MIN($K722*$M722, $K722-SUM($O722:Y722))</f>
        <v>0</v>
      </c>
    </row>
    <row r="723" spans="5:27" outlineLevel="1" x14ac:dyDescent="0.25">
      <c r="J723" s="339">
        <v>2028</v>
      </c>
      <c r="K723" s="334">
        <f t="shared" si="538"/>
        <v>0</v>
      </c>
      <c r="L723" s="335">
        <f t="shared" si="537"/>
        <v>40</v>
      </c>
      <c r="M723" s="336">
        <f t="shared" si="537"/>
        <v>2.5000000000000001E-2</v>
      </c>
      <c r="N723" s="337"/>
      <c r="O723" s="340"/>
      <c r="P723" s="340"/>
      <c r="Q723" s="340"/>
      <c r="R723" s="340"/>
      <c r="S723" s="340"/>
      <c r="T723" s="340"/>
      <c r="U723" s="340"/>
      <c r="V723" s="340"/>
      <c r="W723" s="340"/>
      <c r="X723" s="340"/>
      <c r="Y723" s="340"/>
      <c r="Z723" s="338">
        <f>MIN($K723*$M723, $K723-SUM($O723:Y723))*Q708</f>
        <v>0</v>
      </c>
    </row>
    <row r="724" spans="5:27" outlineLevel="1" x14ac:dyDescent="0.25">
      <c r="N724" s="198">
        <f>O724*(O724+1)/2</f>
        <v>820</v>
      </c>
      <c r="O724" s="322">
        <f>L710</f>
        <v>40</v>
      </c>
      <c r="P724" s="322">
        <f>MAX(O724-1, 0)</f>
        <v>39</v>
      </c>
      <c r="Q724" s="322">
        <f t="shared" ref="Q724:Z724" si="539">MAX(P724-1, 0)</f>
        <v>38</v>
      </c>
      <c r="R724" s="322">
        <f t="shared" si="539"/>
        <v>37</v>
      </c>
      <c r="S724" s="322">
        <f t="shared" si="539"/>
        <v>36</v>
      </c>
      <c r="T724" s="322">
        <f t="shared" si="539"/>
        <v>35</v>
      </c>
      <c r="U724" s="322">
        <f t="shared" si="539"/>
        <v>34</v>
      </c>
      <c r="V724" s="322">
        <f t="shared" si="539"/>
        <v>33</v>
      </c>
      <c r="W724" s="322">
        <f t="shared" si="539"/>
        <v>32</v>
      </c>
      <c r="X724" s="322">
        <f t="shared" si="539"/>
        <v>31</v>
      </c>
      <c r="Y724" s="322">
        <f t="shared" si="539"/>
        <v>30</v>
      </c>
      <c r="Z724" s="322">
        <f t="shared" si="539"/>
        <v>29</v>
      </c>
    </row>
    <row r="725" spans="5:27" outlineLevel="1" x14ac:dyDescent="0.25">
      <c r="E725" s="321" t="str">
        <f>F295</f>
        <v>기타 무형자산</v>
      </c>
      <c r="O725" s="322" t="s">
        <v>117</v>
      </c>
      <c r="P725" s="322"/>
      <c r="Q725" s="323">
        <f>$Q$586</f>
        <v>1</v>
      </c>
    </row>
    <row r="726" spans="5:27" outlineLevel="1" x14ac:dyDescent="0.25">
      <c r="J726" s="324" t="s">
        <v>118</v>
      </c>
      <c r="K726" s="324" t="s">
        <v>119</v>
      </c>
      <c r="L726" s="325" t="s">
        <v>107</v>
      </c>
      <c r="M726" s="325" t="s">
        <v>108</v>
      </c>
      <c r="N726" s="325">
        <v>2016</v>
      </c>
      <c r="O726" s="326">
        <v>2017</v>
      </c>
      <c r="P726" s="326">
        <v>2018</v>
      </c>
      <c r="Q726" s="326">
        <v>2019</v>
      </c>
      <c r="R726" s="326">
        <v>2020</v>
      </c>
      <c r="S726" s="326">
        <v>2021</v>
      </c>
      <c r="T726" s="326">
        <v>2022</v>
      </c>
      <c r="U726" s="326">
        <v>2023</v>
      </c>
      <c r="V726" s="326">
        <v>2024</v>
      </c>
      <c r="W726" s="326">
        <v>2025</v>
      </c>
      <c r="X726" s="326">
        <v>2026</v>
      </c>
      <c r="Y726" s="326">
        <v>2027</v>
      </c>
      <c r="Z726" s="326">
        <v>2028</v>
      </c>
    </row>
    <row r="727" spans="5:27" outlineLevel="1" x14ac:dyDescent="0.25">
      <c r="E727" s="291"/>
      <c r="F727" s="291"/>
      <c r="G727" s="291"/>
      <c r="H727" s="291"/>
      <c r="I727" s="291"/>
      <c r="J727" s="327" t="s">
        <v>120</v>
      </c>
      <c r="K727" s="328">
        <f>SUM(K728:K740)</f>
        <v>0</v>
      </c>
      <c r="L727" s="329">
        <f>K394</f>
        <v>0</v>
      </c>
      <c r="M727" s="330">
        <f>IFERROR(1/L727, 0)</f>
        <v>0</v>
      </c>
      <c r="N727" s="331"/>
      <c r="O727" s="331">
        <f t="shared" ref="O727:Z727" si="540">SUM(O728:O740)</f>
        <v>0</v>
      </c>
      <c r="P727" s="331">
        <f t="shared" si="540"/>
        <v>0</v>
      </c>
      <c r="Q727" s="331">
        <f t="shared" si="540"/>
        <v>0</v>
      </c>
      <c r="R727" s="331">
        <f t="shared" si="540"/>
        <v>0</v>
      </c>
      <c r="S727" s="331">
        <f t="shared" si="540"/>
        <v>0</v>
      </c>
      <c r="T727" s="331">
        <f t="shared" si="540"/>
        <v>0</v>
      </c>
      <c r="U727" s="331">
        <f t="shared" si="540"/>
        <v>0</v>
      </c>
      <c r="V727" s="331">
        <f t="shared" si="540"/>
        <v>0</v>
      </c>
      <c r="W727" s="331">
        <f t="shared" si="540"/>
        <v>0</v>
      </c>
      <c r="X727" s="331">
        <f t="shared" si="540"/>
        <v>0</v>
      </c>
      <c r="Y727" s="331">
        <f t="shared" si="540"/>
        <v>0</v>
      </c>
      <c r="Z727" s="331">
        <f t="shared" si="540"/>
        <v>0</v>
      </c>
      <c r="AA727" s="291"/>
    </row>
    <row r="728" spans="5:27" outlineLevel="1" x14ac:dyDescent="0.25">
      <c r="I728" s="332"/>
      <c r="J728" s="333">
        <f>J711</f>
        <v>2016</v>
      </c>
      <c r="K728" s="340">
        <v>0</v>
      </c>
      <c r="L728" s="335">
        <f t="shared" ref="L728:M740" si="541">L727</f>
        <v>0</v>
      </c>
      <c r="M728" s="336">
        <f t="shared" si="541"/>
        <v>0</v>
      </c>
      <c r="N728" s="337"/>
      <c r="O728" s="340">
        <f>IFERROR(MIN($K728*O741/$N741,$K728-SUM($N728:N728)), 0)</f>
        <v>0</v>
      </c>
      <c r="P728" s="340">
        <f>IFERROR(MIN($K728*P741/$N741,$K728-SUM($N728:O728)), 0)</f>
        <v>0</v>
      </c>
      <c r="Q728" s="340">
        <f>IFERROR(MIN($K728*Q741/$N741,$K728-SUM($N728:P728)), 0)</f>
        <v>0</v>
      </c>
      <c r="R728" s="340">
        <f>IFERROR(MIN($K728*R741/$N741,$K728-SUM($N728:Q728)), 0)</f>
        <v>0</v>
      </c>
      <c r="S728" s="340">
        <f>IFERROR(MIN($K728*S741/$N741,$K728-SUM($N728:R728)), 0)</f>
        <v>0</v>
      </c>
      <c r="T728" s="340">
        <f>IFERROR(MIN($K728*T741/$N741,$K728-SUM($N728:S728)), 0)</f>
        <v>0</v>
      </c>
      <c r="U728" s="340">
        <f>IFERROR(MIN($K728*U741/$N741,$K728-SUM($N728:T728)), 0)</f>
        <v>0</v>
      </c>
      <c r="V728" s="340">
        <f>IFERROR(MIN($K728*V741/$N741,$K728-SUM($N728:U728)), 0)</f>
        <v>0</v>
      </c>
      <c r="W728" s="340">
        <f>IFERROR(MIN($K728*W741/$N741,$K728-SUM($N728:V728)), 0)</f>
        <v>0</v>
      </c>
      <c r="X728" s="340">
        <f>IFERROR(MIN($K728*X741/$N741,$K728-SUM($N728:W728)), 0)</f>
        <v>0</v>
      </c>
      <c r="Y728" s="340">
        <f>IFERROR(MIN($K728*Y741/$N741,$K728-SUM($N728:X728)), 0)</f>
        <v>0</v>
      </c>
      <c r="Z728" s="340">
        <f>IFERROR(MIN($K728*Z741/$N741,$K728-SUM($N728:Y728)), 0)</f>
        <v>0</v>
      </c>
      <c r="AA728" s="198" t="s">
        <v>123</v>
      </c>
    </row>
    <row r="729" spans="5:27" outlineLevel="1" x14ac:dyDescent="0.25">
      <c r="I729" s="332" t="s">
        <v>124</v>
      </c>
      <c r="J729" s="333">
        <f t="shared" ref="J729:J740" si="542">J712</f>
        <v>2017</v>
      </c>
      <c r="K729" s="334">
        <f t="shared" ref="K729:K740" si="543">SUMIF($279:$279, $J729,$295:$295 )</f>
        <v>0</v>
      </c>
      <c r="L729" s="335">
        <f t="shared" si="541"/>
        <v>0</v>
      </c>
      <c r="M729" s="336">
        <f t="shared" si="541"/>
        <v>0</v>
      </c>
      <c r="N729" s="337"/>
      <c r="O729" s="338">
        <f>MIN($K729*$M729, $K729-SUM($N729:N729))*Q725</f>
        <v>0</v>
      </c>
      <c r="P729" s="338">
        <f>MIN($K729*$M729, $K729-SUM($N729:O729))</f>
        <v>0</v>
      </c>
      <c r="Q729" s="338">
        <f>MIN($K729*$M729, $K729-SUM($O729:P729))</f>
        <v>0</v>
      </c>
      <c r="R729" s="338">
        <f>MIN($K729*$M729, $K729-SUM($O729:Q729))</f>
        <v>0</v>
      </c>
      <c r="S729" s="338">
        <f>MIN($K729*$M729, $K729-SUM($O729:R729))</f>
        <v>0</v>
      </c>
      <c r="T729" s="338">
        <f>MIN($K729*$M729, $K729-SUM($O729:S729))</f>
        <v>0</v>
      </c>
      <c r="U729" s="338">
        <f>MIN($K729*$M729, $K729-SUM($O729:T729))</f>
        <v>0</v>
      </c>
      <c r="V729" s="338">
        <f>MIN($K729*$M729, $K729-SUM($O729:U729))</f>
        <v>0</v>
      </c>
      <c r="W729" s="338">
        <f>MIN($K729*$M729, $K729-SUM($O729:V729))</f>
        <v>0</v>
      </c>
      <c r="X729" s="338">
        <f>MIN($K729*$M729, $K729-SUM($O729:W729))</f>
        <v>0</v>
      </c>
      <c r="Y729" s="338">
        <f>MIN($K729*$M729, $K729-SUM($O729:X729))</f>
        <v>0</v>
      </c>
      <c r="Z729" s="338">
        <f>MIN($K729*$M729, $K729-SUM($O729:Y729))</f>
        <v>0</v>
      </c>
    </row>
    <row r="730" spans="5:27" outlineLevel="1" x14ac:dyDescent="0.25">
      <c r="J730" s="339">
        <f t="shared" si="542"/>
        <v>2018</v>
      </c>
      <c r="K730" s="334">
        <f t="shared" si="543"/>
        <v>0</v>
      </c>
      <c r="L730" s="335">
        <f t="shared" si="541"/>
        <v>0</v>
      </c>
      <c r="M730" s="336">
        <f t="shared" si="541"/>
        <v>0</v>
      </c>
      <c r="N730" s="337"/>
      <c r="O730" s="340"/>
      <c r="P730" s="338">
        <f>MIN($K730*$M730, $K730-SUM($N730:O730))*Q725</f>
        <v>0</v>
      </c>
      <c r="Q730" s="338">
        <f>MIN($K730*$M730, $K730-SUM($O730:P730))</f>
        <v>0</v>
      </c>
      <c r="R730" s="338">
        <f>MIN($K730*$M730, $K730-SUM($O730:Q730))</f>
        <v>0</v>
      </c>
      <c r="S730" s="338">
        <f>MIN($K730*$M730, $K730-SUM($O730:R730))</f>
        <v>0</v>
      </c>
      <c r="T730" s="338">
        <f>MIN($K730*$M730, $K730-SUM($O730:S730))</f>
        <v>0</v>
      </c>
      <c r="U730" s="338">
        <f>MIN($K730*$M730, $K730-SUM($O730:T730))</f>
        <v>0</v>
      </c>
      <c r="V730" s="338">
        <f>MIN($K730*$M730, $K730-SUM($O730:U730))</f>
        <v>0</v>
      </c>
      <c r="W730" s="338">
        <f>MIN($K730*$M730, $K730-SUM($O730:V730))</f>
        <v>0</v>
      </c>
      <c r="X730" s="338">
        <f>MIN($K730*$M730, $K730-SUM($O730:W730))</f>
        <v>0</v>
      </c>
      <c r="Y730" s="338">
        <f>MIN($K730*$M730, $K730-SUM($O730:X730))</f>
        <v>0</v>
      </c>
      <c r="Z730" s="338">
        <f>MIN($K730*$M730, $K730-SUM($O730:Y730))</f>
        <v>0</v>
      </c>
    </row>
    <row r="731" spans="5:27" outlineLevel="1" x14ac:dyDescent="0.25">
      <c r="J731" s="339">
        <f t="shared" si="542"/>
        <v>2019</v>
      </c>
      <c r="K731" s="334">
        <f t="shared" si="543"/>
        <v>0</v>
      </c>
      <c r="L731" s="335">
        <f t="shared" si="541"/>
        <v>0</v>
      </c>
      <c r="M731" s="336">
        <f t="shared" si="541"/>
        <v>0</v>
      </c>
      <c r="N731" s="337"/>
      <c r="O731" s="340"/>
      <c r="P731" s="340"/>
      <c r="Q731" s="338">
        <f>MIN($K731*$M731, $K731-SUM($O731:P731))*Q725</f>
        <v>0</v>
      </c>
      <c r="R731" s="338">
        <f>MIN($K731*$M731, $K731-SUM($O731:Q731))</f>
        <v>0</v>
      </c>
      <c r="S731" s="338">
        <f>MIN($K731*$M731, $K731-SUM($O731:R731))</f>
        <v>0</v>
      </c>
      <c r="T731" s="338">
        <f>MIN($K731*$M731, $K731-SUM($O731:S731))</f>
        <v>0</v>
      </c>
      <c r="U731" s="338">
        <f>MIN($K731*$M731, $K731-SUM($O731:T731))</f>
        <v>0</v>
      </c>
      <c r="V731" s="338">
        <f>MIN($K731*$M731, $K731-SUM($O731:U731))</f>
        <v>0</v>
      </c>
      <c r="W731" s="338">
        <f>MIN($K731*$M731, $K731-SUM($O731:V731))</f>
        <v>0</v>
      </c>
      <c r="X731" s="338">
        <f>MIN($K731*$M731, $K731-SUM($O731:W731))</f>
        <v>0</v>
      </c>
      <c r="Y731" s="338">
        <f>MIN($K731*$M731, $K731-SUM($O731:X731))</f>
        <v>0</v>
      </c>
      <c r="Z731" s="338">
        <f>MIN($K731*$M731, $K731-SUM($O731:Y731))</f>
        <v>0</v>
      </c>
    </row>
    <row r="732" spans="5:27" outlineLevel="1" x14ac:dyDescent="0.25">
      <c r="J732" s="339">
        <f t="shared" si="542"/>
        <v>2020</v>
      </c>
      <c r="K732" s="334">
        <f t="shared" si="543"/>
        <v>0</v>
      </c>
      <c r="L732" s="335">
        <f t="shared" si="541"/>
        <v>0</v>
      </c>
      <c r="M732" s="336">
        <f t="shared" si="541"/>
        <v>0</v>
      </c>
      <c r="N732" s="337"/>
      <c r="O732" s="340"/>
      <c r="P732" s="340"/>
      <c r="Q732" s="340"/>
      <c r="R732" s="338">
        <f>MIN($K732*$M732, $K732-SUM($O732:Q732))*Q725</f>
        <v>0</v>
      </c>
      <c r="S732" s="338">
        <f>MIN($K732*$M732, $K732-SUM($O732:R732))</f>
        <v>0</v>
      </c>
      <c r="T732" s="338">
        <f>MIN($K732*$M732, $K732-SUM($O732:S732))</f>
        <v>0</v>
      </c>
      <c r="U732" s="338">
        <f>MIN($K732*$M732, $K732-SUM($O732:T732))</f>
        <v>0</v>
      </c>
      <c r="V732" s="338">
        <f>MIN($K732*$M732, $K732-SUM($O732:U732))</f>
        <v>0</v>
      </c>
      <c r="W732" s="338">
        <f>MIN($K732*$M732, $K732-SUM($O732:V732))</f>
        <v>0</v>
      </c>
      <c r="X732" s="338">
        <f>MIN($K732*$M732, $K732-SUM($O732:W732))</f>
        <v>0</v>
      </c>
      <c r="Y732" s="338">
        <f>MIN($K732*$M732, $K732-SUM($O732:X732))</f>
        <v>0</v>
      </c>
      <c r="Z732" s="338">
        <f>MIN($K732*$M732, $K732-SUM($O732:Y732))</f>
        <v>0</v>
      </c>
    </row>
    <row r="733" spans="5:27" outlineLevel="1" x14ac:dyDescent="0.25">
      <c r="J733" s="339">
        <f t="shared" si="542"/>
        <v>2021</v>
      </c>
      <c r="K733" s="334">
        <f t="shared" si="543"/>
        <v>0</v>
      </c>
      <c r="L733" s="335">
        <f t="shared" si="541"/>
        <v>0</v>
      </c>
      <c r="M733" s="336">
        <f t="shared" si="541"/>
        <v>0</v>
      </c>
      <c r="N733" s="337"/>
      <c r="O733" s="340"/>
      <c r="P733" s="340"/>
      <c r="Q733" s="340"/>
      <c r="R733" s="340"/>
      <c r="S733" s="338">
        <f>MIN($K733*$M733, $K733-SUM($O733:R733))*Q725</f>
        <v>0</v>
      </c>
      <c r="T733" s="338">
        <f>MIN($K733*$M733, $K733-SUM($O733:S733))</f>
        <v>0</v>
      </c>
      <c r="U733" s="338">
        <f>MIN($K733*$M733, $K733-SUM($O733:T733))</f>
        <v>0</v>
      </c>
      <c r="V733" s="338">
        <f>MIN($K733*$M733, $K733-SUM($O733:U733))</f>
        <v>0</v>
      </c>
      <c r="W733" s="338">
        <f>MIN($K733*$M733, $K733-SUM($O733:V733))</f>
        <v>0</v>
      </c>
      <c r="X733" s="338">
        <f>MIN($K733*$M733, $K733-SUM($O733:W733))</f>
        <v>0</v>
      </c>
      <c r="Y733" s="338">
        <f>MIN($K733*$M733, $K733-SUM($O733:X733))</f>
        <v>0</v>
      </c>
      <c r="Z733" s="338">
        <f>MIN($K733*$M733, $K733-SUM($O733:Y733))</f>
        <v>0</v>
      </c>
    </row>
    <row r="734" spans="5:27" outlineLevel="1" x14ac:dyDescent="0.25">
      <c r="J734" s="339">
        <f t="shared" si="542"/>
        <v>2022</v>
      </c>
      <c r="K734" s="334">
        <f t="shared" si="543"/>
        <v>0</v>
      </c>
      <c r="L734" s="335">
        <f t="shared" si="541"/>
        <v>0</v>
      </c>
      <c r="M734" s="336">
        <f t="shared" si="541"/>
        <v>0</v>
      </c>
      <c r="N734" s="337"/>
      <c r="O734" s="340"/>
      <c r="P734" s="340"/>
      <c r="Q734" s="340"/>
      <c r="R734" s="340"/>
      <c r="S734" s="340"/>
      <c r="T734" s="338">
        <f>MIN($K734*$M734, $K734-SUM($O734:S734))*Q725</f>
        <v>0</v>
      </c>
      <c r="U734" s="338">
        <f>MIN($K734*$M734, $K734-SUM($O734:T734))</f>
        <v>0</v>
      </c>
      <c r="V734" s="338">
        <f>MIN($K734*$M734, $K734-SUM($O734:U734))</f>
        <v>0</v>
      </c>
      <c r="W734" s="338">
        <f>MIN($K734*$M734, $K734-SUM($O734:V734))</f>
        <v>0</v>
      </c>
      <c r="X734" s="338">
        <f>MIN($K734*$M734, $K734-SUM($O734:W734))</f>
        <v>0</v>
      </c>
      <c r="Y734" s="338">
        <f>MIN($K734*$M734, $K734-SUM($O734:X734))</f>
        <v>0</v>
      </c>
      <c r="Z734" s="338">
        <f>MIN($K734*$M734, $K734-SUM($O734:Y734))</f>
        <v>0</v>
      </c>
    </row>
    <row r="735" spans="5:27" outlineLevel="1" x14ac:dyDescent="0.25">
      <c r="J735" s="339">
        <f t="shared" si="542"/>
        <v>2023</v>
      </c>
      <c r="K735" s="334">
        <f t="shared" si="543"/>
        <v>0</v>
      </c>
      <c r="L735" s="335">
        <f t="shared" si="541"/>
        <v>0</v>
      </c>
      <c r="M735" s="336">
        <f t="shared" si="541"/>
        <v>0</v>
      </c>
      <c r="N735" s="337"/>
      <c r="O735" s="340"/>
      <c r="P735" s="340"/>
      <c r="Q735" s="340"/>
      <c r="R735" s="340"/>
      <c r="S735" s="340"/>
      <c r="T735" s="340"/>
      <c r="U735" s="338">
        <f>MIN($K735*$M735, $K735-SUM($O735:T735))*Q725</f>
        <v>0</v>
      </c>
      <c r="V735" s="338">
        <f>MIN($K735*$M735, $K735-SUM($O735:U735))</f>
        <v>0</v>
      </c>
      <c r="W735" s="338">
        <f>MIN($K735*$M735, $K735-SUM($O735:V735))</f>
        <v>0</v>
      </c>
      <c r="X735" s="338">
        <f>MIN($K735*$M735, $K735-SUM($O735:W735))</f>
        <v>0</v>
      </c>
      <c r="Y735" s="338">
        <f>MIN($K735*$M735, $K735-SUM($O735:X735))</f>
        <v>0</v>
      </c>
      <c r="Z735" s="338">
        <f>MIN($K735*$M735, $K735-SUM($O735:Y735))</f>
        <v>0</v>
      </c>
    </row>
    <row r="736" spans="5:27" outlineLevel="1" x14ac:dyDescent="0.25">
      <c r="J736" s="339">
        <f t="shared" si="542"/>
        <v>2024</v>
      </c>
      <c r="K736" s="334">
        <f t="shared" si="543"/>
        <v>0</v>
      </c>
      <c r="L736" s="335">
        <f t="shared" si="541"/>
        <v>0</v>
      </c>
      <c r="M736" s="336">
        <f t="shared" si="541"/>
        <v>0</v>
      </c>
      <c r="N736" s="337"/>
      <c r="O736" s="340"/>
      <c r="P736" s="340"/>
      <c r="Q736" s="340"/>
      <c r="R736" s="340"/>
      <c r="S736" s="340"/>
      <c r="T736" s="340"/>
      <c r="U736" s="340"/>
      <c r="V736" s="338">
        <f>MIN($K736*$M736, $K736-SUM($O736:U736))*Q725</f>
        <v>0</v>
      </c>
      <c r="W736" s="338">
        <f>MIN($K736*$M736, $K736-SUM($O736:V736))</f>
        <v>0</v>
      </c>
      <c r="X736" s="338">
        <f>MIN($K736*$M736, $K736-SUM($O736:W736))</f>
        <v>0</v>
      </c>
      <c r="Y736" s="338">
        <f>MIN($K736*$M736, $K736-SUM($O736:X736))</f>
        <v>0</v>
      </c>
      <c r="Z736" s="338">
        <f>MIN($K736*$M736, $K736-SUM($O736:Y736))</f>
        <v>0</v>
      </c>
    </row>
    <row r="737" spans="5:27" outlineLevel="1" x14ac:dyDescent="0.25">
      <c r="J737" s="339">
        <f t="shared" si="542"/>
        <v>2025</v>
      </c>
      <c r="K737" s="334">
        <f t="shared" si="543"/>
        <v>0</v>
      </c>
      <c r="L737" s="335">
        <f t="shared" si="541"/>
        <v>0</v>
      </c>
      <c r="M737" s="336">
        <f t="shared" si="541"/>
        <v>0</v>
      </c>
      <c r="N737" s="337"/>
      <c r="O737" s="340"/>
      <c r="P737" s="340"/>
      <c r="Q737" s="340"/>
      <c r="R737" s="340"/>
      <c r="S737" s="340"/>
      <c r="T737" s="340"/>
      <c r="U737" s="340"/>
      <c r="V737" s="340"/>
      <c r="W737" s="338">
        <f>MIN($K737*$M737, $K737-SUM($O737:V737))*Q725</f>
        <v>0</v>
      </c>
      <c r="X737" s="338">
        <f>MIN($K737*$M737, $K737-SUM($O737:W737))</f>
        <v>0</v>
      </c>
      <c r="Y737" s="338">
        <f>MIN($K737*$M737, $K737-SUM($O737:X737))</f>
        <v>0</v>
      </c>
      <c r="Z737" s="338">
        <f>MIN($K737*$M737, $K737-SUM($O737:Y737))</f>
        <v>0</v>
      </c>
    </row>
    <row r="738" spans="5:27" outlineLevel="1" x14ac:dyDescent="0.25">
      <c r="J738" s="339">
        <f t="shared" si="542"/>
        <v>2026</v>
      </c>
      <c r="K738" s="334">
        <f t="shared" si="543"/>
        <v>0</v>
      </c>
      <c r="L738" s="335">
        <f t="shared" si="541"/>
        <v>0</v>
      </c>
      <c r="M738" s="336">
        <f t="shared" si="541"/>
        <v>0</v>
      </c>
      <c r="N738" s="337"/>
      <c r="O738" s="340"/>
      <c r="P738" s="340"/>
      <c r="Q738" s="340"/>
      <c r="R738" s="340"/>
      <c r="S738" s="340"/>
      <c r="T738" s="340"/>
      <c r="U738" s="340"/>
      <c r="V738" s="340"/>
      <c r="W738" s="340"/>
      <c r="X738" s="338">
        <f>MIN($K738*$M738, $K738-SUM($O738:W738))*Q725</f>
        <v>0</v>
      </c>
      <c r="Y738" s="338">
        <f>MIN($K738*$M738, $K738-SUM($O738:X738))</f>
        <v>0</v>
      </c>
      <c r="Z738" s="338">
        <f>MIN($K738*$M738, $K738-SUM($O738:Y738))</f>
        <v>0</v>
      </c>
    </row>
    <row r="739" spans="5:27" outlineLevel="1" x14ac:dyDescent="0.25">
      <c r="J739" s="339">
        <f t="shared" si="542"/>
        <v>2027</v>
      </c>
      <c r="K739" s="334">
        <f t="shared" si="543"/>
        <v>0</v>
      </c>
      <c r="L739" s="335">
        <f t="shared" si="541"/>
        <v>0</v>
      </c>
      <c r="M739" s="336">
        <f t="shared" si="541"/>
        <v>0</v>
      </c>
      <c r="N739" s="337"/>
      <c r="O739" s="340"/>
      <c r="P739" s="340"/>
      <c r="Q739" s="340"/>
      <c r="R739" s="340"/>
      <c r="S739" s="340"/>
      <c r="T739" s="340"/>
      <c r="U739" s="340"/>
      <c r="V739" s="340"/>
      <c r="W739" s="340"/>
      <c r="X739" s="340"/>
      <c r="Y739" s="338">
        <f>MIN($K739*$M739, $K739-SUM($O739:X739))*Q725</f>
        <v>0</v>
      </c>
      <c r="Z739" s="338">
        <f>MIN($K739*$M739, $K739-SUM($O739:Y739))</f>
        <v>0</v>
      </c>
    </row>
    <row r="740" spans="5:27" outlineLevel="1" x14ac:dyDescent="0.25">
      <c r="J740" s="339">
        <f t="shared" si="542"/>
        <v>2028</v>
      </c>
      <c r="K740" s="334">
        <f t="shared" si="543"/>
        <v>0</v>
      </c>
      <c r="L740" s="335">
        <f t="shared" si="541"/>
        <v>0</v>
      </c>
      <c r="M740" s="336">
        <f t="shared" si="541"/>
        <v>0</v>
      </c>
      <c r="N740" s="337"/>
      <c r="O740" s="340"/>
      <c r="P740" s="340"/>
      <c r="Q740" s="340"/>
      <c r="R740" s="340"/>
      <c r="S740" s="340"/>
      <c r="T740" s="340"/>
      <c r="U740" s="340"/>
      <c r="V740" s="340"/>
      <c r="W740" s="340"/>
      <c r="X740" s="340"/>
      <c r="Y740" s="340"/>
      <c r="Z740" s="338">
        <f>MIN($K740*$M740, $K740-SUM($O740:Y740))*Q725</f>
        <v>0</v>
      </c>
    </row>
    <row r="741" spans="5:27" outlineLevel="1" x14ac:dyDescent="0.25">
      <c r="N741" s="198">
        <f>O741*(O741+1)/2</f>
        <v>0</v>
      </c>
      <c r="O741" s="322">
        <f>L727</f>
        <v>0</v>
      </c>
      <c r="P741" s="322">
        <f>MAX(O741-1, 0)</f>
        <v>0</v>
      </c>
      <c r="Q741" s="322">
        <f t="shared" ref="Q741:Z741" si="544">MAX(P741-1, 0)</f>
        <v>0</v>
      </c>
      <c r="R741" s="322">
        <f t="shared" si="544"/>
        <v>0</v>
      </c>
      <c r="S741" s="322">
        <f t="shared" si="544"/>
        <v>0</v>
      </c>
      <c r="T741" s="322">
        <f t="shared" si="544"/>
        <v>0</v>
      </c>
      <c r="U741" s="322">
        <f t="shared" si="544"/>
        <v>0</v>
      </c>
      <c r="V741" s="322">
        <f t="shared" si="544"/>
        <v>0</v>
      </c>
      <c r="W741" s="322">
        <f t="shared" si="544"/>
        <v>0</v>
      </c>
      <c r="X741" s="322">
        <f t="shared" si="544"/>
        <v>0</v>
      </c>
      <c r="Y741" s="322">
        <f t="shared" si="544"/>
        <v>0</v>
      </c>
      <c r="Z741" s="322">
        <f t="shared" si="544"/>
        <v>0</v>
      </c>
    </row>
    <row r="742" spans="5:27" outlineLevel="1" x14ac:dyDescent="0.25">
      <c r="E742" s="321">
        <f>F296</f>
        <v>0</v>
      </c>
      <c r="O742" s="322" t="s">
        <v>125</v>
      </c>
      <c r="P742" s="322"/>
      <c r="Q742" s="323">
        <f>$Q$586</f>
        <v>1</v>
      </c>
    </row>
    <row r="743" spans="5:27" outlineLevel="1" x14ac:dyDescent="0.25">
      <c r="J743" s="324" t="s">
        <v>126</v>
      </c>
      <c r="K743" s="324" t="s">
        <v>127</v>
      </c>
      <c r="L743" s="325" t="s">
        <v>107</v>
      </c>
      <c r="M743" s="325" t="s">
        <v>108</v>
      </c>
      <c r="N743" s="325">
        <v>2016</v>
      </c>
      <c r="O743" s="326">
        <v>2017</v>
      </c>
      <c r="P743" s="326">
        <v>2018</v>
      </c>
      <c r="Q743" s="326">
        <v>2019</v>
      </c>
      <c r="R743" s="326">
        <v>2020</v>
      </c>
      <c r="S743" s="326">
        <v>2021</v>
      </c>
      <c r="T743" s="326">
        <v>2022</v>
      </c>
      <c r="U743" s="326">
        <v>2023</v>
      </c>
      <c r="V743" s="326">
        <v>2024</v>
      </c>
      <c r="W743" s="326">
        <v>2025</v>
      </c>
      <c r="X743" s="326">
        <v>2026</v>
      </c>
      <c r="Y743" s="326">
        <v>2027</v>
      </c>
      <c r="Z743" s="326">
        <v>2028</v>
      </c>
    </row>
    <row r="744" spans="5:27" outlineLevel="1" x14ac:dyDescent="0.25">
      <c r="E744" s="291"/>
      <c r="F744" s="291"/>
      <c r="G744" s="291"/>
      <c r="H744" s="291"/>
      <c r="I744" s="291"/>
      <c r="J744" s="327" t="s">
        <v>128</v>
      </c>
      <c r="K744" s="328">
        <f>SUM(K745:K757)</f>
        <v>0</v>
      </c>
      <c r="L744" s="329">
        <f>K395</f>
        <v>6</v>
      </c>
      <c r="M744" s="330">
        <f>1/L744</f>
        <v>0.16666666666666666</v>
      </c>
      <c r="N744" s="331"/>
      <c r="O744" s="331">
        <f t="shared" ref="O744:Z744" si="545">SUM(O745:O757)</f>
        <v>0</v>
      </c>
      <c r="P744" s="331">
        <f t="shared" si="545"/>
        <v>0</v>
      </c>
      <c r="Q744" s="331">
        <f t="shared" si="545"/>
        <v>0</v>
      </c>
      <c r="R744" s="331">
        <f t="shared" si="545"/>
        <v>0</v>
      </c>
      <c r="S744" s="331">
        <f t="shared" si="545"/>
        <v>0</v>
      </c>
      <c r="T744" s="331">
        <f t="shared" si="545"/>
        <v>0</v>
      </c>
      <c r="U744" s="331">
        <f t="shared" si="545"/>
        <v>0</v>
      </c>
      <c r="V744" s="331">
        <f t="shared" si="545"/>
        <v>0</v>
      </c>
      <c r="W744" s="331">
        <f t="shared" si="545"/>
        <v>0</v>
      </c>
      <c r="X744" s="331">
        <f t="shared" si="545"/>
        <v>0</v>
      </c>
      <c r="Y744" s="331">
        <f t="shared" si="545"/>
        <v>0</v>
      </c>
      <c r="Z744" s="331">
        <f t="shared" si="545"/>
        <v>0</v>
      </c>
    </row>
    <row r="745" spans="5:27" outlineLevel="1" x14ac:dyDescent="0.25">
      <c r="I745" s="332"/>
      <c r="J745" s="333">
        <f>J728</f>
        <v>2016</v>
      </c>
      <c r="K745" s="340">
        <v>0</v>
      </c>
      <c r="L745" s="335">
        <f t="shared" ref="L745:M757" si="546">L744</f>
        <v>6</v>
      </c>
      <c r="M745" s="336">
        <f t="shared" si="546"/>
        <v>0.16666666666666666</v>
      </c>
      <c r="N745" s="337"/>
      <c r="O745" s="340">
        <f>MIN($K745*O758/$N758,$K745-SUM($N745:N745))</f>
        <v>0</v>
      </c>
      <c r="P745" s="340">
        <f>MIN($K745*P758/$N758,$K745-SUM($N745:O745))</f>
        <v>0</v>
      </c>
      <c r="Q745" s="340">
        <f>MIN($K745*Q758/$N758,$K745-SUM($N745:P745))</f>
        <v>0</v>
      </c>
      <c r="R745" s="340">
        <f>MIN($K745*R758/$N758,$K745-SUM($N745:Q745))</f>
        <v>0</v>
      </c>
      <c r="S745" s="340">
        <f>MIN($K745*S758/$N758,$K745-SUM($N745:R745))</f>
        <v>0</v>
      </c>
      <c r="T745" s="340">
        <f>MIN($K745*T758/$N758,$K745-SUM($N745:S745))</f>
        <v>0</v>
      </c>
      <c r="U745" s="340">
        <f>MIN($K745*U758/$N758,$K745-SUM($N745:T745))</f>
        <v>0</v>
      </c>
      <c r="V745" s="340">
        <f>MIN($K745*V758/$N758,$K745-SUM($N745:U745))</f>
        <v>0</v>
      </c>
      <c r="W745" s="340">
        <f>MIN($K745*W758/$N758,$K745-SUM($N745:V745))</f>
        <v>0</v>
      </c>
      <c r="X745" s="340">
        <f>MIN($K745*X758/$N758,$K745-SUM($N745:W745))</f>
        <v>0</v>
      </c>
      <c r="Y745" s="340">
        <f>MIN($K745*Y758/$N758,$K745-SUM($N745:X745))</f>
        <v>0</v>
      </c>
      <c r="Z745" s="340">
        <f>MIN($K745*Z758/$N758,$K745-SUM($N745:Y745))</f>
        <v>0</v>
      </c>
      <c r="AA745" s="198" t="s">
        <v>129</v>
      </c>
    </row>
    <row r="746" spans="5:27" outlineLevel="1" x14ac:dyDescent="0.25">
      <c r="I746" s="332" t="s">
        <v>130</v>
      </c>
      <c r="J746" s="333">
        <f t="shared" ref="J746:J757" si="547">J729</f>
        <v>2017</v>
      </c>
      <c r="K746" s="334">
        <f t="shared" ref="K746:K757" si="548">SUMIF($279:$279, $J746,$296:$296)</f>
        <v>0</v>
      </c>
      <c r="L746" s="335">
        <f t="shared" si="546"/>
        <v>6</v>
      </c>
      <c r="M746" s="336">
        <f t="shared" si="546"/>
        <v>0.16666666666666666</v>
      </c>
      <c r="N746" s="337"/>
      <c r="O746" s="338">
        <f>MIN($K746*$M746, $K746-SUM($N746:N746))*Q742</f>
        <v>0</v>
      </c>
      <c r="P746" s="338">
        <f>MIN($K746*$M746, $K746-SUM($N746:O746))</f>
        <v>0</v>
      </c>
      <c r="Q746" s="338">
        <f>MIN($K746*$M746, $K746-SUM($O746:P746))</f>
        <v>0</v>
      </c>
      <c r="R746" s="338">
        <f>MIN($K746*$M746, $K746-SUM($O746:Q746))</f>
        <v>0</v>
      </c>
      <c r="S746" s="338">
        <f>MIN($K746*$M746, $K746-SUM($O746:R746))</f>
        <v>0</v>
      </c>
      <c r="T746" s="338">
        <f>MIN($K746*$M746, $K746-SUM($O746:S746))</f>
        <v>0</v>
      </c>
      <c r="U746" s="338">
        <f>MIN($K746*$M746, $K746-SUM($O746:T746))</f>
        <v>0</v>
      </c>
      <c r="V746" s="338">
        <f>MIN($K746*$M746, $K746-SUM($O746:U746))</f>
        <v>0</v>
      </c>
      <c r="W746" s="338">
        <f>MIN($K746*$M746, $K746-SUM($O746:V746))</f>
        <v>0</v>
      </c>
      <c r="X746" s="338">
        <f>MIN($K746*$M746, $K746-SUM($O746:W746))</f>
        <v>0</v>
      </c>
      <c r="Y746" s="338">
        <f>MIN($K746*$M746, $K746-SUM($O746:X746))</f>
        <v>0</v>
      </c>
      <c r="Z746" s="338">
        <f>MIN($K746*$M746, $K746-SUM($O746:Y746))</f>
        <v>0</v>
      </c>
    </row>
    <row r="747" spans="5:27" outlineLevel="1" x14ac:dyDescent="0.25">
      <c r="J747" s="339">
        <f t="shared" si="547"/>
        <v>2018</v>
      </c>
      <c r="K747" s="334">
        <f t="shared" si="548"/>
        <v>0</v>
      </c>
      <c r="L747" s="335">
        <f t="shared" si="546"/>
        <v>6</v>
      </c>
      <c r="M747" s="336">
        <f t="shared" si="546"/>
        <v>0.16666666666666666</v>
      </c>
      <c r="N747" s="337"/>
      <c r="O747" s="340"/>
      <c r="P747" s="338">
        <f>MIN($K747*$M747, $K747-SUM($N747:O747))*Q742</f>
        <v>0</v>
      </c>
      <c r="Q747" s="338">
        <f>MIN($K747*$M747, $K747-SUM($O747:P747))</f>
        <v>0</v>
      </c>
      <c r="R747" s="338">
        <f>MIN($K747*$M747, $K747-SUM($O747:Q747))</f>
        <v>0</v>
      </c>
      <c r="S747" s="338">
        <f>MIN($K747*$M747, $K747-SUM($O747:R747))</f>
        <v>0</v>
      </c>
      <c r="T747" s="338">
        <f>MIN($K747*$M747, $K747-SUM($O747:S747))</f>
        <v>0</v>
      </c>
      <c r="U747" s="338">
        <f>MIN($K747*$M747, $K747-SUM($O747:T747))</f>
        <v>0</v>
      </c>
      <c r="V747" s="338">
        <f>MIN($K747*$M747, $K747-SUM($O747:U747))</f>
        <v>0</v>
      </c>
      <c r="W747" s="338">
        <f>MIN($K747*$M747, $K747-SUM($O747:V747))</f>
        <v>0</v>
      </c>
      <c r="X747" s="338">
        <f>MIN($K747*$M747, $K747-SUM($O747:W747))</f>
        <v>0</v>
      </c>
      <c r="Y747" s="338">
        <f>MIN($K747*$M747, $K747-SUM($O747:X747))</f>
        <v>0</v>
      </c>
      <c r="Z747" s="338">
        <f>MIN($K747*$M747, $K747-SUM($O747:Y747))</f>
        <v>0</v>
      </c>
    </row>
    <row r="748" spans="5:27" outlineLevel="1" x14ac:dyDescent="0.25">
      <c r="J748" s="339">
        <f t="shared" si="547"/>
        <v>2019</v>
      </c>
      <c r="K748" s="334">
        <f t="shared" si="548"/>
        <v>0</v>
      </c>
      <c r="L748" s="335">
        <f t="shared" si="546"/>
        <v>6</v>
      </c>
      <c r="M748" s="336">
        <f t="shared" si="546"/>
        <v>0.16666666666666666</v>
      </c>
      <c r="N748" s="337"/>
      <c r="O748" s="340"/>
      <c r="P748" s="340"/>
      <c r="Q748" s="338">
        <f>MIN($K748*$M748, $K748-SUM($O748:P748))*Q742</f>
        <v>0</v>
      </c>
      <c r="R748" s="338">
        <f>MIN($K748*$M748, $K748-SUM($O748:Q748))</f>
        <v>0</v>
      </c>
      <c r="S748" s="338">
        <f>MIN($K748*$M748, $K748-SUM($O748:R748))</f>
        <v>0</v>
      </c>
      <c r="T748" s="338">
        <f>MIN($K748*$M748, $K748-SUM($O748:S748))</f>
        <v>0</v>
      </c>
      <c r="U748" s="338">
        <f>MIN($K748*$M748, $K748-SUM($O748:T748))</f>
        <v>0</v>
      </c>
      <c r="V748" s="338">
        <f>MIN($K748*$M748, $K748-SUM($O748:U748))</f>
        <v>0</v>
      </c>
      <c r="W748" s="338">
        <f>MIN($K748*$M748, $K748-SUM($O748:V748))</f>
        <v>0</v>
      </c>
      <c r="X748" s="338">
        <f>MIN($K748*$M748, $K748-SUM($O748:W748))</f>
        <v>0</v>
      </c>
      <c r="Y748" s="338">
        <f>MIN($K748*$M748, $K748-SUM($O748:X748))</f>
        <v>0</v>
      </c>
      <c r="Z748" s="338">
        <f>MIN($K748*$M748, $K748-SUM($O748:Y748))</f>
        <v>0</v>
      </c>
    </row>
    <row r="749" spans="5:27" outlineLevel="1" x14ac:dyDescent="0.25">
      <c r="J749" s="339">
        <f t="shared" si="547"/>
        <v>2020</v>
      </c>
      <c r="K749" s="334">
        <f t="shared" si="548"/>
        <v>0</v>
      </c>
      <c r="L749" s="335">
        <f t="shared" si="546"/>
        <v>6</v>
      </c>
      <c r="M749" s="336">
        <f t="shared" si="546"/>
        <v>0.16666666666666666</v>
      </c>
      <c r="N749" s="337"/>
      <c r="O749" s="340"/>
      <c r="P749" s="340"/>
      <c r="Q749" s="340"/>
      <c r="R749" s="338">
        <f>MIN($K749*$M749, $K749-SUM($O749:Q749))*Q742</f>
        <v>0</v>
      </c>
      <c r="S749" s="338">
        <f>MIN($K749*$M749, $K749-SUM($O749:R749))</f>
        <v>0</v>
      </c>
      <c r="T749" s="338">
        <f>MIN($K749*$M749, $K749-SUM($O749:S749))</f>
        <v>0</v>
      </c>
      <c r="U749" s="338">
        <f>MIN($K749*$M749, $K749-SUM($O749:T749))</f>
        <v>0</v>
      </c>
      <c r="V749" s="338">
        <f>MIN($K749*$M749, $K749-SUM($O749:U749))</f>
        <v>0</v>
      </c>
      <c r="W749" s="338">
        <f>MIN($K749*$M749, $K749-SUM($O749:V749))</f>
        <v>0</v>
      </c>
      <c r="X749" s="338">
        <f>MIN($K749*$M749, $K749-SUM($O749:W749))</f>
        <v>0</v>
      </c>
      <c r="Y749" s="338">
        <f>MIN($K749*$M749, $K749-SUM($O749:X749))</f>
        <v>0</v>
      </c>
      <c r="Z749" s="338">
        <f>MIN($K749*$M749, $K749-SUM($O749:Y749))</f>
        <v>0</v>
      </c>
    </row>
    <row r="750" spans="5:27" outlineLevel="1" x14ac:dyDescent="0.25">
      <c r="J750" s="339">
        <f t="shared" si="547"/>
        <v>2021</v>
      </c>
      <c r="K750" s="334">
        <f t="shared" si="548"/>
        <v>0</v>
      </c>
      <c r="L750" s="335">
        <f t="shared" si="546"/>
        <v>6</v>
      </c>
      <c r="M750" s="336">
        <f t="shared" si="546"/>
        <v>0.16666666666666666</v>
      </c>
      <c r="N750" s="337"/>
      <c r="O750" s="340"/>
      <c r="P750" s="340"/>
      <c r="Q750" s="340"/>
      <c r="R750" s="340"/>
      <c r="S750" s="338">
        <f>MIN($K750*$M750, $K750-SUM($O750:R750))*Q742</f>
        <v>0</v>
      </c>
      <c r="T750" s="338">
        <f>MIN($K750*$M750, $K750-SUM($O750:S750))</f>
        <v>0</v>
      </c>
      <c r="U750" s="338">
        <f>MIN($K750*$M750, $K750-SUM($O750:T750))</f>
        <v>0</v>
      </c>
      <c r="V750" s="338">
        <f>MIN($K750*$M750, $K750-SUM($O750:U750))</f>
        <v>0</v>
      </c>
      <c r="W750" s="338">
        <f>MIN($K750*$M750, $K750-SUM($O750:V750))</f>
        <v>0</v>
      </c>
      <c r="X750" s="338">
        <f>MIN($K750*$M750, $K750-SUM($O750:W750))</f>
        <v>0</v>
      </c>
      <c r="Y750" s="338">
        <f>MIN($K750*$M750, $K750-SUM($O750:X750))</f>
        <v>0</v>
      </c>
      <c r="Z750" s="338">
        <f>MIN($K750*$M750, $K750-SUM($O750:Y750))</f>
        <v>0</v>
      </c>
    </row>
    <row r="751" spans="5:27" outlineLevel="1" x14ac:dyDescent="0.25">
      <c r="J751" s="339">
        <f t="shared" si="547"/>
        <v>2022</v>
      </c>
      <c r="K751" s="334">
        <f t="shared" si="548"/>
        <v>0</v>
      </c>
      <c r="L751" s="335">
        <f t="shared" si="546"/>
        <v>6</v>
      </c>
      <c r="M751" s="336">
        <f t="shared" si="546"/>
        <v>0.16666666666666666</v>
      </c>
      <c r="N751" s="337"/>
      <c r="O751" s="340"/>
      <c r="P751" s="340"/>
      <c r="Q751" s="340"/>
      <c r="R751" s="340"/>
      <c r="S751" s="340"/>
      <c r="T751" s="338">
        <f>MIN($K751*$M751, $K751-SUM($O751:S751))*Q742</f>
        <v>0</v>
      </c>
      <c r="U751" s="338">
        <f>MIN($K751*$M751, $K751-SUM($O751:T751))</f>
        <v>0</v>
      </c>
      <c r="V751" s="338">
        <f>MIN($K751*$M751, $K751-SUM($O751:U751))</f>
        <v>0</v>
      </c>
      <c r="W751" s="338">
        <f>MIN($K751*$M751, $K751-SUM($O751:V751))</f>
        <v>0</v>
      </c>
      <c r="X751" s="338">
        <f>MIN($K751*$M751, $K751-SUM($O751:W751))</f>
        <v>0</v>
      </c>
      <c r="Y751" s="338">
        <f>MIN($K751*$M751, $K751-SUM($O751:X751))</f>
        <v>0</v>
      </c>
      <c r="Z751" s="338">
        <f>MIN($K751*$M751, $K751-SUM($O751:Y751))</f>
        <v>0</v>
      </c>
    </row>
    <row r="752" spans="5:27" outlineLevel="1" x14ac:dyDescent="0.25">
      <c r="J752" s="339">
        <f t="shared" si="547"/>
        <v>2023</v>
      </c>
      <c r="K752" s="334">
        <f t="shared" si="548"/>
        <v>0</v>
      </c>
      <c r="L752" s="335">
        <f t="shared" si="546"/>
        <v>6</v>
      </c>
      <c r="M752" s="336">
        <f t="shared" si="546"/>
        <v>0.16666666666666666</v>
      </c>
      <c r="N752" s="337"/>
      <c r="O752" s="340"/>
      <c r="P752" s="340"/>
      <c r="Q752" s="340"/>
      <c r="R752" s="340"/>
      <c r="S752" s="340"/>
      <c r="T752" s="340"/>
      <c r="U752" s="338">
        <f>MIN($K752*$M752, $K752-SUM($O752:T752))*Q742</f>
        <v>0</v>
      </c>
      <c r="V752" s="338">
        <f>MIN($K752*$M752, $K752-SUM($O752:U752))</f>
        <v>0</v>
      </c>
      <c r="W752" s="338">
        <f>MIN($K752*$M752, $K752-SUM($O752:V752))</f>
        <v>0</v>
      </c>
      <c r="X752" s="338">
        <f>MIN($K752*$M752, $K752-SUM($O752:W752))</f>
        <v>0</v>
      </c>
      <c r="Y752" s="338">
        <f>MIN($K752*$M752, $K752-SUM($O752:X752))</f>
        <v>0</v>
      </c>
      <c r="Z752" s="338">
        <f>MIN($K752*$M752, $K752-SUM($O752:Y752))</f>
        <v>0</v>
      </c>
    </row>
    <row r="753" spans="10:26" outlineLevel="1" x14ac:dyDescent="0.25">
      <c r="J753" s="339">
        <f t="shared" si="547"/>
        <v>2024</v>
      </c>
      <c r="K753" s="334">
        <f t="shared" si="548"/>
        <v>0</v>
      </c>
      <c r="L753" s="335">
        <f t="shared" si="546"/>
        <v>6</v>
      </c>
      <c r="M753" s="336">
        <f t="shared" si="546"/>
        <v>0.16666666666666666</v>
      </c>
      <c r="N753" s="337"/>
      <c r="O753" s="340"/>
      <c r="P753" s="340"/>
      <c r="Q753" s="340"/>
      <c r="R753" s="340"/>
      <c r="S753" s="340"/>
      <c r="T753" s="340"/>
      <c r="U753" s="340"/>
      <c r="V753" s="338">
        <f>MIN($K753*$M753, $K753-SUM($O753:U753))*Q742</f>
        <v>0</v>
      </c>
      <c r="W753" s="338">
        <f>MIN($K753*$M753, $K753-SUM($O753:V753))</f>
        <v>0</v>
      </c>
      <c r="X753" s="338">
        <f>MIN($K753*$M753, $K753-SUM($O753:W753))</f>
        <v>0</v>
      </c>
      <c r="Y753" s="338">
        <f>MIN($K753*$M753, $K753-SUM($O753:X753))</f>
        <v>0</v>
      </c>
      <c r="Z753" s="338">
        <f>MIN($K753*$M753, $K753-SUM($O753:Y753))</f>
        <v>0</v>
      </c>
    </row>
    <row r="754" spans="10:26" outlineLevel="1" x14ac:dyDescent="0.25">
      <c r="J754" s="339">
        <f t="shared" si="547"/>
        <v>2025</v>
      </c>
      <c r="K754" s="334">
        <f t="shared" si="548"/>
        <v>0</v>
      </c>
      <c r="L754" s="335">
        <f t="shared" si="546"/>
        <v>6</v>
      </c>
      <c r="M754" s="336">
        <f t="shared" si="546"/>
        <v>0.16666666666666666</v>
      </c>
      <c r="N754" s="337"/>
      <c r="O754" s="340"/>
      <c r="P754" s="340"/>
      <c r="Q754" s="340"/>
      <c r="R754" s="340"/>
      <c r="S754" s="340"/>
      <c r="T754" s="340"/>
      <c r="U754" s="340"/>
      <c r="V754" s="340"/>
      <c r="W754" s="338">
        <f>MIN($K754*$M754, $K754-SUM($O754:V754))*Q742</f>
        <v>0</v>
      </c>
      <c r="X754" s="338">
        <f>MIN($K754*$M754, $K754-SUM($O754:W754))</f>
        <v>0</v>
      </c>
      <c r="Y754" s="338">
        <f>MIN($K754*$M754, $K754-SUM($O754:X754))</f>
        <v>0</v>
      </c>
      <c r="Z754" s="338">
        <f>MIN($K754*$M754, $K754-SUM($O754:Y754))</f>
        <v>0</v>
      </c>
    </row>
    <row r="755" spans="10:26" outlineLevel="1" x14ac:dyDescent="0.25">
      <c r="J755" s="339">
        <f t="shared" si="547"/>
        <v>2026</v>
      </c>
      <c r="K755" s="334">
        <f t="shared" si="548"/>
        <v>0</v>
      </c>
      <c r="L755" s="335">
        <f t="shared" si="546"/>
        <v>6</v>
      </c>
      <c r="M755" s="336">
        <f t="shared" si="546"/>
        <v>0.16666666666666666</v>
      </c>
      <c r="N755" s="337"/>
      <c r="O755" s="340"/>
      <c r="P755" s="340"/>
      <c r="Q755" s="340"/>
      <c r="R755" s="340"/>
      <c r="S755" s="340"/>
      <c r="T755" s="340"/>
      <c r="U755" s="340"/>
      <c r="V755" s="340"/>
      <c r="W755" s="340"/>
      <c r="X755" s="338">
        <f>MIN($K755*$M755, $K755-SUM($O755:W755))*Q742</f>
        <v>0</v>
      </c>
      <c r="Y755" s="338">
        <f>MIN($K755*$M755, $K755-SUM($O755:X755))</f>
        <v>0</v>
      </c>
      <c r="Z755" s="338">
        <f>MIN($K755*$M755, $K755-SUM($O755:Y755))</f>
        <v>0</v>
      </c>
    </row>
    <row r="756" spans="10:26" outlineLevel="1" x14ac:dyDescent="0.25">
      <c r="J756" s="339">
        <f t="shared" si="547"/>
        <v>2027</v>
      </c>
      <c r="K756" s="334">
        <f t="shared" si="548"/>
        <v>0</v>
      </c>
      <c r="L756" s="335">
        <f t="shared" si="546"/>
        <v>6</v>
      </c>
      <c r="M756" s="336">
        <f t="shared" si="546"/>
        <v>0.16666666666666666</v>
      </c>
      <c r="N756" s="337"/>
      <c r="O756" s="340"/>
      <c r="P756" s="340"/>
      <c r="Q756" s="340"/>
      <c r="R756" s="340"/>
      <c r="S756" s="340"/>
      <c r="T756" s="340"/>
      <c r="U756" s="340"/>
      <c r="V756" s="340"/>
      <c r="W756" s="340"/>
      <c r="X756" s="340"/>
      <c r="Y756" s="338">
        <f>MIN($K756*$M756, $K756-SUM($O756:X756))*Q742</f>
        <v>0</v>
      </c>
      <c r="Z756" s="338">
        <f>MIN($K756*$M756, $K756-SUM($O756:Y756))</f>
        <v>0</v>
      </c>
    </row>
    <row r="757" spans="10:26" outlineLevel="1" x14ac:dyDescent="0.25">
      <c r="J757" s="339">
        <f t="shared" si="547"/>
        <v>2028</v>
      </c>
      <c r="K757" s="334">
        <f t="shared" si="548"/>
        <v>0</v>
      </c>
      <c r="L757" s="335">
        <f t="shared" si="546"/>
        <v>6</v>
      </c>
      <c r="M757" s="336">
        <f t="shared" si="546"/>
        <v>0.16666666666666666</v>
      </c>
      <c r="N757" s="337"/>
      <c r="O757" s="340"/>
      <c r="P757" s="340"/>
      <c r="Q757" s="340"/>
      <c r="R757" s="340"/>
      <c r="S757" s="340"/>
      <c r="T757" s="340"/>
      <c r="U757" s="340"/>
      <c r="V757" s="340"/>
      <c r="W757" s="340"/>
      <c r="X757" s="340"/>
      <c r="Y757" s="340"/>
      <c r="Z757" s="338">
        <f>MIN($K757*$M757, $K757-SUM($O757:Y757))*Q742</f>
        <v>0</v>
      </c>
    </row>
    <row r="758" spans="10:26" outlineLevel="1" x14ac:dyDescent="0.25">
      <c r="N758" s="198">
        <f>O758*(O758+1)/2</f>
        <v>21</v>
      </c>
      <c r="O758" s="322">
        <f>L744</f>
        <v>6</v>
      </c>
      <c r="P758" s="322">
        <f>MAX(O758-1, 0)</f>
        <v>5</v>
      </c>
      <c r="Q758" s="322">
        <f t="shared" ref="Q758:Z758" si="549">MAX(P758-1, 0)</f>
        <v>4</v>
      </c>
      <c r="R758" s="322">
        <f t="shared" si="549"/>
        <v>3</v>
      </c>
      <c r="S758" s="322">
        <f t="shared" si="549"/>
        <v>2</v>
      </c>
      <c r="T758" s="322">
        <f t="shared" si="549"/>
        <v>1</v>
      </c>
      <c r="U758" s="322">
        <f t="shared" si="549"/>
        <v>0</v>
      </c>
      <c r="V758" s="322">
        <f t="shared" si="549"/>
        <v>0</v>
      </c>
      <c r="W758" s="322">
        <f t="shared" si="549"/>
        <v>0</v>
      </c>
      <c r="X758" s="322">
        <f t="shared" si="549"/>
        <v>0</v>
      </c>
      <c r="Y758" s="322">
        <f t="shared" si="549"/>
        <v>0</v>
      </c>
      <c r="Z758" s="322">
        <f t="shared" si="549"/>
        <v>0</v>
      </c>
    </row>
  </sheetData>
  <phoneticPr fontId="4" type="noConversion"/>
  <hyperlinks>
    <hyperlink ref="M394" location="'무형자산-기타'!A1" display="'무형자산-기타'!A1" xr:uid="{00000000-0004-0000-0000-000000000000}"/>
    <hyperlink ref="M393" location="'무형자산-산업재산권'!A1" display="'무형자산-산업재산권'!A1" xr:uid="{00000000-0004-0000-0000-000001000000}"/>
  </hyperlinks>
  <pageMargins left="0.6" right="0.6" top="1" bottom="1" header="0.5" footer="0.5"/>
  <pageSetup paperSize="9" scale="10" orientation="landscape" r:id="rId1"/>
  <headerFooter>
    <oddHeader>&amp;RDraft - Work in Progress</oddHeader>
    <oddFooter>&amp;L&amp;F
&amp;D, &amp;T&amp;C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77"/>
  <sheetViews>
    <sheetView zoomScale="85" zoomScaleNormal="85" workbookViewId="0">
      <selection activeCell="G19" sqref="G19"/>
    </sheetView>
  </sheetViews>
  <sheetFormatPr defaultColWidth="9" defaultRowHeight="13.2" x14ac:dyDescent="0.4"/>
  <cols>
    <col min="1" max="16384" width="9" style="341"/>
  </cols>
  <sheetData>
    <row r="2" spans="2:10" ht="13.8" thickBot="1" x14ac:dyDescent="0.45">
      <c r="B2" s="358">
        <v>1</v>
      </c>
      <c r="C2" s="358">
        <f>B2+1</f>
        <v>2</v>
      </c>
      <c r="D2" s="358">
        <f t="shared" ref="D2:J2" si="0">C2+1</f>
        <v>3</v>
      </c>
      <c r="E2" s="358">
        <f t="shared" si="0"/>
        <v>4</v>
      </c>
      <c r="F2" s="359">
        <f t="shared" si="0"/>
        <v>5</v>
      </c>
      <c r="G2" s="358">
        <f t="shared" si="0"/>
        <v>6</v>
      </c>
      <c r="H2" s="358">
        <f t="shared" si="0"/>
        <v>7</v>
      </c>
      <c r="I2" s="358">
        <f t="shared" si="0"/>
        <v>8</v>
      </c>
      <c r="J2" s="358">
        <f t="shared" si="0"/>
        <v>9</v>
      </c>
    </row>
    <row r="3" spans="2:10" x14ac:dyDescent="0.4">
      <c r="B3" s="348" t="s">
        <v>135</v>
      </c>
      <c r="C3" s="346"/>
      <c r="D3" s="346"/>
      <c r="E3" s="346"/>
      <c r="F3" s="347"/>
      <c r="G3" s="346"/>
      <c r="H3" s="346"/>
      <c r="I3" s="346"/>
      <c r="J3" s="346"/>
    </row>
    <row r="4" spans="2:10" x14ac:dyDescent="0.4">
      <c r="B4" s="341">
        <v>30</v>
      </c>
      <c r="C4" s="341">
        <f>-B4/3</f>
        <v>-10</v>
      </c>
      <c r="D4" s="341">
        <f>-B4/3</f>
        <v>-10</v>
      </c>
      <c r="E4" s="341">
        <f>-B4/3</f>
        <v>-10</v>
      </c>
      <c r="F4" s="343"/>
    </row>
    <row r="5" spans="2:10" x14ac:dyDescent="0.4">
      <c r="C5" s="341">
        <v>30</v>
      </c>
      <c r="D5" s="341">
        <f>-C5/3</f>
        <v>-10</v>
      </c>
      <c r="E5" s="341">
        <f>-C5/3</f>
        <v>-10</v>
      </c>
      <c r="F5" s="343">
        <f>-C5/3</f>
        <v>-10</v>
      </c>
    </row>
    <row r="6" spans="2:10" x14ac:dyDescent="0.4">
      <c r="D6" s="341">
        <v>30</v>
      </c>
      <c r="E6" s="341">
        <f>-D6/3</f>
        <v>-10</v>
      </c>
      <c r="F6" s="343">
        <f>-D6/3</f>
        <v>-10</v>
      </c>
      <c r="G6" s="354">
        <f>-D6/3</f>
        <v>-10</v>
      </c>
    </row>
    <row r="7" spans="2:10" x14ac:dyDescent="0.4">
      <c r="E7" s="341">
        <v>30</v>
      </c>
      <c r="F7" s="343">
        <f>-E7/3</f>
        <v>-10</v>
      </c>
      <c r="G7" s="354">
        <f>-E7/3</f>
        <v>-10</v>
      </c>
      <c r="H7" s="354">
        <f>-E7/3</f>
        <v>-10</v>
      </c>
    </row>
    <row r="8" spans="2:10" x14ac:dyDescent="0.4">
      <c r="B8" s="342"/>
      <c r="C8" s="342"/>
      <c r="D8" s="342"/>
      <c r="E8" s="342"/>
      <c r="F8" s="344">
        <v>30</v>
      </c>
      <c r="G8" s="355">
        <f>-F8/3</f>
        <v>-10</v>
      </c>
      <c r="H8" s="355">
        <f>-F8/3</f>
        <v>-10</v>
      </c>
      <c r="I8" s="355">
        <f>-F8/3</f>
        <v>-10</v>
      </c>
      <c r="J8" s="342"/>
    </row>
    <row r="9" spans="2:10" x14ac:dyDescent="0.4">
      <c r="B9" s="341" t="s">
        <v>55</v>
      </c>
      <c r="C9" s="341">
        <f>SUM(B4, C5, D6, E7, F8)</f>
        <v>150</v>
      </c>
    </row>
    <row r="10" spans="2:10" x14ac:dyDescent="0.4">
      <c r="B10" s="341" t="s">
        <v>131</v>
      </c>
      <c r="C10" s="341">
        <f>C11-C9</f>
        <v>-90</v>
      </c>
      <c r="E10" s="341" t="s">
        <v>133</v>
      </c>
      <c r="F10" s="341">
        <v>3</v>
      </c>
    </row>
    <row r="11" spans="2:10" x14ac:dyDescent="0.4">
      <c r="B11" s="342" t="s">
        <v>132</v>
      </c>
      <c r="C11" s="342">
        <f>SUM(B4:F8)</f>
        <v>60</v>
      </c>
      <c r="D11" s="342"/>
      <c r="E11" s="342" t="s">
        <v>137</v>
      </c>
      <c r="F11" s="342">
        <f>-SUM(F5:F7)</f>
        <v>30</v>
      </c>
      <c r="G11" s="342"/>
      <c r="H11" s="342"/>
      <c r="I11" s="342"/>
      <c r="J11" s="342"/>
    </row>
    <row r="12" spans="2:10" x14ac:dyDescent="0.4">
      <c r="G12" s="341">
        <f>F10</f>
        <v>3</v>
      </c>
      <c r="H12" s="341">
        <f>G12-1</f>
        <v>2</v>
      </c>
      <c r="I12" s="341">
        <f t="shared" ref="I12:J12" si="1">H12-1</f>
        <v>1</v>
      </c>
      <c r="J12" s="341">
        <f t="shared" si="1"/>
        <v>0</v>
      </c>
    </row>
    <row r="13" spans="2:10" x14ac:dyDescent="0.4">
      <c r="G13" s="341">
        <f>$F$10*(1+$F$10)/2</f>
        <v>6</v>
      </c>
      <c r="H13" s="341">
        <f t="shared" ref="H13:J13" si="2">$F$10*(1+$F$10)/2</f>
        <v>6</v>
      </c>
      <c r="I13" s="341">
        <f t="shared" si="2"/>
        <v>6</v>
      </c>
      <c r="J13" s="341">
        <f t="shared" si="2"/>
        <v>6</v>
      </c>
    </row>
    <row r="14" spans="2:10" x14ac:dyDescent="0.4">
      <c r="B14" s="342" t="s">
        <v>139</v>
      </c>
      <c r="C14" s="342"/>
      <c r="D14" s="342"/>
      <c r="E14" s="342"/>
      <c r="F14" s="342"/>
      <c r="G14" s="345">
        <f>G12/G13</f>
        <v>0.5</v>
      </c>
      <c r="H14" s="345">
        <f t="shared" ref="H14:J14" si="3">H12/H13</f>
        <v>0.33333333333333331</v>
      </c>
      <c r="I14" s="345">
        <f t="shared" si="3"/>
        <v>0.16666666666666666</v>
      </c>
      <c r="J14" s="345">
        <f t="shared" si="3"/>
        <v>0</v>
      </c>
    </row>
    <row r="15" spans="2:10" x14ac:dyDescent="0.4">
      <c r="B15" s="350" t="s">
        <v>134</v>
      </c>
      <c r="C15" s="350"/>
      <c r="D15" s="350"/>
      <c r="E15" s="350"/>
      <c r="F15" s="350"/>
      <c r="G15" s="352">
        <f>$C$11*G14</f>
        <v>30</v>
      </c>
      <c r="H15" s="352">
        <f t="shared" ref="H15:J15" si="4">$C$11*H14</f>
        <v>20</v>
      </c>
      <c r="I15" s="352">
        <f t="shared" si="4"/>
        <v>10</v>
      </c>
      <c r="J15" s="350">
        <f t="shared" si="4"/>
        <v>0</v>
      </c>
    </row>
    <row r="16" spans="2:10" ht="13.8" thickBot="1" x14ac:dyDescent="0.45">
      <c r="B16" s="351" t="s">
        <v>136</v>
      </c>
      <c r="C16" s="351"/>
      <c r="D16" s="353">
        <f>2*(C11/F11)-1</f>
        <v>3</v>
      </c>
      <c r="E16" s="351"/>
      <c r="F16" s="351"/>
      <c r="G16" s="351"/>
      <c r="H16" s="351"/>
      <c r="I16" s="351"/>
      <c r="J16" s="351"/>
    </row>
    <row r="19" spans="2:11" ht="13.8" thickBot="1" x14ac:dyDescent="0.45">
      <c r="B19" s="358">
        <v>1</v>
      </c>
      <c r="C19" s="358">
        <f>B19+1</f>
        <v>2</v>
      </c>
      <c r="D19" s="358">
        <f t="shared" ref="D19:J19" si="5">C19+1</f>
        <v>3</v>
      </c>
      <c r="E19" s="358">
        <f t="shared" si="5"/>
        <v>4</v>
      </c>
      <c r="F19" s="358">
        <f t="shared" si="5"/>
        <v>5</v>
      </c>
      <c r="G19" s="358">
        <f t="shared" si="5"/>
        <v>6</v>
      </c>
      <c r="H19" s="359">
        <f t="shared" si="5"/>
        <v>7</v>
      </c>
      <c r="I19" s="358">
        <f t="shared" si="5"/>
        <v>8</v>
      </c>
      <c r="J19" s="358">
        <f t="shared" si="5"/>
        <v>9</v>
      </c>
      <c r="K19" s="358">
        <f t="shared" ref="K19" si="6">J19+1</f>
        <v>10</v>
      </c>
    </row>
    <row r="20" spans="2:11" x14ac:dyDescent="0.4">
      <c r="B20" s="348" t="s">
        <v>135</v>
      </c>
      <c r="C20" s="346"/>
      <c r="D20" s="346"/>
      <c r="E20" s="346"/>
      <c r="F20" s="346"/>
      <c r="G20" s="346"/>
      <c r="H20" s="347"/>
      <c r="I20" s="346"/>
      <c r="J20" s="346"/>
      <c r="K20" s="346"/>
    </row>
    <row r="21" spans="2:11" x14ac:dyDescent="0.4">
      <c r="B21" s="341">
        <v>50</v>
      </c>
      <c r="C21" s="341">
        <f>-$B$21/$F$29</f>
        <v>-10</v>
      </c>
      <c r="D21" s="341">
        <f>-$B$21/$F$29</f>
        <v>-10</v>
      </c>
      <c r="E21" s="341">
        <f>-$B$21/$F$29</f>
        <v>-10</v>
      </c>
      <c r="F21" s="341">
        <f>-$B$21/$F$29</f>
        <v>-10</v>
      </c>
      <c r="G21" s="349">
        <f>-$B$21/$F$29</f>
        <v>-10</v>
      </c>
      <c r="H21" s="343"/>
    </row>
    <row r="22" spans="2:11" x14ac:dyDescent="0.4">
      <c r="C22" s="341">
        <f>B21</f>
        <v>50</v>
      </c>
      <c r="D22" s="341">
        <f>-$B$21/$F$29</f>
        <v>-10</v>
      </c>
      <c r="E22" s="341">
        <f>-$B$21/$F$29</f>
        <v>-10</v>
      </c>
      <c r="F22" s="341">
        <f>-$B$21/$F$29</f>
        <v>-10</v>
      </c>
      <c r="G22" s="349">
        <f>-$B$21/$F$29</f>
        <v>-10</v>
      </c>
      <c r="H22" s="343">
        <f>-$B$21/$F$29</f>
        <v>-10</v>
      </c>
    </row>
    <row r="23" spans="2:11" x14ac:dyDescent="0.4">
      <c r="D23" s="341">
        <f>C22</f>
        <v>50</v>
      </c>
      <c r="E23" s="341">
        <f>-$B$21/$F$29</f>
        <v>-10</v>
      </c>
      <c r="F23" s="341">
        <f>-$B$21/$F$29</f>
        <v>-10</v>
      </c>
      <c r="G23" s="349">
        <f>-$B$21/$F$29</f>
        <v>-10</v>
      </c>
      <c r="H23" s="343">
        <f>-$B$21/$F$29</f>
        <v>-10</v>
      </c>
      <c r="I23" s="354">
        <f>-$B$21/$F$29</f>
        <v>-10</v>
      </c>
    </row>
    <row r="24" spans="2:11" x14ac:dyDescent="0.4">
      <c r="E24" s="341">
        <f>D23</f>
        <v>50</v>
      </c>
      <c r="F24" s="341">
        <f>-$B$21/$F$29</f>
        <v>-10</v>
      </c>
      <c r="G24" s="349">
        <f>-$B$21/$F$29</f>
        <v>-10</v>
      </c>
      <c r="H24" s="343">
        <f>-$B$21/$F$29</f>
        <v>-10</v>
      </c>
      <c r="I24" s="354">
        <f>-$B$21/$F$29</f>
        <v>-10</v>
      </c>
      <c r="J24" s="354">
        <f>-$B$21/$F$29</f>
        <v>-10</v>
      </c>
    </row>
    <row r="25" spans="2:11" x14ac:dyDescent="0.4">
      <c r="F25" s="341">
        <f>E24</f>
        <v>50</v>
      </c>
      <c r="G25" s="349">
        <f>-$B$21/$F$29</f>
        <v>-10</v>
      </c>
      <c r="H25" s="343">
        <f>-$B$21/$F$29</f>
        <v>-10</v>
      </c>
      <c r="I25" s="354">
        <f>-$B$21/$F$29</f>
        <v>-10</v>
      </c>
      <c r="J25" s="354">
        <f>-$B$21/$F$29</f>
        <v>-10</v>
      </c>
      <c r="K25" s="354">
        <f>-$B$21/$F$29</f>
        <v>-10</v>
      </c>
    </row>
    <row r="26" spans="2:11" x14ac:dyDescent="0.4">
      <c r="F26" s="349"/>
      <c r="G26" s="349">
        <f>F25</f>
        <v>50</v>
      </c>
      <c r="H26" s="343">
        <f>-$B$21/$F$29</f>
        <v>-10</v>
      </c>
      <c r="I26" s="354">
        <f>-$B$21/$F$29</f>
        <v>-10</v>
      </c>
      <c r="J26" s="354">
        <f>-$B$21/$F$29</f>
        <v>-10</v>
      </c>
      <c r="K26" s="354">
        <f>-$B$21/$F$29</f>
        <v>-10</v>
      </c>
    </row>
    <row r="27" spans="2:11" x14ac:dyDescent="0.4">
      <c r="B27" s="342"/>
      <c r="C27" s="342"/>
      <c r="D27" s="342"/>
      <c r="E27" s="342"/>
      <c r="F27" s="342"/>
      <c r="G27" s="342"/>
      <c r="H27" s="344">
        <f>G26</f>
        <v>50</v>
      </c>
      <c r="I27" s="355">
        <f>-$B$21/$F$29</f>
        <v>-10</v>
      </c>
      <c r="J27" s="355">
        <f>-$B$21/$F$29</f>
        <v>-10</v>
      </c>
      <c r="K27" s="355">
        <f>-$B$21/$F$29</f>
        <v>-10</v>
      </c>
    </row>
    <row r="28" spans="2:11" x14ac:dyDescent="0.4">
      <c r="B28" s="341" t="s">
        <v>55</v>
      </c>
      <c r="C28" s="341">
        <f>SUM(B21, C22, D23, E24, F25, G26, H27)</f>
        <v>350</v>
      </c>
    </row>
    <row r="29" spans="2:11" x14ac:dyDescent="0.4">
      <c r="B29" s="341" t="s">
        <v>131</v>
      </c>
      <c r="C29" s="341">
        <f>C30-C28</f>
        <v>-200</v>
      </c>
      <c r="E29" s="341" t="s">
        <v>133</v>
      </c>
      <c r="F29" s="341">
        <v>5</v>
      </c>
    </row>
    <row r="30" spans="2:11" x14ac:dyDescent="0.4">
      <c r="B30" s="342" t="s">
        <v>132</v>
      </c>
      <c r="C30" s="342">
        <f>SUM(B21:H27)</f>
        <v>150</v>
      </c>
      <c r="D30" s="342"/>
      <c r="E30" s="342" t="s">
        <v>138</v>
      </c>
      <c r="F30" s="342">
        <f>-SUM(H22:H26)</f>
        <v>50</v>
      </c>
      <c r="G30" s="342"/>
      <c r="H30" s="342"/>
      <c r="I30" s="342"/>
      <c r="J30" s="342"/>
      <c r="K30" s="342"/>
    </row>
    <row r="31" spans="2:11" x14ac:dyDescent="0.4">
      <c r="I31" s="341">
        <f>F29</f>
        <v>5</v>
      </c>
      <c r="J31" s="341">
        <f>I31-1</f>
        <v>4</v>
      </c>
      <c r="K31" s="341">
        <f t="shared" ref="K31" si="7">J31-1</f>
        <v>3</v>
      </c>
    </row>
    <row r="32" spans="2:11" x14ac:dyDescent="0.4">
      <c r="I32" s="341">
        <f>$F$29*(1+$F$29)/2</f>
        <v>15</v>
      </c>
      <c r="J32" s="341">
        <f>$F$29*(1+$F$29)/2</f>
        <v>15</v>
      </c>
      <c r="K32" s="341">
        <f>$F$29*(1+$F$29)/2</f>
        <v>15</v>
      </c>
    </row>
    <row r="33" spans="2:13" x14ac:dyDescent="0.4">
      <c r="B33" s="342" t="s">
        <v>140</v>
      </c>
      <c r="C33" s="342"/>
      <c r="D33" s="342"/>
      <c r="E33" s="342"/>
      <c r="F33" s="342"/>
      <c r="G33" s="345"/>
      <c r="H33" s="345"/>
      <c r="I33" s="345">
        <f>I31/I32</f>
        <v>0.33333333333333331</v>
      </c>
      <c r="J33" s="345">
        <f t="shared" ref="J33" si="8">J31/J32</f>
        <v>0.26666666666666666</v>
      </c>
      <c r="K33" s="345">
        <f t="shared" ref="K33" si="9">K31/K32</f>
        <v>0.2</v>
      </c>
    </row>
    <row r="34" spans="2:13" x14ac:dyDescent="0.4">
      <c r="B34" s="350" t="s">
        <v>134</v>
      </c>
      <c r="C34" s="350"/>
      <c r="D34" s="350"/>
      <c r="E34" s="350"/>
      <c r="F34" s="350"/>
      <c r="G34" s="350"/>
      <c r="H34" s="350"/>
      <c r="I34" s="352">
        <f>$C$30*I33</f>
        <v>50</v>
      </c>
      <c r="J34" s="352">
        <f t="shared" ref="J34:K34" si="10">$C$30*J33</f>
        <v>40</v>
      </c>
      <c r="K34" s="352">
        <f t="shared" si="10"/>
        <v>30</v>
      </c>
    </row>
    <row r="35" spans="2:13" ht="13.8" thickBot="1" x14ac:dyDescent="0.45">
      <c r="B35" s="351" t="s">
        <v>136</v>
      </c>
      <c r="C35" s="351"/>
      <c r="D35" s="353">
        <f>2*(C30/F30)-1</f>
        <v>5</v>
      </c>
      <c r="E35" s="351"/>
      <c r="F35" s="351"/>
      <c r="G35" s="351"/>
      <c r="H35" s="351"/>
      <c r="I35" s="351"/>
      <c r="J35" s="351"/>
      <c r="K35" s="351"/>
    </row>
    <row r="41" spans="2:13" x14ac:dyDescent="0.4">
      <c r="B41" s="341" t="s">
        <v>167</v>
      </c>
    </row>
    <row r="42" spans="2:13" ht="17.399999999999999" x14ac:dyDescent="0.4">
      <c r="B42">
        <v>2019</v>
      </c>
      <c r="C42"/>
      <c r="D42"/>
      <c r="E42"/>
      <c r="F42"/>
      <c r="G42"/>
      <c r="H42"/>
    </row>
    <row r="43" spans="2:13" ht="17.399999999999999" x14ac:dyDescent="0.4">
      <c r="B43" s="360" t="s">
        <v>141</v>
      </c>
      <c r="C43"/>
      <c r="D43"/>
      <c r="E43"/>
      <c r="F43"/>
      <c r="G43"/>
      <c r="H43"/>
    </row>
    <row r="44" spans="2:13" ht="14.4" customHeight="1" x14ac:dyDescent="0.4">
      <c r="B44" s="390" t="s">
        <v>142</v>
      </c>
      <c r="C44" s="391"/>
      <c r="D44" s="391"/>
      <c r="E44" s="391"/>
      <c r="F44" s="391"/>
      <c r="G44" s="391"/>
      <c r="H44" s="392"/>
    </row>
    <row r="45" spans="2:13" ht="28.8" x14ac:dyDescent="0.4">
      <c r="B45" s="364" t="s">
        <v>143</v>
      </c>
      <c r="C45" s="361" t="s">
        <v>144</v>
      </c>
      <c r="D45" s="361" t="s">
        <v>145</v>
      </c>
      <c r="E45" s="361" t="s">
        <v>146</v>
      </c>
      <c r="F45" s="361" t="s">
        <v>147</v>
      </c>
      <c r="G45" s="361" t="s">
        <v>148</v>
      </c>
      <c r="H45" s="365" t="s">
        <v>149</v>
      </c>
    </row>
    <row r="46" spans="2:13" ht="14.4" x14ac:dyDescent="0.4">
      <c r="B46" s="366" t="s">
        <v>29</v>
      </c>
      <c r="C46" s="362">
        <v>1837254</v>
      </c>
      <c r="D46" s="362">
        <v>2925</v>
      </c>
      <c r="E46" s="362">
        <v>-6617</v>
      </c>
      <c r="F46" s="363" t="s">
        <v>150</v>
      </c>
      <c r="G46" s="362">
        <v>75033</v>
      </c>
      <c r="H46" s="367">
        <v>1908595</v>
      </c>
      <c r="J46" s="341" t="e">
        <f t="shared" ref="J46" si="11">-F46/H46</f>
        <v>#VALUE!</v>
      </c>
      <c r="K46" s="341" t="e">
        <f>1/J46</f>
        <v>#VALUE!</v>
      </c>
    </row>
    <row r="47" spans="2:13" ht="14.4" x14ac:dyDescent="0.4">
      <c r="B47" s="366" t="s">
        <v>30</v>
      </c>
      <c r="C47" s="362">
        <v>612700</v>
      </c>
      <c r="D47" s="362">
        <v>1539</v>
      </c>
      <c r="E47" s="362">
        <v>-1032</v>
      </c>
      <c r="F47" s="362">
        <v>-23443</v>
      </c>
      <c r="G47" s="362">
        <v>14215</v>
      </c>
      <c r="H47" s="367">
        <v>603979</v>
      </c>
      <c r="J47" s="341">
        <f>-F47/H47</f>
        <v>3.881426340982054E-2</v>
      </c>
      <c r="K47" s="341">
        <f t="shared" ref="K47:K55" si="12">1/J47</f>
        <v>25.763724779251802</v>
      </c>
      <c r="L47" s="341">
        <f>K47*2</f>
        <v>51.527449558503605</v>
      </c>
      <c r="M47" s="371">
        <f>L47-1</f>
        <v>50.527449558503605</v>
      </c>
    </row>
    <row r="48" spans="2:13" ht="14.4" x14ac:dyDescent="0.4">
      <c r="B48" s="366" t="s">
        <v>31</v>
      </c>
      <c r="C48" s="362">
        <v>731300</v>
      </c>
      <c r="D48" s="363">
        <v>228</v>
      </c>
      <c r="E48" s="363">
        <v>-1</v>
      </c>
      <c r="F48" s="362">
        <v>-37986</v>
      </c>
      <c r="G48" s="362">
        <v>8025</v>
      </c>
      <c r="H48" s="367">
        <v>701566</v>
      </c>
      <c r="J48" s="341">
        <f t="shared" ref="J48:J55" si="13">-F48/H48</f>
        <v>5.4144585113873822E-2</v>
      </c>
      <c r="K48" s="341">
        <f t="shared" si="12"/>
        <v>18.469067551203075</v>
      </c>
      <c r="L48" s="341">
        <f t="shared" ref="L48:L55" si="14">K48*2</f>
        <v>36.93813510240615</v>
      </c>
      <c r="M48" s="371">
        <f t="shared" ref="M48:M55" si="15">L48-1</f>
        <v>35.93813510240615</v>
      </c>
    </row>
    <row r="49" spans="2:13" ht="14.4" x14ac:dyDescent="0.4">
      <c r="B49" s="366" t="s">
        <v>32</v>
      </c>
      <c r="C49" s="362">
        <v>297424</v>
      </c>
      <c r="D49" s="362">
        <v>54266</v>
      </c>
      <c r="E49" s="363">
        <v>-415</v>
      </c>
      <c r="F49" s="362">
        <v>-33661</v>
      </c>
      <c r="G49" s="362">
        <v>-43938</v>
      </c>
      <c r="H49" s="367">
        <v>273676</v>
      </c>
      <c r="J49" s="341">
        <f t="shared" si="13"/>
        <v>0.12299580525877314</v>
      </c>
      <c r="K49" s="341">
        <f t="shared" si="12"/>
        <v>8.1303585752057277</v>
      </c>
      <c r="L49" s="341">
        <f t="shared" si="14"/>
        <v>16.260717150411455</v>
      </c>
      <c r="M49" s="371">
        <f t="shared" si="15"/>
        <v>15.260717150411455</v>
      </c>
    </row>
    <row r="50" spans="2:13" ht="28.8" x14ac:dyDescent="0.4">
      <c r="B50" s="366" t="s">
        <v>34</v>
      </c>
      <c r="C50" s="362">
        <v>14743</v>
      </c>
      <c r="D50" s="362">
        <v>8856</v>
      </c>
      <c r="E50" s="363">
        <v>-1</v>
      </c>
      <c r="F50" s="362">
        <v>-2355</v>
      </c>
      <c r="G50" s="362">
        <v>-11090</v>
      </c>
      <c r="H50" s="367">
        <v>10153</v>
      </c>
      <c r="J50" s="341">
        <f t="shared" si="13"/>
        <v>0.23195114744410519</v>
      </c>
      <c r="K50" s="341">
        <f t="shared" si="12"/>
        <v>4.3112526539278129</v>
      </c>
      <c r="L50" s="341">
        <f t="shared" si="14"/>
        <v>8.6225053078556257</v>
      </c>
      <c r="M50" s="371">
        <f t="shared" si="15"/>
        <v>7.6225053078556257</v>
      </c>
    </row>
    <row r="51" spans="2:13" ht="28.8" x14ac:dyDescent="0.4">
      <c r="B51" s="366" t="s">
        <v>151</v>
      </c>
      <c r="C51" s="362">
        <v>81800</v>
      </c>
      <c r="D51" s="362">
        <v>1270</v>
      </c>
      <c r="E51" s="363" t="s">
        <v>150</v>
      </c>
      <c r="F51" s="362">
        <v>-6300</v>
      </c>
      <c r="G51" s="362">
        <v>-4080</v>
      </c>
      <c r="H51" s="367">
        <v>72690</v>
      </c>
      <c r="J51" s="341">
        <f t="shared" si="13"/>
        <v>8.6669418076764343E-2</v>
      </c>
      <c r="K51" s="341">
        <f t="shared" si="12"/>
        <v>11.538095238095238</v>
      </c>
      <c r="L51" s="341">
        <f t="shared" si="14"/>
        <v>23.076190476190476</v>
      </c>
      <c r="M51" s="371">
        <f t="shared" si="15"/>
        <v>22.076190476190476</v>
      </c>
    </row>
    <row r="52" spans="2:13" ht="28.8" x14ac:dyDescent="0.4">
      <c r="B52" s="366" t="s">
        <v>152</v>
      </c>
      <c r="C52" s="362">
        <v>17614</v>
      </c>
      <c r="D52" s="362">
        <v>4562</v>
      </c>
      <c r="E52" s="363">
        <v>-19</v>
      </c>
      <c r="F52" s="362">
        <v>-3654</v>
      </c>
      <c r="G52" s="362">
        <v>-13433</v>
      </c>
      <c r="H52" s="367">
        <v>5070</v>
      </c>
      <c r="J52" s="341">
        <f t="shared" si="13"/>
        <v>0.72071005917159758</v>
      </c>
      <c r="K52" s="341">
        <f t="shared" si="12"/>
        <v>1.3875205254515601</v>
      </c>
      <c r="L52" s="341">
        <f t="shared" si="14"/>
        <v>2.7750410509031203</v>
      </c>
      <c r="M52" s="371">
        <f t="shared" si="15"/>
        <v>1.7750410509031203</v>
      </c>
    </row>
    <row r="53" spans="2:13" ht="14.4" x14ac:dyDescent="0.4">
      <c r="B53" s="366" t="s">
        <v>153</v>
      </c>
      <c r="C53" s="362">
        <v>26393</v>
      </c>
      <c r="D53" s="362">
        <v>14860</v>
      </c>
      <c r="E53" s="363">
        <v>-19</v>
      </c>
      <c r="F53" s="362">
        <v>-6847</v>
      </c>
      <c r="G53" s="362">
        <v>-20782</v>
      </c>
      <c r="H53" s="367">
        <v>13605</v>
      </c>
      <c r="J53" s="341">
        <f t="shared" si="13"/>
        <v>0.50327085630282986</v>
      </c>
      <c r="K53" s="341">
        <f t="shared" si="12"/>
        <v>1.9870016065430114</v>
      </c>
      <c r="L53" s="341">
        <f t="shared" si="14"/>
        <v>3.9740032130860228</v>
      </c>
      <c r="M53" s="371">
        <f t="shared" si="15"/>
        <v>2.9740032130860228</v>
      </c>
    </row>
    <row r="54" spans="2:13" ht="28.8" x14ac:dyDescent="0.4">
      <c r="B54" s="366" t="s">
        <v>37</v>
      </c>
      <c r="C54" s="362">
        <v>179805</v>
      </c>
      <c r="D54" s="362">
        <v>66670</v>
      </c>
      <c r="E54" s="363" t="s">
        <v>150</v>
      </c>
      <c r="F54" s="363" t="s">
        <v>150</v>
      </c>
      <c r="G54" s="362">
        <v>-141350</v>
      </c>
      <c r="H54" s="367">
        <v>105125</v>
      </c>
      <c r="J54" s="341" t="e">
        <f t="shared" si="13"/>
        <v>#VALUE!</v>
      </c>
      <c r="K54" s="341" t="e">
        <f t="shared" si="12"/>
        <v>#VALUE!</v>
      </c>
      <c r="L54" s="341" t="e">
        <f t="shared" si="14"/>
        <v>#VALUE!</v>
      </c>
      <c r="M54" s="371" t="e">
        <f t="shared" si="15"/>
        <v>#VALUE!</v>
      </c>
    </row>
    <row r="55" spans="2:13" ht="14.4" x14ac:dyDescent="0.4">
      <c r="B55" s="368" t="s">
        <v>154</v>
      </c>
      <c r="C55" s="369">
        <v>3799033</v>
      </c>
      <c r="D55" s="369">
        <v>155176</v>
      </c>
      <c r="E55" s="369">
        <v>-8104</v>
      </c>
      <c r="F55" s="369">
        <v>-114246</v>
      </c>
      <c r="G55" s="369">
        <v>-137400</v>
      </c>
      <c r="H55" s="370">
        <v>3694459</v>
      </c>
      <c r="J55" s="341">
        <f t="shared" si="13"/>
        <v>3.0923607488944932E-2</v>
      </c>
      <c r="K55" s="341">
        <f t="shared" si="12"/>
        <v>32.337753619382731</v>
      </c>
      <c r="L55" s="341">
        <f t="shared" si="14"/>
        <v>64.675507238765462</v>
      </c>
      <c r="M55" s="371">
        <f t="shared" si="15"/>
        <v>63.675507238765462</v>
      </c>
    </row>
    <row r="59" spans="2:13" ht="17.399999999999999" x14ac:dyDescent="0.4">
      <c r="B59">
        <v>2010</v>
      </c>
      <c r="C59"/>
      <c r="D59"/>
      <c r="E59"/>
      <c r="F59"/>
      <c r="G59"/>
      <c r="H59"/>
    </row>
    <row r="60" spans="2:13" ht="17.399999999999999" x14ac:dyDescent="0.4">
      <c r="B60" s="360" t="s">
        <v>155</v>
      </c>
      <c r="C60"/>
      <c r="D60"/>
      <c r="E60"/>
      <c r="F60"/>
      <c r="G60"/>
      <c r="H60"/>
    </row>
    <row r="61" spans="2:13" ht="13.2" customHeight="1" x14ac:dyDescent="0.4">
      <c r="B61" s="393" t="s">
        <v>156</v>
      </c>
      <c r="C61" s="394"/>
      <c r="D61" s="394"/>
      <c r="E61" s="394"/>
      <c r="F61" s="394"/>
      <c r="G61" s="394"/>
      <c r="H61" s="395"/>
    </row>
    <row r="62" spans="2:13" ht="26.4" x14ac:dyDescent="0.4">
      <c r="B62" s="375" t="s">
        <v>157</v>
      </c>
      <c r="C62" s="372" t="s">
        <v>158</v>
      </c>
      <c r="D62" s="372" t="s">
        <v>159</v>
      </c>
      <c r="E62" s="372" t="s">
        <v>160</v>
      </c>
      <c r="F62" s="372" t="s">
        <v>147</v>
      </c>
      <c r="G62" s="372" t="s">
        <v>148</v>
      </c>
      <c r="H62" s="376" t="s">
        <v>149</v>
      </c>
    </row>
    <row r="63" spans="2:13" x14ac:dyDescent="0.4">
      <c r="B63" s="377" t="s">
        <v>29</v>
      </c>
      <c r="C63" s="373">
        <v>1629933</v>
      </c>
      <c r="D63" s="373">
        <v>4974</v>
      </c>
      <c r="E63" s="373">
        <v>1605</v>
      </c>
      <c r="F63" s="374" t="s">
        <v>150</v>
      </c>
      <c r="G63" s="373">
        <v>229014</v>
      </c>
      <c r="H63" s="378">
        <v>1862316</v>
      </c>
      <c r="J63" s="341" t="e">
        <f>-F63/H63</f>
        <v>#VALUE!</v>
      </c>
      <c r="K63" s="341" t="e">
        <f t="shared" ref="K63:K76" si="16">1/J63</f>
        <v>#VALUE!</v>
      </c>
      <c r="L63" s="341" t="e">
        <f>K63*2</f>
        <v>#VALUE!</v>
      </c>
      <c r="M63" s="371" t="e">
        <f>L63-1</f>
        <v>#VALUE!</v>
      </c>
    </row>
    <row r="64" spans="2:13" ht="26.4" x14ac:dyDescent="0.4">
      <c r="B64" s="377" t="s">
        <v>161</v>
      </c>
      <c r="C64" s="373">
        <v>104678</v>
      </c>
      <c r="D64" s="374" t="s">
        <v>150</v>
      </c>
      <c r="E64" s="374" t="s">
        <v>150</v>
      </c>
      <c r="F64" s="374" t="s">
        <v>150</v>
      </c>
      <c r="G64" s="373">
        <v>-104678</v>
      </c>
      <c r="H64" s="379" t="s">
        <v>150</v>
      </c>
      <c r="J64" s="341" t="e">
        <f t="shared" ref="J64" si="17">-F64/H64</f>
        <v>#VALUE!</v>
      </c>
      <c r="K64" s="341" t="e">
        <f t="shared" si="16"/>
        <v>#VALUE!</v>
      </c>
      <c r="L64" s="341" t="e">
        <f t="shared" ref="L64:L76" si="18">K64*2</f>
        <v>#VALUE!</v>
      </c>
      <c r="M64" s="371" t="e">
        <f t="shared" ref="M64:M76" si="19">L64-1</f>
        <v>#VALUE!</v>
      </c>
    </row>
    <row r="65" spans="2:13" x14ac:dyDescent="0.4">
      <c r="B65" s="377" t="s">
        <v>30</v>
      </c>
      <c r="C65" s="373">
        <v>770189</v>
      </c>
      <c r="D65" s="373">
        <v>5757</v>
      </c>
      <c r="E65" s="374">
        <v>763</v>
      </c>
      <c r="F65" s="373">
        <v>35902</v>
      </c>
      <c r="G65" s="373">
        <v>137535</v>
      </c>
      <c r="H65" s="378">
        <v>876816</v>
      </c>
      <c r="J65" s="341">
        <f>F65/H65</f>
        <v>4.094587690005657E-2</v>
      </c>
      <c r="K65" s="341">
        <f t="shared" si="16"/>
        <v>24.422483427107124</v>
      </c>
      <c r="L65" s="341">
        <f t="shared" si="18"/>
        <v>48.844966854214249</v>
      </c>
      <c r="M65" s="371">
        <f t="shared" si="19"/>
        <v>47.844966854214249</v>
      </c>
    </row>
    <row r="66" spans="2:13" ht="26.4" x14ac:dyDescent="0.4">
      <c r="B66" s="377" t="s">
        <v>162</v>
      </c>
      <c r="C66" s="373">
        <v>56271</v>
      </c>
      <c r="D66" s="374" t="s">
        <v>150</v>
      </c>
      <c r="E66" s="374" t="s">
        <v>150</v>
      </c>
      <c r="F66" s="374" t="s">
        <v>150</v>
      </c>
      <c r="G66" s="373">
        <v>-56271</v>
      </c>
      <c r="H66" s="379" t="s">
        <v>150</v>
      </c>
      <c r="J66" s="341" t="e">
        <f t="shared" ref="J66:J77" si="20">F66/H66</f>
        <v>#VALUE!</v>
      </c>
      <c r="K66" s="341" t="e">
        <f t="shared" si="16"/>
        <v>#VALUE!</v>
      </c>
      <c r="L66" s="341" t="e">
        <f t="shared" si="18"/>
        <v>#VALUE!</v>
      </c>
      <c r="M66" s="371" t="e">
        <f t="shared" si="19"/>
        <v>#VALUE!</v>
      </c>
    </row>
    <row r="67" spans="2:13" x14ac:dyDescent="0.4">
      <c r="B67" s="377" t="s">
        <v>31</v>
      </c>
      <c r="C67" s="373">
        <v>877244</v>
      </c>
      <c r="D67" s="373">
        <v>2828</v>
      </c>
      <c r="E67" s="374">
        <v>108</v>
      </c>
      <c r="F67" s="373">
        <v>37813</v>
      </c>
      <c r="G67" s="373">
        <v>66216</v>
      </c>
      <c r="H67" s="378">
        <v>908367</v>
      </c>
      <c r="J67" s="341">
        <f t="shared" si="20"/>
        <v>4.1627447936792066E-2</v>
      </c>
      <c r="K67" s="341">
        <f t="shared" si="16"/>
        <v>24.022611271255919</v>
      </c>
      <c r="L67" s="341">
        <f t="shared" si="18"/>
        <v>48.045222542511837</v>
      </c>
      <c r="M67" s="371">
        <f t="shared" si="19"/>
        <v>47.045222542511837</v>
      </c>
    </row>
    <row r="68" spans="2:13" x14ac:dyDescent="0.4">
      <c r="B68" s="377" t="s">
        <v>32</v>
      </c>
      <c r="C68" s="373">
        <v>557410</v>
      </c>
      <c r="D68" s="373">
        <v>6704</v>
      </c>
      <c r="E68" s="374">
        <v>389</v>
      </c>
      <c r="F68" s="373">
        <v>76106</v>
      </c>
      <c r="G68" s="373">
        <v>71034</v>
      </c>
      <c r="H68" s="378">
        <v>558653</v>
      </c>
      <c r="J68" s="341">
        <f t="shared" si="20"/>
        <v>0.1362312562538821</v>
      </c>
      <c r="K68" s="341">
        <f t="shared" si="16"/>
        <v>7.3404593593146403</v>
      </c>
      <c r="L68" s="341">
        <f t="shared" si="18"/>
        <v>14.680918718629281</v>
      </c>
      <c r="M68" s="371">
        <f t="shared" si="19"/>
        <v>13.680918718629281</v>
      </c>
    </row>
    <row r="69" spans="2:13" ht="26.4" x14ac:dyDescent="0.4">
      <c r="B69" s="377" t="s">
        <v>34</v>
      </c>
      <c r="C69" s="373">
        <v>81942</v>
      </c>
      <c r="D69" s="373">
        <v>3287</v>
      </c>
      <c r="E69" s="374">
        <v>107</v>
      </c>
      <c r="F69" s="373">
        <v>17761</v>
      </c>
      <c r="G69" s="373">
        <v>32257</v>
      </c>
      <c r="H69" s="378">
        <v>99618</v>
      </c>
      <c r="J69" s="341">
        <f t="shared" si="20"/>
        <v>0.17829107189463753</v>
      </c>
      <c r="K69" s="341">
        <f t="shared" si="16"/>
        <v>5.608805810483644</v>
      </c>
      <c r="L69" s="341">
        <f t="shared" si="18"/>
        <v>11.217611620967288</v>
      </c>
      <c r="M69" s="371">
        <f t="shared" si="19"/>
        <v>10.217611620967288</v>
      </c>
    </row>
    <row r="70" spans="2:13" ht="26.4" x14ac:dyDescent="0.4">
      <c r="B70" s="377" t="s">
        <v>151</v>
      </c>
      <c r="C70" s="373">
        <v>138096</v>
      </c>
      <c r="D70" s="374">
        <v>322</v>
      </c>
      <c r="E70" s="374" t="s">
        <v>150</v>
      </c>
      <c r="F70" s="373">
        <v>12720</v>
      </c>
      <c r="G70" s="373">
        <v>8303</v>
      </c>
      <c r="H70" s="378">
        <v>134001</v>
      </c>
      <c r="J70" s="341">
        <f t="shared" si="20"/>
        <v>9.4924664741307896E-2</v>
      </c>
      <c r="K70" s="341">
        <f t="shared" si="16"/>
        <v>10.534669811320756</v>
      </c>
      <c r="L70" s="341">
        <f t="shared" si="18"/>
        <v>21.069339622641511</v>
      </c>
      <c r="M70" s="371">
        <f t="shared" si="19"/>
        <v>20.069339622641511</v>
      </c>
    </row>
    <row r="71" spans="2:13" ht="26.4" x14ac:dyDescent="0.4">
      <c r="B71" s="377" t="s">
        <v>152</v>
      </c>
      <c r="C71" s="373">
        <v>87217</v>
      </c>
      <c r="D71" s="373">
        <v>8089</v>
      </c>
      <c r="E71" s="373">
        <v>1259</v>
      </c>
      <c r="F71" s="373">
        <v>26987</v>
      </c>
      <c r="G71" s="373">
        <v>15270</v>
      </c>
      <c r="H71" s="378">
        <v>82330</v>
      </c>
      <c r="J71" s="341">
        <f t="shared" si="20"/>
        <v>0.32779059880966843</v>
      </c>
      <c r="K71" s="341">
        <f t="shared" si="16"/>
        <v>3.0507281283580983</v>
      </c>
      <c r="L71" s="341">
        <f t="shared" si="18"/>
        <v>6.1014562567161965</v>
      </c>
      <c r="M71" s="371">
        <f t="shared" si="19"/>
        <v>5.1014562567161965</v>
      </c>
    </row>
    <row r="72" spans="2:13" x14ac:dyDescent="0.4">
      <c r="B72" s="377" t="s">
        <v>163</v>
      </c>
      <c r="C72" s="373">
        <v>4168</v>
      </c>
      <c r="D72" s="374">
        <v>93</v>
      </c>
      <c r="E72" s="374" t="s">
        <v>150</v>
      </c>
      <c r="F72" s="373">
        <v>1639</v>
      </c>
      <c r="G72" s="374" t="s">
        <v>150</v>
      </c>
      <c r="H72" s="378">
        <v>2622</v>
      </c>
      <c r="J72" s="341">
        <f t="shared" si="20"/>
        <v>0.62509534706331049</v>
      </c>
      <c r="K72" s="341">
        <f t="shared" si="16"/>
        <v>1.5997559487492372</v>
      </c>
      <c r="L72" s="341">
        <f t="shared" si="18"/>
        <v>3.1995118974984744</v>
      </c>
      <c r="M72" s="371">
        <f t="shared" si="19"/>
        <v>2.1995118974984744</v>
      </c>
    </row>
    <row r="73" spans="2:13" x14ac:dyDescent="0.4">
      <c r="B73" s="377" t="s">
        <v>153</v>
      </c>
      <c r="C73" s="373">
        <v>30006</v>
      </c>
      <c r="D73" s="373">
        <v>11680</v>
      </c>
      <c r="E73" s="374">
        <v>310</v>
      </c>
      <c r="F73" s="373">
        <v>12192</v>
      </c>
      <c r="G73" s="373">
        <v>3104</v>
      </c>
      <c r="H73" s="378">
        <v>32288</v>
      </c>
      <c r="J73" s="341">
        <f t="shared" si="20"/>
        <v>0.37760158572844399</v>
      </c>
      <c r="K73" s="341">
        <f t="shared" si="16"/>
        <v>2.6482939632545932</v>
      </c>
      <c r="L73" s="341">
        <f t="shared" si="18"/>
        <v>5.2965879265091864</v>
      </c>
      <c r="M73" s="371">
        <f t="shared" si="19"/>
        <v>4.2965879265091864</v>
      </c>
    </row>
    <row r="74" spans="2:13" ht="39.6" x14ac:dyDescent="0.4">
      <c r="B74" s="377" t="s">
        <v>164</v>
      </c>
      <c r="C74" s="373">
        <v>35919</v>
      </c>
      <c r="D74" s="374" t="s">
        <v>150</v>
      </c>
      <c r="E74" s="374" t="s">
        <v>150</v>
      </c>
      <c r="F74" s="373">
        <v>6657</v>
      </c>
      <c r="G74" s="374">
        <v>138</v>
      </c>
      <c r="H74" s="378">
        <v>29400</v>
      </c>
      <c r="J74" s="341">
        <f t="shared" si="20"/>
        <v>0.22642857142857142</v>
      </c>
      <c r="K74" s="341">
        <f t="shared" si="16"/>
        <v>4.4164037854889591</v>
      </c>
      <c r="L74" s="341">
        <f t="shared" si="18"/>
        <v>8.8328075709779181</v>
      </c>
      <c r="M74" s="371">
        <f t="shared" si="19"/>
        <v>7.8328075709779181</v>
      </c>
    </row>
    <row r="75" spans="2:13" ht="26.4" x14ac:dyDescent="0.4">
      <c r="B75" s="377" t="s">
        <v>37</v>
      </c>
      <c r="C75" s="373">
        <v>538256</v>
      </c>
      <c r="D75" s="373">
        <v>237022</v>
      </c>
      <c r="E75" s="374" t="s">
        <v>150</v>
      </c>
      <c r="F75" s="374" t="s">
        <v>150</v>
      </c>
      <c r="G75" s="373">
        <v>-156273</v>
      </c>
      <c r="H75" s="378">
        <v>619005</v>
      </c>
      <c r="J75" s="341" t="e">
        <f t="shared" si="20"/>
        <v>#VALUE!</v>
      </c>
      <c r="K75" s="341" t="e">
        <f t="shared" si="16"/>
        <v>#VALUE!</v>
      </c>
      <c r="L75" s="341" t="e">
        <f t="shared" si="18"/>
        <v>#VALUE!</v>
      </c>
      <c r="M75" s="371" t="e">
        <f t="shared" si="19"/>
        <v>#VALUE!</v>
      </c>
    </row>
    <row r="76" spans="2:13" x14ac:dyDescent="0.4">
      <c r="B76" s="380" t="s">
        <v>165</v>
      </c>
      <c r="C76" s="381">
        <v>4911329</v>
      </c>
      <c r="D76" s="381">
        <v>280756</v>
      </c>
      <c r="E76" s="381">
        <v>4541</v>
      </c>
      <c r="F76" s="381">
        <v>227777</v>
      </c>
      <c r="G76" s="381">
        <v>245649</v>
      </c>
      <c r="H76" s="382">
        <v>5205416</v>
      </c>
      <c r="J76" s="341">
        <f t="shared" si="20"/>
        <v>4.375769390957418E-2</v>
      </c>
      <c r="K76" s="341">
        <f t="shared" si="16"/>
        <v>22.853123888715718</v>
      </c>
      <c r="L76" s="341">
        <f t="shared" si="18"/>
        <v>45.706247777431436</v>
      </c>
      <c r="M76" s="371">
        <f t="shared" si="19"/>
        <v>44.706247777431436</v>
      </c>
    </row>
    <row r="77" spans="2:13" ht="52.8" x14ac:dyDescent="0.4">
      <c r="B77" s="360" t="s">
        <v>166</v>
      </c>
      <c r="C77"/>
      <c r="D77"/>
      <c r="E77"/>
      <c r="F77"/>
      <c r="G77"/>
      <c r="H77"/>
      <c r="J77" s="341" t="e">
        <f t="shared" si="20"/>
        <v>#DIV/0!</v>
      </c>
    </row>
  </sheetData>
  <mergeCells count="2">
    <mergeCell ref="B44:H44"/>
    <mergeCell ref="B61:H61"/>
  </mergeCells>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F9B08-C0C1-4FE7-B9E3-F428D306FBA7}">
  <dimension ref="B2:M101"/>
  <sheetViews>
    <sheetView tabSelected="1" zoomScale="85" zoomScaleNormal="85" workbookViewId="0">
      <selection activeCell="E22" sqref="E22"/>
    </sheetView>
  </sheetViews>
  <sheetFormatPr defaultColWidth="9" defaultRowHeight="13.2" x14ac:dyDescent="0.4"/>
  <cols>
    <col min="1" max="16384" width="9" style="341"/>
  </cols>
  <sheetData>
    <row r="2" spans="2:10" ht="13.8" thickBot="1" x14ac:dyDescent="0.45">
      <c r="B2" s="358">
        <v>1</v>
      </c>
      <c r="C2" s="358">
        <f>B2+1</f>
        <v>2</v>
      </c>
      <c r="D2" s="358">
        <f t="shared" ref="D2:J2" si="0">C2+1</f>
        <v>3</v>
      </c>
      <c r="E2" s="358">
        <f t="shared" si="0"/>
        <v>4</v>
      </c>
      <c r="F2" s="359">
        <f t="shared" si="0"/>
        <v>5</v>
      </c>
      <c r="G2" s="358">
        <f t="shared" si="0"/>
        <v>6</v>
      </c>
      <c r="H2" s="358">
        <f t="shared" si="0"/>
        <v>7</v>
      </c>
      <c r="I2" s="358">
        <f t="shared" si="0"/>
        <v>8</v>
      </c>
      <c r="J2" s="358">
        <f t="shared" si="0"/>
        <v>9</v>
      </c>
    </row>
    <row r="3" spans="2:10" x14ac:dyDescent="0.4">
      <c r="B3" s="348" t="s">
        <v>135</v>
      </c>
      <c r="C3" s="346"/>
      <c r="D3" s="346"/>
      <c r="E3" s="346"/>
      <c r="F3" s="347"/>
      <c r="G3" s="346"/>
      <c r="H3" s="346"/>
      <c r="I3" s="346"/>
      <c r="J3" s="346"/>
    </row>
    <row r="4" spans="2:10" x14ac:dyDescent="0.4">
      <c r="B4" s="341">
        <v>30</v>
      </c>
      <c r="C4" s="341">
        <f>-B4/3</f>
        <v>-10</v>
      </c>
      <c r="D4" s="341">
        <f>-B4/3</f>
        <v>-10</v>
      </c>
      <c r="E4" s="341">
        <f>-B4/3</f>
        <v>-10</v>
      </c>
      <c r="F4" s="343"/>
    </row>
    <row r="5" spans="2:10" x14ac:dyDescent="0.4">
      <c r="C5" s="341">
        <v>30</v>
      </c>
      <c r="D5" s="341">
        <f>-C5/3</f>
        <v>-10</v>
      </c>
      <c r="E5" s="341">
        <f>-C5/3</f>
        <v>-10</v>
      </c>
      <c r="F5" s="343">
        <f>-C5/3</f>
        <v>-10</v>
      </c>
    </row>
    <row r="6" spans="2:10" x14ac:dyDescent="0.4">
      <c r="D6" s="341">
        <v>30</v>
      </c>
      <c r="E6" s="341">
        <f>-D6/3</f>
        <v>-10</v>
      </c>
      <c r="F6" s="343">
        <f>-D6/3</f>
        <v>-10</v>
      </c>
      <c r="G6" s="354">
        <f>-D6/3</f>
        <v>-10</v>
      </c>
    </row>
    <row r="7" spans="2:10" x14ac:dyDescent="0.4">
      <c r="E7" s="341">
        <v>30</v>
      </c>
      <c r="F7" s="343">
        <f>-E7/3</f>
        <v>-10</v>
      </c>
      <c r="G7" s="354">
        <f>-E7/3</f>
        <v>-10</v>
      </c>
      <c r="H7" s="354">
        <f>-E7/3</f>
        <v>-10</v>
      </c>
    </row>
    <row r="8" spans="2:10" x14ac:dyDescent="0.4">
      <c r="B8" s="342"/>
      <c r="C8" s="342"/>
      <c r="D8" s="342"/>
      <c r="E8" s="342"/>
      <c r="F8" s="344">
        <v>30</v>
      </c>
      <c r="G8" s="355">
        <f>-F8/3</f>
        <v>-10</v>
      </c>
      <c r="H8" s="355">
        <f>-F8/3</f>
        <v>-10</v>
      </c>
      <c r="I8" s="355">
        <f>-F8/3</f>
        <v>-10</v>
      </c>
      <c r="J8" s="342"/>
    </row>
    <row r="9" spans="2:10" x14ac:dyDescent="0.4">
      <c r="B9" s="341" t="s">
        <v>55</v>
      </c>
      <c r="C9" s="341">
        <f>SUM(B4, C5, D6, E7, F8)</f>
        <v>150</v>
      </c>
    </row>
    <row r="10" spans="2:10" x14ac:dyDescent="0.4">
      <c r="B10" s="341" t="s">
        <v>131</v>
      </c>
      <c r="C10" s="341">
        <f>C11-C9</f>
        <v>-90</v>
      </c>
      <c r="E10" s="341" t="s">
        <v>133</v>
      </c>
      <c r="F10" s="341">
        <v>3</v>
      </c>
    </row>
    <row r="11" spans="2:10" x14ac:dyDescent="0.4">
      <c r="B11" s="342" t="s">
        <v>132</v>
      </c>
      <c r="C11" s="342">
        <f>SUM(B4:F8)</f>
        <v>60</v>
      </c>
      <c r="D11" s="342"/>
      <c r="E11" s="342" t="s">
        <v>137</v>
      </c>
      <c r="F11" s="342">
        <f>-SUM(F5:F7)</f>
        <v>30</v>
      </c>
      <c r="G11" s="342"/>
      <c r="H11" s="342"/>
      <c r="I11" s="342"/>
      <c r="J11" s="342"/>
    </row>
    <row r="12" spans="2:10" x14ac:dyDescent="0.4">
      <c r="G12" s="341">
        <f>F10</f>
        <v>3</v>
      </c>
      <c r="H12" s="341">
        <f>G12-1</f>
        <v>2</v>
      </c>
      <c r="I12" s="341">
        <f t="shared" ref="I12:J12" si="1">H12-1</f>
        <v>1</v>
      </c>
      <c r="J12" s="341">
        <f t="shared" si="1"/>
        <v>0</v>
      </c>
    </row>
    <row r="13" spans="2:10" x14ac:dyDescent="0.4">
      <c r="G13" s="341">
        <f>$F$10*(1+$F$10)/2</f>
        <v>6</v>
      </c>
      <c r="H13" s="341">
        <f t="shared" ref="H13:J13" si="2">$F$10*(1+$F$10)/2</f>
        <v>6</v>
      </c>
      <c r="I13" s="341">
        <f t="shared" si="2"/>
        <v>6</v>
      </c>
      <c r="J13" s="341">
        <f t="shared" si="2"/>
        <v>6</v>
      </c>
    </row>
    <row r="14" spans="2:10" x14ac:dyDescent="0.4">
      <c r="B14" s="342" t="s">
        <v>139</v>
      </c>
      <c r="C14" s="342"/>
      <c r="D14" s="342"/>
      <c r="E14" s="342"/>
      <c r="F14" s="342"/>
      <c r="G14" s="345">
        <f>G12/G13</f>
        <v>0.5</v>
      </c>
      <c r="H14" s="345">
        <f t="shared" ref="H14:J14" si="3">H12/H13</f>
        <v>0.33333333333333331</v>
      </c>
      <c r="I14" s="345">
        <f t="shared" si="3"/>
        <v>0.16666666666666666</v>
      </c>
      <c r="J14" s="345">
        <f t="shared" si="3"/>
        <v>0</v>
      </c>
    </row>
    <row r="15" spans="2:10" x14ac:dyDescent="0.4">
      <c r="B15" s="350" t="s">
        <v>134</v>
      </c>
      <c r="C15" s="350"/>
      <c r="D15" s="350"/>
      <c r="E15" s="350"/>
      <c r="F15" s="350"/>
      <c r="G15" s="352">
        <f>$C$11*G14</f>
        <v>30</v>
      </c>
      <c r="H15" s="352">
        <f t="shared" ref="H15:J15" si="4">$C$11*H14</f>
        <v>20</v>
      </c>
      <c r="I15" s="352">
        <f t="shared" si="4"/>
        <v>10</v>
      </c>
      <c r="J15" s="350">
        <f t="shared" si="4"/>
        <v>0</v>
      </c>
    </row>
    <row r="16" spans="2:10" ht="13.8" thickBot="1" x14ac:dyDescent="0.45">
      <c r="B16" s="351" t="s">
        <v>136</v>
      </c>
      <c r="C16" s="351"/>
      <c r="D16" s="353">
        <f>2*(C11/F11)-1</f>
        <v>3</v>
      </c>
      <c r="E16" s="351"/>
      <c r="F16" s="351"/>
      <c r="G16" s="351"/>
      <c r="H16" s="351"/>
      <c r="I16" s="351"/>
      <c r="J16" s="351"/>
    </row>
    <row r="18" spans="2:13" ht="13.8" thickBot="1" x14ac:dyDescent="0.45">
      <c r="B18" s="358">
        <v>1</v>
      </c>
      <c r="C18" s="358">
        <f>B18+1</f>
        <v>2</v>
      </c>
      <c r="D18" s="358">
        <f t="shared" ref="D18:M18" si="5">C18+1</f>
        <v>3</v>
      </c>
      <c r="E18" s="358">
        <f t="shared" si="5"/>
        <v>4</v>
      </c>
      <c r="F18" s="358">
        <f t="shared" si="5"/>
        <v>5</v>
      </c>
      <c r="G18" s="358">
        <f t="shared" si="5"/>
        <v>6</v>
      </c>
      <c r="H18" s="359">
        <f t="shared" si="5"/>
        <v>7</v>
      </c>
      <c r="I18" s="358">
        <f t="shared" si="5"/>
        <v>8</v>
      </c>
      <c r="J18" s="358">
        <f t="shared" si="5"/>
        <v>9</v>
      </c>
      <c r="K18" s="358">
        <f t="shared" si="5"/>
        <v>10</v>
      </c>
      <c r="L18" s="358">
        <f t="shared" si="5"/>
        <v>11</v>
      </c>
      <c r="M18" s="358">
        <f t="shared" si="5"/>
        <v>12</v>
      </c>
    </row>
    <row r="19" spans="2:13" x14ac:dyDescent="0.4">
      <c r="B19" s="348" t="s">
        <v>135</v>
      </c>
      <c r="C19" s="346"/>
      <c r="D19" s="346"/>
      <c r="E19" s="346"/>
      <c r="F19" s="346"/>
      <c r="G19" s="346"/>
      <c r="H19" s="347"/>
      <c r="I19" s="346"/>
      <c r="J19" s="346"/>
      <c r="K19" s="346"/>
      <c r="L19" s="346"/>
      <c r="M19" s="346"/>
    </row>
    <row r="20" spans="2:13" x14ac:dyDescent="0.4">
      <c r="B20" s="341">
        <v>50</v>
      </c>
      <c r="C20" s="341">
        <f>-$B$20/$F$28</f>
        <v>-10</v>
      </c>
      <c r="D20" s="341">
        <f>-$B$20/$F$28</f>
        <v>-10</v>
      </c>
      <c r="E20" s="341">
        <f>-$B$20/$F$28</f>
        <v>-10</v>
      </c>
      <c r="F20" s="341">
        <f>-$B$20/$F$28</f>
        <v>-10</v>
      </c>
      <c r="G20" s="349">
        <f>-$B$20/$F$28</f>
        <v>-10</v>
      </c>
      <c r="H20" s="343"/>
    </row>
    <row r="21" spans="2:13" x14ac:dyDescent="0.4">
      <c r="C21" s="341">
        <f>B20</f>
        <v>50</v>
      </c>
      <c r="D21" s="341">
        <f>-$B$20/$F$28</f>
        <v>-10</v>
      </c>
      <c r="E21" s="341">
        <f>-$B$20/$F$28</f>
        <v>-10</v>
      </c>
      <c r="F21" s="341">
        <f>-$B$20/$F$28</f>
        <v>-10</v>
      </c>
      <c r="G21" s="349">
        <f>-$B$20/$F$28</f>
        <v>-10</v>
      </c>
      <c r="H21" s="343">
        <f>-$B$20/$F$28</f>
        <v>-10</v>
      </c>
    </row>
    <row r="22" spans="2:13" x14ac:dyDescent="0.4">
      <c r="D22" s="341">
        <f>C21</f>
        <v>50</v>
      </c>
      <c r="E22" s="341">
        <f>-$B$20/$F$28</f>
        <v>-10</v>
      </c>
      <c r="F22" s="341">
        <f>-$B$20/$F$28</f>
        <v>-10</v>
      </c>
      <c r="G22" s="349">
        <f>-$B$20/$F$28</f>
        <v>-10</v>
      </c>
      <c r="H22" s="343">
        <f>-$B$20/$F$28</f>
        <v>-10</v>
      </c>
      <c r="I22" s="354">
        <f>-$B$20/$F$28</f>
        <v>-10</v>
      </c>
    </row>
    <row r="23" spans="2:13" x14ac:dyDescent="0.4">
      <c r="E23" s="341">
        <f>D22</f>
        <v>50</v>
      </c>
      <c r="F23" s="341">
        <f>-$B$20/$F$28</f>
        <v>-10</v>
      </c>
      <c r="G23" s="349">
        <f>-$B$20/$F$28</f>
        <v>-10</v>
      </c>
      <c r="H23" s="343">
        <f>-$B$20/$F$28</f>
        <v>-10</v>
      </c>
      <c r="I23" s="354">
        <f>-$B$20/$F$28</f>
        <v>-10</v>
      </c>
      <c r="J23" s="354">
        <f>-$B$20/$F$28</f>
        <v>-10</v>
      </c>
    </row>
    <row r="24" spans="2:13" x14ac:dyDescent="0.4">
      <c r="F24" s="341">
        <f>E23</f>
        <v>50</v>
      </c>
      <c r="G24" s="349">
        <f>-$B$20/$F$28</f>
        <v>-10</v>
      </c>
      <c r="H24" s="343">
        <f>-$B$20/$F$28</f>
        <v>-10</v>
      </c>
      <c r="I24" s="354">
        <f>-$B$20/$F$28</f>
        <v>-10</v>
      </c>
      <c r="J24" s="354">
        <f>-$B$20/$F$28</f>
        <v>-10</v>
      </c>
      <c r="K24" s="354">
        <f>-$B$20/$F$28</f>
        <v>-10</v>
      </c>
    </row>
    <row r="25" spans="2:13" x14ac:dyDescent="0.4">
      <c r="F25" s="349"/>
      <c r="G25" s="349">
        <f>F24</f>
        <v>50</v>
      </c>
      <c r="H25" s="343">
        <f>-$B$20/$F$28</f>
        <v>-10</v>
      </c>
      <c r="I25" s="354">
        <f>-$B$20/$F$28</f>
        <v>-10</v>
      </c>
      <c r="J25" s="354">
        <f>-$B$20/$F$28</f>
        <v>-10</v>
      </c>
      <c r="K25" s="354">
        <f>-$B$20/$F$28</f>
        <v>-10</v>
      </c>
      <c r="L25" s="354">
        <f>-$B$20/$F$28</f>
        <v>-10</v>
      </c>
    </row>
    <row r="26" spans="2:13" x14ac:dyDescent="0.4">
      <c r="B26" s="342"/>
      <c r="C26" s="342"/>
      <c r="D26" s="342"/>
      <c r="E26" s="342"/>
      <c r="F26" s="342"/>
      <c r="G26" s="342"/>
      <c r="H26" s="344">
        <f>G25</f>
        <v>50</v>
      </c>
      <c r="I26" s="355">
        <f>-$B$20/$F$28</f>
        <v>-10</v>
      </c>
      <c r="J26" s="355">
        <f>-$B$20/$F$28</f>
        <v>-10</v>
      </c>
      <c r="K26" s="355">
        <f>-$B$20/$F$28</f>
        <v>-10</v>
      </c>
      <c r="L26" s="355">
        <f>-$B$20/$F$28</f>
        <v>-10</v>
      </c>
      <c r="M26" s="355">
        <f>-$B$20/$F$28</f>
        <v>-10</v>
      </c>
    </row>
    <row r="27" spans="2:13" x14ac:dyDescent="0.4">
      <c r="B27" s="341" t="s">
        <v>55</v>
      </c>
      <c r="C27" s="341">
        <f>SUM(B20, C21, D22, E23, F24, G25, H26)</f>
        <v>350</v>
      </c>
    </row>
    <row r="28" spans="2:13" x14ac:dyDescent="0.4">
      <c r="B28" s="341" t="s">
        <v>131</v>
      </c>
      <c r="C28" s="341">
        <f>C29-C27</f>
        <v>-200</v>
      </c>
      <c r="E28" s="341" t="s">
        <v>133</v>
      </c>
      <c r="F28" s="341">
        <v>5</v>
      </c>
    </row>
    <row r="29" spans="2:13" x14ac:dyDescent="0.4">
      <c r="B29" s="342" t="s">
        <v>132</v>
      </c>
      <c r="C29" s="342">
        <f>SUM(B20:H26)</f>
        <v>150</v>
      </c>
      <c r="D29" s="342"/>
      <c r="E29" s="342" t="s">
        <v>138</v>
      </c>
      <c r="F29" s="342">
        <f>-SUM(H21:H25)</f>
        <v>50</v>
      </c>
      <c r="G29" s="342"/>
      <c r="H29" s="342"/>
      <c r="I29" s="342"/>
      <c r="J29" s="342"/>
      <c r="K29" s="342"/>
      <c r="L29" s="342"/>
      <c r="M29" s="342"/>
    </row>
    <row r="30" spans="2:13" x14ac:dyDescent="0.4">
      <c r="I30" s="341">
        <f>F28</f>
        <v>5</v>
      </c>
      <c r="J30" s="341">
        <f>I30-1</f>
        <v>4</v>
      </c>
      <c r="K30" s="341">
        <f t="shared" ref="K30:M30" si="6">J30-1</f>
        <v>3</v>
      </c>
      <c r="L30" s="341">
        <f t="shared" si="6"/>
        <v>2</v>
      </c>
      <c r="M30" s="341">
        <f t="shared" si="6"/>
        <v>1</v>
      </c>
    </row>
    <row r="31" spans="2:13" x14ac:dyDescent="0.4">
      <c r="I31" s="341">
        <f>$F$28*(1+$F$28)/2</f>
        <v>15</v>
      </c>
      <c r="J31" s="341">
        <f>$F$28*(1+$F$28)/2</f>
        <v>15</v>
      </c>
      <c r="K31" s="341">
        <f>$F$28*(1+$F$28)/2</f>
        <v>15</v>
      </c>
      <c r="L31" s="341">
        <f>$F$28*(1+$F$28)/2</f>
        <v>15</v>
      </c>
      <c r="M31" s="341">
        <f>$F$28*(1+$F$28)/2</f>
        <v>15</v>
      </c>
    </row>
    <row r="32" spans="2:13" x14ac:dyDescent="0.4">
      <c r="B32" s="342" t="s">
        <v>139</v>
      </c>
      <c r="C32" s="342"/>
      <c r="D32" s="342"/>
      <c r="E32" s="342"/>
      <c r="F32" s="342"/>
      <c r="G32" s="345"/>
      <c r="H32" s="345"/>
      <c r="I32" s="345">
        <f>I30/I31</f>
        <v>0.33333333333333331</v>
      </c>
      <c r="J32" s="345">
        <f t="shared" ref="J32:K32" si="7">J30/J31</f>
        <v>0.26666666666666666</v>
      </c>
      <c r="K32" s="345">
        <f t="shared" si="7"/>
        <v>0.2</v>
      </c>
      <c r="L32" s="345">
        <f t="shared" ref="L32:M32" si="8">L30/L31</f>
        <v>0.13333333333333333</v>
      </c>
      <c r="M32" s="345">
        <f t="shared" si="8"/>
        <v>6.6666666666666666E-2</v>
      </c>
    </row>
    <row r="33" spans="2:13" x14ac:dyDescent="0.4">
      <c r="B33" s="350" t="s">
        <v>134</v>
      </c>
      <c r="C33" s="350"/>
      <c r="D33" s="350"/>
      <c r="E33" s="350"/>
      <c r="F33" s="350"/>
      <c r="G33" s="350"/>
      <c r="H33" s="350"/>
      <c r="I33" s="352">
        <f>$C$29*I32</f>
        <v>50</v>
      </c>
      <c r="J33" s="352">
        <f t="shared" ref="J33:K33" si="9">$C$29*J32</f>
        <v>40</v>
      </c>
      <c r="K33" s="352">
        <f t="shared" si="9"/>
        <v>30</v>
      </c>
      <c r="L33" s="352">
        <f t="shared" ref="L33:M33" si="10">$C$29*L32</f>
        <v>20</v>
      </c>
      <c r="M33" s="352">
        <f t="shared" si="10"/>
        <v>10</v>
      </c>
    </row>
    <row r="34" spans="2:13" ht="13.8" thickBot="1" x14ac:dyDescent="0.45">
      <c r="B34" s="351" t="s">
        <v>136</v>
      </c>
      <c r="C34" s="351"/>
      <c r="D34" s="353">
        <f>2*(C29/F29)-1</f>
        <v>5</v>
      </c>
      <c r="E34" s="351"/>
      <c r="F34" s="351"/>
      <c r="G34" s="351"/>
      <c r="H34" s="351"/>
      <c r="I34" s="351"/>
      <c r="J34" s="351"/>
      <c r="K34" s="351"/>
      <c r="L34" s="351"/>
      <c r="M34" s="351"/>
    </row>
    <row r="36" spans="2:13" x14ac:dyDescent="0.4">
      <c r="B36" s="341" t="s">
        <v>167</v>
      </c>
    </row>
    <row r="37" spans="2:13" ht="17.399999999999999" x14ac:dyDescent="0.4">
      <c r="B37">
        <v>2019</v>
      </c>
      <c r="C37"/>
      <c r="D37"/>
      <c r="E37"/>
      <c r="F37"/>
      <c r="G37"/>
      <c r="H37"/>
    </row>
    <row r="38" spans="2:13" ht="17.399999999999999" x14ac:dyDescent="0.4">
      <c r="B38" s="360" t="s">
        <v>141</v>
      </c>
      <c r="C38"/>
      <c r="D38"/>
      <c r="E38"/>
      <c r="F38"/>
      <c r="G38"/>
      <c r="H38"/>
    </row>
    <row r="39" spans="2:13" ht="14.4" customHeight="1" x14ac:dyDescent="0.4">
      <c r="B39" s="390" t="s">
        <v>142</v>
      </c>
      <c r="C39" s="391"/>
      <c r="D39" s="391"/>
      <c r="E39" s="391"/>
      <c r="F39" s="391"/>
      <c r="G39" s="391"/>
      <c r="H39" s="392"/>
    </row>
    <row r="40" spans="2:13" ht="28.8" x14ac:dyDescent="0.4">
      <c r="B40" s="364" t="s">
        <v>143</v>
      </c>
      <c r="C40" s="361" t="s">
        <v>144</v>
      </c>
      <c r="D40" s="361" t="s">
        <v>145</v>
      </c>
      <c r="E40" s="361" t="s">
        <v>146</v>
      </c>
      <c r="F40" s="361" t="s">
        <v>147</v>
      </c>
      <c r="G40" s="361" t="s">
        <v>148</v>
      </c>
      <c r="H40" s="365" t="s">
        <v>149</v>
      </c>
    </row>
    <row r="41" spans="2:13" ht="14.4" x14ac:dyDescent="0.4">
      <c r="B41" s="366" t="s">
        <v>29</v>
      </c>
      <c r="C41" s="362">
        <v>1837254</v>
      </c>
      <c r="D41" s="362">
        <v>2925</v>
      </c>
      <c r="E41" s="362">
        <v>-6617</v>
      </c>
      <c r="F41" s="363" t="s">
        <v>150</v>
      </c>
      <c r="G41" s="362">
        <v>75033</v>
      </c>
      <c r="H41" s="367">
        <v>1908595</v>
      </c>
      <c r="J41" s="341" t="e">
        <f t="shared" ref="J41" si="11">-F41/H41</f>
        <v>#VALUE!</v>
      </c>
      <c r="K41" s="341" t="e">
        <f>1/J41</f>
        <v>#VALUE!</v>
      </c>
    </row>
    <row r="42" spans="2:13" ht="14.4" x14ac:dyDescent="0.4">
      <c r="B42" s="366" t="s">
        <v>30</v>
      </c>
      <c r="C42" s="362">
        <v>612700</v>
      </c>
      <c r="D42" s="362">
        <v>1539</v>
      </c>
      <c r="E42" s="362">
        <v>-1032</v>
      </c>
      <c r="F42" s="362">
        <v>-23443</v>
      </c>
      <c r="G42" s="362">
        <v>14215</v>
      </c>
      <c r="H42" s="367">
        <v>603979</v>
      </c>
      <c r="J42" s="341">
        <f>-F42/H42</f>
        <v>3.881426340982054E-2</v>
      </c>
      <c r="K42" s="341">
        <f t="shared" ref="K42:K50" si="12">1/J42</f>
        <v>25.763724779251802</v>
      </c>
      <c r="L42" s="341">
        <f>K42*2</f>
        <v>51.527449558503605</v>
      </c>
      <c r="M42" s="371">
        <f>L42-1</f>
        <v>50.527449558503605</v>
      </c>
    </row>
    <row r="43" spans="2:13" ht="14.4" x14ac:dyDescent="0.4">
      <c r="B43" s="366" t="s">
        <v>31</v>
      </c>
      <c r="C43" s="362">
        <v>731300</v>
      </c>
      <c r="D43" s="363">
        <v>228</v>
      </c>
      <c r="E43" s="363">
        <v>-1</v>
      </c>
      <c r="F43" s="362">
        <v>-37986</v>
      </c>
      <c r="G43" s="362">
        <v>8025</v>
      </c>
      <c r="H43" s="367">
        <v>701566</v>
      </c>
      <c r="J43" s="341">
        <f t="shared" ref="J43:J50" si="13">-F43/H43</f>
        <v>5.4144585113873822E-2</v>
      </c>
      <c r="K43" s="341">
        <f t="shared" si="12"/>
        <v>18.469067551203075</v>
      </c>
      <c r="L43" s="341">
        <f t="shared" ref="L43:L50" si="14">K43*2</f>
        <v>36.93813510240615</v>
      </c>
      <c r="M43" s="371">
        <f t="shared" ref="M43:M50" si="15">L43-1</f>
        <v>35.93813510240615</v>
      </c>
    </row>
    <row r="44" spans="2:13" ht="14.4" x14ac:dyDescent="0.4">
      <c r="B44" s="366" t="s">
        <v>32</v>
      </c>
      <c r="C44" s="362">
        <v>297424</v>
      </c>
      <c r="D44" s="362">
        <v>54266</v>
      </c>
      <c r="E44" s="363">
        <v>-415</v>
      </c>
      <c r="F44" s="362">
        <v>-33661</v>
      </c>
      <c r="G44" s="362">
        <v>-43938</v>
      </c>
      <c r="H44" s="367">
        <v>273676</v>
      </c>
      <c r="J44" s="341">
        <f t="shared" si="13"/>
        <v>0.12299580525877314</v>
      </c>
      <c r="K44" s="341">
        <f t="shared" si="12"/>
        <v>8.1303585752057277</v>
      </c>
      <c r="L44" s="341">
        <f t="shared" si="14"/>
        <v>16.260717150411455</v>
      </c>
      <c r="M44" s="371">
        <f t="shared" si="15"/>
        <v>15.260717150411455</v>
      </c>
    </row>
    <row r="45" spans="2:13" ht="28.8" x14ac:dyDescent="0.4">
      <c r="B45" s="366" t="s">
        <v>34</v>
      </c>
      <c r="C45" s="362">
        <v>14743</v>
      </c>
      <c r="D45" s="362">
        <v>8856</v>
      </c>
      <c r="E45" s="363">
        <v>-1</v>
      </c>
      <c r="F45" s="362">
        <v>-2355</v>
      </c>
      <c r="G45" s="362">
        <v>-11090</v>
      </c>
      <c r="H45" s="367">
        <v>10153</v>
      </c>
      <c r="J45" s="341">
        <f t="shared" si="13"/>
        <v>0.23195114744410519</v>
      </c>
      <c r="K45" s="341">
        <f t="shared" si="12"/>
        <v>4.3112526539278129</v>
      </c>
      <c r="L45" s="341">
        <f t="shared" si="14"/>
        <v>8.6225053078556257</v>
      </c>
      <c r="M45" s="371">
        <f t="shared" si="15"/>
        <v>7.6225053078556257</v>
      </c>
    </row>
    <row r="46" spans="2:13" ht="28.8" x14ac:dyDescent="0.4">
      <c r="B46" s="366" t="s">
        <v>151</v>
      </c>
      <c r="C46" s="362">
        <v>81800</v>
      </c>
      <c r="D46" s="362">
        <v>1270</v>
      </c>
      <c r="E46" s="363" t="s">
        <v>150</v>
      </c>
      <c r="F46" s="362">
        <v>-6300</v>
      </c>
      <c r="G46" s="362">
        <v>-4080</v>
      </c>
      <c r="H46" s="367">
        <v>72690</v>
      </c>
      <c r="J46" s="341">
        <f t="shared" si="13"/>
        <v>8.6669418076764343E-2</v>
      </c>
      <c r="K46" s="341">
        <f t="shared" si="12"/>
        <v>11.538095238095238</v>
      </c>
      <c r="L46" s="341">
        <f t="shared" si="14"/>
        <v>23.076190476190476</v>
      </c>
      <c r="M46" s="371">
        <f t="shared" si="15"/>
        <v>22.076190476190476</v>
      </c>
    </row>
    <row r="47" spans="2:13" ht="28.8" x14ac:dyDescent="0.4">
      <c r="B47" s="366" t="s">
        <v>152</v>
      </c>
      <c r="C47" s="362">
        <v>17614</v>
      </c>
      <c r="D47" s="362">
        <v>4562</v>
      </c>
      <c r="E47" s="363">
        <v>-19</v>
      </c>
      <c r="F47" s="362">
        <v>-3654</v>
      </c>
      <c r="G47" s="362">
        <v>-13433</v>
      </c>
      <c r="H47" s="367">
        <v>5070</v>
      </c>
      <c r="J47" s="341">
        <f t="shared" si="13"/>
        <v>0.72071005917159758</v>
      </c>
      <c r="K47" s="341">
        <f t="shared" si="12"/>
        <v>1.3875205254515601</v>
      </c>
      <c r="L47" s="341">
        <f t="shared" si="14"/>
        <v>2.7750410509031203</v>
      </c>
      <c r="M47" s="371">
        <f t="shared" si="15"/>
        <v>1.7750410509031203</v>
      </c>
    </row>
    <row r="48" spans="2:13" ht="14.4" x14ac:dyDescent="0.4">
      <c r="B48" s="366" t="s">
        <v>153</v>
      </c>
      <c r="C48" s="362">
        <v>26393</v>
      </c>
      <c r="D48" s="362">
        <v>14860</v>
      </c>
      <c r="E48" s="363">
        <v>-19</v>
      </c>
      <c r="F48" s="362">
        <v>-6847</v>
      </c>
      <c r="G48" s="362">
        <v>-20782</v>
      </c>
      <c r="H48" s="367">
        <v>13605</v>
      </c>
      <c r="J48" s="341">
        <f t="shared" si="13"/>
        <v>0.50327085630282986</v>
      </c>
      <c r="K48" s="341">
        <f t="shared" si="12"/>
        <v>1.9870016065430114</v>
      </c>
      <c r="L48" s="341">
        <f t="shared" si="14"/>
        <v>3.9740032130860228</v>
      </c>
      <c r="M48" s="371">
        <f t="shared" si="15"/>
        <v>2.9740032130860228</v>
      </c>
    </row>
    <row r="49" spans="2:13" ht="28.8" x14ac:dyDescent="0.4">
      <c r="B49" s="366" t="s">
        <v>37</v>
      </c>
      <c r="C49" s="362">
        <v>179805</v>
      </c>
      <c r="D49" s="362">
        <v>66670</v>
      </c>
      <c r="E49" s="363" t="s">
        <v>150</v>
      </c>
      <c r="F49" s="363" t="s">
        <v>150</v>
      </c>
      <c r="G49" s="362">
        <v>-141350</v>
      </c>
      <c r="H49" s="367">
        <v>105125</v>
      </c>
      <c r="J49" s="341" t="e">
        <f t="shared" si="13"/>
        <v>#VALUE!</v>
      </c>
      <c r="K49" s="341" t="e">
        <f t="shared" si="12"/>
        <v>#VALUE!</v>
      </c>
      <c r="L49" s="341" t="e">
        <f t="shared" si="14"/>
        <v>#VALUE!</v>
      </c>
      <c r="M49" s="371" t="e">
        <f t="shared" si="15"/>
        <v>#VALUE!</v>
      </c>
    </row>
    <row r="50" spans="2:13" ht="14.4" x14ac:dyDescent="0.4">
      <c r="B50" s="368" t="s">
        <v>154</v>
      </c>
      <c r="C50" s="369">
        <v>3799033</v>
      </c>
      <c r="D50" s="369">
        <v>155176</v>
      </c>
      <c r="E50" s="369">
        <v>-8104</v>
      </c>
      <c r="F50" s="369">
        <v>-114246</v>
      </c>
      <c r="G50" s="369">
        <v>-137400</v>
      </c>
      <c r="H50" s="370">
        <v>3694459</v>
      </c>
      <c r="J50" s="341">
        <f t="shared" si="13"/>
        <v>3.0923607488944932E-2</v>
      </c>
      <c r="K50" s="341">
        <f t="shared" si="12"/>
        <v>32.337753619382731</v>
      </c>
      <c r="L50" s="341">
        <f t="shared" si="14"/>
        <v>64.675507238765462</v>
      </c>
      <c r="M50" s="371">
        <f t="shared" si="15"/>
        <v>63.675507238765462</v>
      </c>
    </row>
    <row r="54" spans="2:13" ht="17.399999999999999" x14ac:dyDescent="0.4">
      <c r="B54">
        <v>2010</v>
      </c>
      <c r="C54"/>
      <c r="D54"/>
      <c r="E54"/>
      <c r="F54"/>
      <c r="G54"/>
      <c r="H54"/>
    </row>
    <row r="55" spans="2:13" ht="17.399999999999999" x14ac:dyDescent="0.4">
      <c r="B55" s="360" t="s">
        <v>155</v>
      </c>
      <c r="C55"/>
      <c r="D55"/>
      <c r="E55"/>
      <c r="F55"/>
      <c r="G55"/>
      <c r="H55"/>
    </row>
    <row r="56" spans="2:13" ht="13.2" customHeight="1" x14ac:dyDescent="0.4">
      <c r="B56" s="393" t="s">
        <v>156</v>
      </c>
      <c r="C56" s="394"/>
      <c r="D56" s="394"/>
      <c r="E56" s="394"/>
      <c r="F56" s="394"/>
      <c r="G56" s="394"/>
      <c r="H56" s="395"/>
    </row>
    <row r="57" spans="2:13" ht="26.4" x14ac:dyDescent="0.4">
      <c r="B57" s="375" t="s">
        <v>157</v>
      </c>
      <c r="C57" s="372" t="s">
        <v>158</v>
      </c>
      <c r="D57" s="372" t="s">
        <v>159</v>
      </c>
      <c r="E57" s="372" t="s">
        <v>160</v>
      </c>
      <c r="F57" s="372" t="s">
        <v>147</v>
      </c>
      <c r="G57" s="372" t="s">
        <v>148</v>
      </c>
      <c r="H57" s="376" t="s">
        <v>149</v>
      </c>
    </row>
    <row r="58" spans="2:13" x14ac:dyDescent="0.4">
      <c r="B58" s="377" t="s">
        <v>29</v>
      </c>
      <c r="C58" s="373">
        <v>1629933</v>
      </c>
      <c r="D58" s="373">
        <v>4974</v>
      </c>
      <c r="E58" s="373">
        <v>1605</v>
      </c>
      <c r="F58" s="374" t="s">
        <v>150</v>
      </c>
      <c r="G58" s="373">
        <v>229014</v>
      </c>
      <c r="H58" s="378">
        <v>1862316</v>
      </c>
      <c r="J58" s="341" t="e">
        <f>-F58/H58</f>
        <v>#VALUE!</v>
      </c>
      <c r="K58" s="341" t="e">
        <f t="shared" ref="K58:K71" si="16">1/J58</f>
        <v>#VALUE!</v>
      </c>
      <c r="L58" s="341" t="e">
        <f>K58*2</f>
        <v>#VALUE!</v>
      </c>
      <c r="M58" s="371" t="e">
        <f>L58-1</f>
        <v>#VALUE!</v>
      </c>
    </row>
    <row r="59" spans="2:13" ht="26.4" x14ac:dyDescent="0.4">
      <c r="B59" s="377" t="s">
        <v>161</v>
      </c>
      <c r="C59" s="373">
        <v>104678</v>
      </c>
      <c r="D59" s="374" t="s">
        <v>150</v>
      </c>
      <c r="E59" s="374" t="s">
        <v>150</v>
      </c>
      <c r="F59" s="374" t="s">
        <v>150</v>
      </c>
      <c r="G59" s="373">
        <v>-104678</v>
      </c>
      <c r="H59" s="379" t="s">
        <v>150</v>
      </c>
      <c r="J59" s="341" t="e">
        <f t="shared" ref="J59" si="17">-F59/H59</f>
        <v>#VALUE!</v>
      </c>
      <c r="K59" s="341" t="e">
        <f t="shared" si="16"/>
        <v>#VALUE!</v>
      </c>
      <c r="L59" s="341" t="e">
        <f t="shared" ref="L59:L71" si="18">K59*2</f>
        <v>#VALUE!</v>
      </c>
      <c r="M59" s="371" t="e">
        <f t="shared" ref="M59:M71" si="19">L59-1</f>
        <v>#VALUE!</v>
      </c>
    </row>
    <row r="60" spans="2:13" x14ac:dyDescent="0.4">
      <c r="B60" s="377" t="s">
        <v>30</v>
      </c>
      <c r="C60" s="373">
        <v>770189</v>
      </c>
      <c r="D60" s="373">
        <v>5757</v>
      </c>
      <c r="E60" s="374">
        <v>763</v>
      </c>
      <c r="F60" s="373">
        <v>35902</v>
      </c>
      <c r="G60" s="373">
        <v>137535</v>
      </c>
      <c r="H60" s="378">
        <v>876816</v>
      </c>
      <c r="J60" s="341">
        <f>F60/H60</f>
        <v>4.094587690005657E-2</v>
      </c>
      <c r="K60" s="341">
        <f t="shared" si="16"/>
        <v>24.422483427107124</v>
      </c>
      <c r="L60" s="341">
        <f t="shared" si="18"/>
        <v>48.844966854214249</v>
      </c>
      <c r="M60" s="371">
        <f t="shared" si="19"/>
        <v>47.844966854214249</v>
      </c>
    </row>
    <row r="61" spans="2:13" ht="26.4" x14ac:dyDescent="0.4">
      <c r="B61" s="377" t="s">
        <v>162</v>
      </c>
      <c r="C61" s="373">
        <v>56271</v>
      </c>
      <c r="D61" s="374" t="s">
        <v>150</v>
      </c>
      <c r="E61" s="374" t="s">
        <v>150</v>
      </c>
      <c r="F61" s="374" t="s">
        <v>150</v>
      </c>
      <c r="G61" s="373">
        <v>-56271</v>
      </c>
      <c r="H61" s="379" t="s">
        <v>150</v>
      </c>
      <c r="J61" s="341" t="e">
        <f t="shared" ref="J61:J72" si="20">F61/H61</f>
        <v>#VALUE!</v>
      </c>
      <c r="K61" s="341" t="e">
        <f t="shared" si="16"/>
        <v>#VALUE!</v>
      </c>
      <c r="L61" s="341" t="e">
        <f t="shared" si="18"/>
        <v>#VALUE!</v>
      </c>
      <c r="M61" s="371" t="e">
        <f t="shared" si="19"/>
        <v>#VALUE!</v>
      </c>
    </row>
    <row r="62" spans="2:13" x14ac:dyDescent="0.4">
      <c r="B62" s="377" t="s">
        <v>31</v>
      </c>
      <c r="C62" s="373">
        <v>877244</v>
      </c>
      <c r="D62" s="373">
        <v>2828</v>
      </c>
      <c r="E62" s="374">
        <v>108</v>
      </c>
      <c r="F62" s="373">
        <v>37813</v>
      </c>
      <c r="G62" s="373">
        <v>66216</v>
      </c>
      <c r="H62" s="378">
        <v>908367</v>
      </c>
      <c r="J62" s="341">
        <f t="shared" si="20"/>
        <v>4.1627447936792066E-2</v>
      </c>
      <c r="K62" s="341">
        <f t="shared" si="16"/>
        <v>24.022611271255919</v>
      </c>
      <c r="L62" s="341">
        <f t="shared" si="18"/>
        <v>48.045222542511837</v>
      </c>
      <c r="M62" s="371">
        <f t="shared" si="19"/>
        <v>47.045222542511837</v>
      </c>
    </row>
    <row r="63" spans="2:13" x14ac:dyDescent="0.4">
      <c r="B63" s="377" t="s">
        <v>32</v>
      </c>
      <c r="C63" s="373">
        <v>557410</v>
      </c>
      <c r="D63" s="373">
        <v>6704</v>
      </c>
      <c r="E63" s="374">
        <v>389</v>
      </c>
      <c r="F63" s="373">
        <v>76106</v>
      </c>
      <c r="G63" s="373">
        <v>71034</v>
      </c>
      <c r="H63" s="378">
        <v>558653</v>
      </c>
      <c r="J63" s="341">
        <f t="shared" si="20"/>
        <v>0.1362312562538821</v>
      </c>
      <c r="K63" s="341">
        <f t="shared" si="16"/>
        <v>7.3404593593146403</v>
      </c>
      <c r="L63" s="341">
        <f t="shared" si="18"/>
        <v>14.680918718629281</v>
      </c>
      <c r="M63" s="371">
        <f t="shared" si="19"/>
        <v>13.680918718629281</v>
      </c>
    </row>
    <row r="64" spans="2:13" ht="26.4" x14ac:dyDescent="0.4">
      <c r="B64" s="377" t="s">
        <v>34</v>
      </c>
      <c r="C64" s="373">
        <v>81942</v>
      </c>
      <c r="D64" s="373">
        <v>3287</v>
      </c>
      <c r="E64" s="374">
        <v>107</v>
      </c>
      <c r="F64" s="373">
        <v>17761</v>
      </c>
      <c r="G64" s="373">
        <v>32257</v>
      </c>
      <c r="H64" s="378">
        <v>99618</v>
      </c>
      <c r="J64" s="341">
        <f t="shared" si="20"/>
        <v>0.17829107189463753</v>
      </c>
      <c r="K64" s="341">
        <f t="shared" si="16"/>
        <v>5.608805810483644</v>
      </c>
      <c r="L64" s="341">
        <f t="shared" si="18"/>
        <v>11.217611620967288</v>
      </c>
      <c r="M64" s="371">
        <f t="shared" si="19"/>
        <v>10.217611620967288</v>
      </c>
    </row>
    <row r="65" spans="2:13" ht="26.4" x14ac:dyDescent="0.4">
      <c r="B65" s="377" t="s">
        <v>151</v>
      </c>
      <c r="C65" s="373">
        <v>138096</v>
      </c>
      <c r="D65" s="374">
        <v>322</v>
      </c>
      <c r="E65" s="374" t="s">
        <v>150</v>
      </c>
      <c r="F65" s="373">
        <v>12720</v>
      </c>
      <c r="G65" s="373">
        <v>8303</v>
      </c>
      <c r="H65" s="378">
        <v>134001</v>
      </c>
      <c r="J65" s="341">
        <f t="shared" si="20"/>
        <v>9.4924664741307896E-2</v>
      </c>
      <c r="K65" s="341">
        <f t="shared" si="16"/>
        <v>10.534669811320756</v>
      </c>
      <c r="L65" s="341">
        <f t="shared" si="18"/>
        <v>21.069339622641511</v>
      </c>
      <c r="M65" s="371">
        <f t="shared" si="19"/>
        <v>20.069339622641511</v>
      </c>
    </row>
    <row r="66" spans="2:13" ht="26.4" x14ac:dyDescent="0.4">
      <c r="B66" s="377" t="s">
        <v>152</v>
      </c>
      <c r="C66" s="373">
        <v>87217</v>
      </c>
      <c r="D66" s="373">
        <v>8089</v>
      </c>
      <c r="E66" s="373">
        <v>1259</v>
      </c>
      <c r="F66" s="373">
        <v>26987</v>
      </c>
      <c r="G66" s="373">
        <v>15270</v>
      </c>
      <c r="H66" s="378">
        <v>82330</v>
      </c>
      <c r="J66" s="341">
        <f t="shared" si="20"/>
        <v>0.32779059880966843</v>
      </c>
      <c r="K66" s="341">
        <f t="shared" si="16"/>
        <v>3.0507281283580983</v>
      </c>
      <c r="L66" s="341">
        <f t="shared" si="18"/>
        <v>6.1014562567161965</v>
      </c>
      <c r="M66" s="371">
        <f t="shared" si="19"/>
        <v>5.1014562567161965</v>
      </c>
    </row>
    <row r="67" spans="2:13" x14ac:dyDescent="0.4">
      <c r="B67" s="377" t="s">
        <v>163</v>
      </c>
      <c r="C67" s="373">
        <v>4168</v>
      </c>
      <c r="D67" s="374">
        <v>93</v>
      </c>
      <c r="E67" s="374" t="s">
        <v>150</v>
      </c>
      <c r="F67" s="373">
        <v>1639</v>
      </c>
      <c r="G67" s="374" t="s">
        <v>150</v>
      </c>
      <c r="H67" s="378">
        <v>2622</v>
      </c>
      <c r="J67" s="341">
        <f t="shared" si="20"/>
        <v>0.62509534706331049</v>
      </c>
      <c r="K67" s="341">
        <f t="shared" si="16"/>
        <v>1.5997559487492372</v>
      </c>
      <c r="L67" s="341">
        <f t="shared" si="18"/>
        <v>3.1995118974984744</v>
      </c>
      <c r="M67" s="371">
        <f t="shared" si="19"/>
        <v>2.1995118974984744</v>
      </c>
    </row>
    <row r="68" spans="2:13" x14ac:dyDescent="0.4">
      <c r="B68" s="377" t="s">
        <v>153</v>
      </c>
      <c r="C68" s="373">
        <v>30006</v>
      </c>
      <c r="D68" s="373">
        <v>11680</v>
      </c>
      <c r="E68" s="374">
        <v>310</v>
      </c>
      <c r="F68" s="373">
        <v>12192</v>
      </c>
      <c r="G68" s="373">
        <v>3104</v>
      </c>
      <c r="H68" s="378">
        <v>32288</v>
      </c>
      <c r="J68" s="341">
        <f t="shared" si="20"/>
        <v>0.37760158572844399</v>
      </c>
      <c r="K68" s="341">
        <f t="shared" si="16"/>
        <v>2.6482939632545932</v>
      </c>
      <c r="L68" s="341">
        <f t="shared" si="18"/>
        <v>5.2965879265091864</v>
      </c>
      <c r="M68" s="371">
        <f t="shared" si="19"/>
        <v>4.2965879265091864</v>
      </c>
    </row>
    <row r="69" spans="2:13" ht="39.6" x14ac:dyDescent="0.4">
      <c r="B69" s="377" t="s">
        <v>164</v>
      </c>
      <c r="C69" s="373">
        <v>35919</v>
      </c>
      <c r="D69" s="374" t="s">
        <v>150</v>
      </c>
      <c r="E69" s="374" t="s">
        <v>150</v>
      </c>
      <c r="F69" s="373">
        <v>6657</v>
      </c>
      <c r="G69" s="374">
        <v>138</v>
      </c>
      <c r="H69" s="378">
        <v>29400</v>
      </c>
      <c r="J69" s="341">
        <f t="shared" si="20"/>
        <v>0.22642857142857142</v>
      </c>
      <c r="K69" s="341">
        <f t="shared" si="16"/>
        <v>4.4164037854889591</v>
      </c>
      <c r="L69" s="341">
        <f t="shared" si="18"/>
        <v>8.8328075709779181</v>
      </c>
      <c r="M69" s="371">
        <f t="shared" si="19"/>
        <v>7.8328075709779181</v>
      </c>
    </row>
    <row r="70" spans="2:13" ht="26.4" x14ac:dyDescent="0.4">
      <c r="B70" s="377" t="s">
        <v>37</v>
      </c>
      <c r="C70" s="373">
        <v>538256</v>
      </c>
      <c r="D70" s="373">
        <v>237022</v>
      </c>
      <c r="E70" s="374" t="s">
        <v>150</v>
      </c>
      <c r="F70" s="374" t="s">
        <v>150</v>
      </c>
      <c r="G70" s="373">
        <v>-156273</v>
      </c>
      <c r="H70" s="378">
        <v>619005</v>
      </c>
      <c r="J70" s="341" t="e">
        <f t="shared" si="20"/>
        <v>#VALUE!</v>
      </c>
      <c r="K70" s="341" t="e">
        <f t="shared" si="16"/>
        <v>#VALUE!</v>
      </c>
      <c r="L70" s="341" t="e">
        <f t="shared" si="18"/>
        <v>#VALUE!</v>
      </c>
      <c r="M70" s="371" t="e">
        <f t="shared" si="19"/>
        <v>#VALUE!</v>
      </c>
    </row>
    <row r="71" spans="2:13" x14ac:dyDescent="0.4">
      <c r="B71" s="380" t="s">
        <v>165</v>
      </c>
      <c r="C71" s="381">
        <v>4911329</v>
      </c>
      <c r="D71" s="381">
        <v>280756</v>
      </c>
      <c r="E71" s="381">
        <v>4541</v>
      </c>
      <c r="F71" s="381">
        <v>227777</v>
      </c>
      <c r="G71" s="381">
        <v>245649</v>
      </c>
      <c r="H71" s="382">
        <v>5205416</v>
      </c>
      <c r="J71" s="341">
        <f t="shared" si="20"/>
        <v>4.375769390957418E-2</v>
      </c>
      <c r="K71" s="341">
        <f t="shared" si="16"/>
        <v>22.853123888715718</v>
      </c>
      <c r="L71" s="341">
        <f t="shared" si="18"/>
        <v>45.706247777431436</v>
      </c>
      <c r="M71" s="371">
        <f t="shared" si="19"/>
        <v>44.706247777431436</v>
      </c>
    </row>
    <row r="72" spans="2:13" ht="52.8" x14ac:dyDescent="0.4">
      <c r="B72" s="360" t="s">
        <v>166</v>
      </c>
      <c r="C72"/>
      <c r="D72"/>
      <c r="E72"/>
      <c r="F72"/>
      <c r="G72"/>
      <c r="H72"/>
      <c r="J72" s="341" t="e">
        <f t="shared" si="20"/>
        <v>#DIV/0!</v>
      </c>
    </row>
    <row r="78" spans="2:13" ht="26.4" x14ac:dyDescent="0.4">
      <c r="B78" s="360" t="s">
        <v>168</v>
      </c>
      <c r="C78"/>
      <c r="D78"/>
      <c r="E78"/>
      <c r="F78"/>
      <c r="G78"/>
      <c r="H78"/>
    </row>
    <row r="79" spans="2:13" ht="17.399999999999999" x14ac:dyDescent="0.4">
      <c r="B79"/>
      <c r="C79"/>
      <c r="D79"/>
      <c r="E79"/>
      <c r="F79"/>
      <c r="G79"/>
      <c r="H79"/>
    </row>
    <row r="80" spans="2:13" ht="28.8" x14ac:dyDescent="0.4">
      <c r="B80" s="383" t="s">
        <v>142</v>
      </c>
      <c r="C80"/>
      <c r="D80"/>
      <c r="E80"/>
      <c r="F80"/>
      <c r="G80"/>
      <c r="H80"/>
    </row>
    <row r="81" spans="2:13" ht="28.8" x14ac:dyDescent="0.4">
      <c r="B81" s="384" t="s">
        <v>169</v>
      </c>
      <c r="C81" s="385" t="s">
        <v>29</v>
      </c>
      <c r="D81" s="385" t="s">
        <v>170</v>
      </c>
      <c r="E81" s="385" t="s">
        <v>32</v>
      </c>
      <c r="F81" s="385" t="s">
        <v>37</v>
      </c>
      <c r="G81" s="385" t="s">
        <v>171</v>
      </c>
      <c r="H81" s="386" t="s">
        <v>154</v>
      </c>
    </row>
    <row r="82" spans="2:13" ht="28.8" x14ac:dyDescent="0.4">
      <c r="B82" s="366" t="s">
        <v>172</v>
      </c>
      <c r="C82" s="362">
        <v>9346285</v>
      </c>
      <c r="D82" s="362">
        <v>29345910</v>
      </c>
      <c r="E82" s="362">
        <v>63816231</v>
      </c>
      <c r="F82" s="362">
        <v>9705056</v>
      </c>
      <c r="G82" s="362">
        <v>3203242</v>
      </c>
      <c r="H82" s="367">
        <v>115416724</v>
      </c>
      <c r="M82" s="371"/>
    </row>
    <row r="83" spans="2:13" ht="28.8" x14ac:dyDescent="0.4">
      <c r="B83" s="366" t="s">
        <v>173</v>
      </c>
      <c r="C83" s="362">
        <v>9346285</v>
      </c>
      <c r="D83" s="362">
        <v>45033843</v>
      </c>
      <c r="E83" s="362">
        <v>206407913</v>
      </c>
      <c r="F83" s="362">
        <v>9705056</v>
      </c>
      <c r="G83" s="362">
        <v>8665069</v>
      </c>
      <c r="H83" s="367">
        <v>279158166</v>
      </c>
    </row>
    <row r="84" spans="2:13" ht="43.2" x14ac:dyDescent="0.4">
      <c r="B84" s="387" t="s">
        <v>174</v>
      </c>
      <c r="C84" s="398" t="s">
        <v>150</v>
      </c>
      <c r="D84" s="400">
        <v>-15687933</v>
      </c>
      <c r="E84" s="400">
        <v>-142591682</v>
      </c>
      <c r="F84" s="398" t="s">
        <v>150</v>
      </c>
      <c r="G84" s="400">
        <v>-5461827</v>
      </c>
      <c r="H84" s="396">
        <v>-163741442</v>
      </c>
    </row>
    <row r="85" spans="2:13" ht="43.2" x14ac:dyDescent="0.4">
      <c r="B85" s="388" t="s">
        <v>175</v>
      </c>
      <c r="C85" s="399"/>
      <c r="D85" s="401"/>
      <c r="E85" s="401"/>
      <c r="F85" s="399"/>
      <c r="G85" s="401"/>
      <c r="H85" s="402"/>
    </row>
    <row r="86" spans="2:13" ht="43.2" x14ac:dyDescent="0.4">
      <c r="B86" s="366" t="s">
        <v>176</v>
      </c>
      <c r="C86" s="362">
        <v>144291</v>
      </c>
      <c r="D86" s="362">
        <v>1760347</v>
      </c>
      <c r="E86" s="362">
        <v>10488174</v>
      </c>
      <c r="F86" s="362">
        <v>14490901</v>
      </c>
      <c r="G86" s="362">
        <v>1136367</v>
      </c>
      <c r="H86" s="367">
        <v>28020080</v>
      </c>
    </row>
    <row r="87" spans="2:13" ht="43.2" x14ac:dyDescent="0.4">
      <c r="B87" s="366" t="s">
        <v>177</v>
      </c>
      <c r="C87" s="362">
        <v>2310</v>
      </c>
      <c r="D87" s="362">
        <v>21481</v>
      </c>
      <c r="E87" s="362">
        <v>381117</v>
      </c>
      <c r="F87" s="362">
        <v>7488</v>
      </c>
      <c r="G87" s="362">
        <v>5262</v>
      </c>
      <c r="H87" s="367">
        <v>417658</v>
      </c>
    </row>
    <row r="88" spans="2:13" ht="14.4" x14ac:dyDescent="0.4">
      <c r="B88" s="366" t="s">
        <v>178</v>
      </c>
      <c r="C88" s="362">
        <v>-31118</v>
      </c>
      <c r="D88" s="362">
        <v>-2658371</v>
      </c>
      <c r="E88" s="362">
        <v>-22664896</v>
      </c>
      <c r="F88" s="363" t="s">
        <v>150</v>
      </c>
      <c r="G88" s="362">
        <v>-1219431</v>
      </c>
      <c r="H88" s="367">
        <v>-26573816</v>
      </c>
    </row>
    <row r="89" spans="2:13" ht="14.4" x14ac:dyDescent="0.4">
      <c r="B89" s="366" t="s">
        <v>179</v>
      </c>
      <c r="C89" s="362">
        <v>-97930</v>
      </c>
      <c r="D89" s="362">
        <v>-287546</v>
      </c>
      <c r="E89" s="362">
        <v>-180627</v>
      </c>
      <c r="F89" s="363">
        <v>-577</v>
      </c>
      <c r="G89" s="362">
        <v>-75218</v>
      </c>
      <c r="H89" s="367">
        <v>-641898</v>
      </c>
    </row>
    <row r="90" spans="2:13" ht="14.4" x14ac:dyDescent="0.4">
      <c r="B90" s="366" t="s">
        <v>180</v>
      </c>
      <c r="C90" s="363" t="s">
        <v>150</v>
      </c>
      <c r="D90" s="363" t="s">
        <v>150</v>
      </c>
      <c r="E90" s="362">
        <v>-85215</v>
      </c>
      <c r="F90" s="363" t="s">
        <v>150</v>
      </c>
      <c r="G90" s="362">
        <v>-8344</v>
      </c>
      <c r="H90" s="367">
        <v>-93559</v>
      </c>
    </row>
    <row r="91" spans="2:13" ht="14.4" x14ac:dyDescent="0.4">
      <c r="B91" s="366" t="s">
        <v>181</v>
      </c>
      <c r="C91" s="362">
        <v>410716</v>
      </c>
      <c r="D91" s="362">
        <v>2287799</v>
      </c>
      <c r="E91" s="362">
        <v>395152</v>
      </c>
      <c r="F91" s="362">
        <v>-272849</v>
      </c>
      <c r="G91" s="362">
        <v>459467</v>
      </c>
      <c r="H91" s="367">
        <v>3280285</v>
      </c>
    </row>
    <row r="92" spans="2:13" ht="28.8" x14ac:dyDescent="0.4">
      <c r="B92" s="366" t="s">
        <v>182</v>
      </c>
      <c r="C92" s="362">
        <v>9774554</v>
      </c>
      <c r="D92" s="362">
        <v>30469620</v>
      </c>
      <c r="E92" s="362">
        <v>52149936</v>
      </c>
      <c r="F92" s="362">
        <v>23930019</v>
      </c>
      <c r="G92" s="362">
        <v>3501345</v>
      </c>
      <c r="H92" s="367">
        <v>119825474</v>
      </c>
    </row>
    <row r="93" spans="2:13" ht="28.8" x14ac:dyDescent="0.4">
      <c r="B93" s="366" t="s">
        <v>173</v>
      </c>
      <c r="C93" s="362">
        <v>9828309</v>
      </c>
      <c r="D93" s="362">
        <v>48839439</v>
      </c>
      <c r="E93" s="362">
        <v>211416021</v>
      </c>
      <c r="F93" s="362">
        <v>23930019</v>
      </c>
      <c r="G93" s="362">
        <v>10061981</v>
      </c>
      <c r="H93" s="367">
        <v>304075769</v>
      </c>
    </row>
    <row r="94" spans="2:13" ht="43.2" x14ac:dyDescent="0.4">
      <c r="B94" s="387" t="s">
        <v>174</v>
      </c>
      <c r="C94" s="400">
        <v>-53755</v>
      </c>
      <c r="D94" s="400">
        <v>-18369819</v>
      </c>
      <c r="E94" s="400">
        <v>-159266085</v>
      </c>
      <c r="F94" s="398" t="s">
        <v>150</v>
      </c>
      <c r="G94" s="400">
        <v>-6560636</v>
      </c>
      <c r="H94" s="396">
        <v>-184250295</v>
      </c>
    </row>
    <row r="95" spans="2:13" ht="43.2" x14ac:dyDescent="0.4">
      <c r="B95" s="389" t="s">
        <v>175</v>
      </c>
      <c r="C95" s="403"/>
      <c r="D95" s="403"/>
      <c r="E95" s="403"/>
      <c r="F95" s="404"/>
      <c r="G95" s="403"/>
      <c r="H95" s="397"/>
    </row>
    <row r="97" spans="3:8" x14ac:dyDescent="0.4">
      <c r="C97" s="341">
        <f>-C92/C88</f>
        <v>314.11253936628316</v>
      </c>
      <c r="D97" s="341">
        <f t="shared" ref="D97:H97" si="21">-D92/D88</f>
        <v>11.461763613882336</v>
      </c>
      <c r="E97" s="341">
        <f t="shared" si="21"/>
        <v>2.3009122124363599</v>
      </c>
      <c r="F97" s="341" t="e">
        <f t="shared" si="21"/>
        <v>#VALUE!</v>
      </c>
      <c r="G97" s="341">
        <f t="shared" si="21"/>
        <v>2.8712940707592312</v>
      </c>
      <c r="H97" s="341">
        <f t="shared" si="21"/>
        <v>4.5091557042466164</v>
      </c>
    </row>
    <row r="98" spans="3:8" x14ac:dyDescent="0.4">
      <c r="C98" s="341">
        <f>C97*2</f>
        <v>628.22507873256632</v>
      </c>
      <c r="D98" s="341">
        <f t="shared" ref="D98:H98" si="22">D97*2</f>
        <v>22.923527227764673</v>
      </c>
      <c r="E98" s="341">
        <f t="shared" si="22"/>
        <v>4.6018244248727198</v>
      </c>
      <c r="F98" s="341" t="e">
        <f t="shared" si="22"/>
        <v>#VALUE!</v>
      </c>
      <c r="G98" s="341">
        <f t="shared" si="22"/>
        <v>5.7425881415184623</v>
      </c>
      <c r="H98" s="341">
        <f t="shared" si="22"/>
        <v>9.0183114084932328</v>
      </c>
    </row>
    <row r="99" spans="3:8" x14ac:dyDescent="0.4">
      <c r="C99" s="341">
        <f>C98-1</f>
        <v>627.22507873256632</v>
      </c>
      <c r="D99" s="371">
        <f t="shared" ref="D99:H99" si="23">D98-1</f>
        <v>21.923527227764673</v>
      </c>
      <c r="E99" s="371">
        <f t="shared" si="23"/>
        <v>3.6018244248727198</v>
      </c>
      <c r="F99" s="371" t="e">
        <f t="shared" si="23"/>
        <v>#VALUE!</v>
      </c>
      <c r="G99" s="371">
        <f t="shared" si="23"/>
        <v>4.7425881415184623</v>
      </c>
      <c r="H99" s="371">
        <f t="shared" si="23"/>
        <v>8.0183114084932328</v>
      </c>
    </row>
    <row r="101" spans="3:8" x14ac:dyDescent="0.4">
      <c r="C101" s="371">
        <f>-C92*2/C88</f>
        <v>628.22507873256632</v>
      </c>
      <c r="D101" s="371">
        <f t="shared" ref="D101:H101" si="24">-D92*2/D88</f>
        <v>22.923527227764673</v>
      </c>
      <c r="E101" s="371">
        <f t="shared" si="24"/>
        <v>4.6018244248727198</v>
      </c>
      <c r="F101" s="371" t="e">
        <f t="shared" si="24"/>
        <v>#VALUE!</v>
      </c>
      <c r="G101" s="371">
        <f t="shared" si="24"/>
        <v>5.7425881415184623</v>
      </c>
      <c r="H101" s="371">
        <f t="shared" si="24"/>
        <v>9.0183114084932328</v>
      </c>
    </row>
  </sheetData>
  <mergeCells count="14">
    <mergeCell ref="B39:H39"/>
    <mergeCell ref="B56:H56"/>
    <mergeCell ref="H94:H95"/>
    <mergeCell ref="C84:C85"/>
    <mergeCell ref="D84:D85"/>
    <mergeCell ref="E84:E85"/>
    <mergeCell ref="F84:F85"/>
    <mergeCell ref="G84:G85"/>
    <mergeCell ref="H84:H85"/>
    <mergeCell ref="C94:C95"/>
    <mergeCell ref="D94:D95"/>
    <mergeCell ref="E94:E95"/>
    <mergeCell ref="F94:F95"/>
    <mergeCell ref="G94:G95"/>
  </mergeCells>
  <phoneticPr fontId="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CAPEX</vt:lpstr>
      <vt:lpstr>상각비 추정 로직</vt:lpstr>
      <vt:lpstr>상각비 추정 로직 (2)</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HeeSang Kim</cp:lastModifiedBy>
  <dcterms:created xsi:type="dcterms:W3CDTF">2017-11-21T08:24:20Z</dcterms:created>
  <dcterms:modified xsi:type="dcterms:W3CDTF">2020-09-24T11:34:05Z</dcterms:modified>
</cp:coreProperties>
</file>