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da1e4801ecee56/UT_Data_Analytics/Analysis Projects/Crowsfunding Analysis/kickstarter-analysis/"/>
    </mc:Choice>
  </mc:AlternateContent>
  <xr:revisionPtr revIDLastSave="88" documentId="8_{919E2B44-556A-4D51-A1EF-9B54916A36A2}" xr6:coauthVersionLast="45" xr6:coauthVersionMax="45" xr10:uidLastSave="{DF10EA52-6031-4871-8BD1-EA8D3927E13F}"/>
  <bookViews>
    <workbookView xWindow="-110" yWindow="-110" windowWidth="19420" windowHeight="11020" activeTab="1" xr2:uid="{00000000-000D-0000-FFFF-FFFF00000000}"/>
  </bookViews>
  <sheets>
    <sheet name="Kickstarter" sheetId="1" r:id="rId1"/>
    <sheet name="Outcomes Based on Goals" sheetId="17" r:id="rId2"/>
    <sheet name="Outcomes Based on Launch Date" sheetId="16" r:id="rId3"/>
    <sheet name="Edinburgh Research" sheetId="11" r:id="rId4"/>
    <sheet name="Category Statistics" sheetId="4" r:id="rId5"/>
    <sheet name="Subcategory Statistics " sheetId="6" r:id="rId6"/>
    <sheet name="Outcomes Based on Lauch Date" sheetId="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7" l="1"/>
  <c r="D11" i="17"/>
  <c r="D10" i="17"/>
  <c r="D9" i="17"/>
  <c r="D8" i="17"/>
  <c r="D7" i="17"/>
  <c r="D6" i="17"/>
  <c r="D5" i="17"/>
  <c r="D4" i="17"/>
  <c r="C12" i="17"/>
  <c r="C9" i="17"/>
  <c r="C7" i="17"/>
  <c r="C6" i="17"/>
  <c r="C5" i="17"/>
  <c r="C4" i="17"/>
  <c r="C3" i="17"/>
  <c r="C8" i="17"/>
  <c r="C10" i="17"/>
  <c r="B12" i="17"/>
  <c r="B11" i="17"/>
  <c r="C11" i="17"/>
  <c r="B10" i="17"/>
  <c r="B9" i="17"/>
  <c r="B8" i="17"/>
  <c r="B7" i="17"/>
  <c r="B6" i="17"/>
  <c r="B5" i="17"/>
  <c r="B4" i="17"/>
  <c r="B3" i="17"/>
  <c r="D2" i="17" l="1"/>
  <c r="G13" i="17"/>
  <c r="F13" i="17"/>
  <c r="H13" i="17"/>
  <c r="E3" i="17"/>
  <c r="G3" i="17" s="1"/>
  <c r="E4" i="17"/>
  <c r="G4" i="17" s="1"/>
  <c r="E5" i="17"/>
  <c r="G5" i="17" s="1"/>
  <c r="E6" i="17"/>
  <c r="G6" i="17" s="1"/>
  <c r="E7" i="17"/>
  <c r="F7" i="17" s="1"/>
  <c r="E8" i="17"/>
  <c r="G8" i="17" s="1"/>
  <c r="E9" i="17"/>
  <c r="H9" i="17" s="1"/>
  <c r="E10" i="17"/>
  <c r="H10" i="17" s="1"/>
  <c r="E11" i="17"/>
  <c r="H11" i="17" s="1"/>
  <c r="E12" i="17"/>
  <c r="G12" i="17" s="1"/>
  <c r="E13" i="17"/>
  <c r="D13" i="17"/>
  <c r="D3" i="17"/>
  <c r="C13" i="17"/>
  <c r="B13" i="17"/>
  <c r="C2" i="17"/>
  <c r="B2" i="17"/>
  <c r="F8" i="17" l="1"/>
  <c r="H12" i="17"/>
  <c r="F12" i="17"/>
  <c r="F11" i="17"/>
  <c r="G11" i="17"/>
  <c r="G10" i="17"/>
  <c r="F10" i="17"/>
  <c r="F9" i="17"/>
  <c r="G9" i="17"/>
  <c r="H8" i="17"/>
  <c r="H7" i="17"/>
  <c r="G7" i="17"/>
  <c r="F5" i="17"/>
  <c r="H5" i="17"/>
  <c r="H4" i="17"/>
  <c r="F4" i="17"/>
  <c r="F3" i="17"/>
  <c r="H3" i="17"/>
  <c r="F6" i="17"/>
  <c r="H6" i="17"/>
  <c r="E2" i="17"/>
  <c r="F6" i="11"/>
  <c r="F5" i="11"/>
  <c r="F4" i="11"/>
  <c r="F3" i="11"/>
  <c r="F2" i="11"/>
  <c r="D6" i="11"/>
  <c r="C6" i="11"/>
  <c r="D5" i="11"/>
  <c r="C5" i="11"/>
  <c r="D4" i="11"/>
  <c r="C4" i="11"/>
  <c r="D3" i="11"/>
  <c r="C3" i="11"/>
  <c r="D2" i="11"/>
  <c r="C2" i="11"/>
  <c r="B3" i="11"/>
  <c r="B4" i="11"/>
  <c r="B5" i="11"/>
  <c r="B6" i="11"/>
  <c r="B2" i="1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1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1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1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1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/>
  <c r="U2" i="1" s="1"/>
  <c r="F2736" i="1"/>
  <c r="F2245" i="1"/>
  <c r="F1255" i="1"/>
  <c r="F1014" i="1"/>
  <c r="F2016" i="1"/>
  <c r="F3842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2" i="17" l="1"/>
  <c r="G2" i="17"/>
  <c r="H2" i="17"/>
</calcChain>
</file>

<file path=xl/sharedStrings.xml><?xml version="1.0" encoding="utf-8"?>
<sst xmlns="http://schemas.openxmlformats.org/spreadsheetml/2006/main" count="33074" uniqueCount="8404">
  <si>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</si>
  <si>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</si>
  <si>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</si>
  <si>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</si>
  <si>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</si>
  <si>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</si>
  <si>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</si>
  <si>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</si>
  <si>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</si>
  <si>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</si>
  <si>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</si>
  <si>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</si>
  <si>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</si>
  <si>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</si>
  <si>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</si>
  <si>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</si>
  <si>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</si>
  <si>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</si>
  <si>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</si>
  <si>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</si>
  <si>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</si>
  <si>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</si>
  <si>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</si>
  <si>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</si>
  <si>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</si>
  <si>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</si>
  <si>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</si>
  <si>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</si>
  <si>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</si>
  <si>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</si>
  <si>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</si>
  <si>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</si>
  <si>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</si>
  <si>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</si>
  <si>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</si>
  <si>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</si>
  <si>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</si>
  <si>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</si>
  <si>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</si>
  <si>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</si>
  <si>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</si>
  <si>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</si>
  <si>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</si>
  <si>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</si>
  <si>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</si>
  <si>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</si>
  <si>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</si>
  <si>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</si>
  <si>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</si>
  <si>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</si>
  <si>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</si>
  <si>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</si>
  <si>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</si>
  <si>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</si>
  <si>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</si>
  <si>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</si>
  <si>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</si>
  <si>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</si>
  <si>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</si>
  <si>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</si>
  <si>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</si>
  <si>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</si>
  <si>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</si>
  <si>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</si>
  <si>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</si>
  <si>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</si>
  <si>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</si>
  <si>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</si>
  <si>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</si>
  <si>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</si>
  <si>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</si>
  <si>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</si>
  <si>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</si>
  <si>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</si>
  <si>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</si>
  <si>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</si>
  <si>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</si>
  <si>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</si>
  <si>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</si>
  <si>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</si>
  <si>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</si>
  <si>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</si>
  <si>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</si>
  <si>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</si>
  <si>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</si>
  <si>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</si>
  <si>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</si>
  <si>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</si>
  <si>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</si>
  <si>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</si>
  <si>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</si>
  <si>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</si>
  <si>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</si>
  <si>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</si>
  <si>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</si>
  <si>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</si>
  <si>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</si>
  <si>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</si>
  <si>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</si>
  <si>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</si>
  <si>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</si>
  <si>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</si>
  <si>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</si>
  <si>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</si>
  <si>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</si>
  <si>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</si>
  <si>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</si>
  <si>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</si>
  <si>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</si>
  <si>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</si>
  <si>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</si>
  <si>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</si>
  <si>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</si>
  <si>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</si>
  <si>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</si>
  <si>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</si>
  <si>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</si>
  <si>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</si>
  <si>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</si>
  <si>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</si>
  <si>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</si>
  <si>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</si>
  <si>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</si>
  <si>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</si>
  <si>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</si>
  <si>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</si>
  <si>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</si>
  <si>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</si>
  <si>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</si>
  <si>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</si>
  <si>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</si>
  <si>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</si>
  <si>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</si>
  <si>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</si>
  <si>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</si>
  <si>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</si>
  <si>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</si>
  <si>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</si>
  <si>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</si>
  <si>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</si>
  <si>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</si>
  <si>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</si>
  <si>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</si>
  <si>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</si>
  <si>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</si>
  <si>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</si>
  <si>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</si>
  <si>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</si>
  <si>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</si>
  <si>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</si>
  <si>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</si>
  <si>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</si>
  <si>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</si>
  <si>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</si>
  <si>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</si>
  <si>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</si>
  <si>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</si>
  <si>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</si>
  <si>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</si>
  <si>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</si>
  <si>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</si>
  <si>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</si>
  <si>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</si>
  <si>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</si>
  <si>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</si>
  <si>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</si>
  <si>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</si>
  <si>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</si>
  <si>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</si>
  <si>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</si>
  <si>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</si>
  <si>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</si>
  <si>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</si>
  <si>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</si>
  <si>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</si>
  <si>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</si>
  <si>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</si>
  <si>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</si>
  <si>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</si>
  <si>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</si>
  <si>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</si>
  <si>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</si>
  <si>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</si>
  <si>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</si>
  <si>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</si>
  <si>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</si>
  <si>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</si>
  <si>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</si>
  <si>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</si>
  <si>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</si>
  <si>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</si>
  <si>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</si>
  <si>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</si>
  <si>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</si>
  <si>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</si>
  <si>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</si>
  <si>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</si>
  <si>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</si>
  <si>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</si>
  <si>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</si>
  <si>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</si>
  <si>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</si>
  <si>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</si>
  <si>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</si>
  <si>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</si>
  <si>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</si>
  <si>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</si>
  <si>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</si>
  <si>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</si>
  <si>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</si>
  <si>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</si>
  <si>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</si>
  <si>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</si>
  <si>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</si>
  <si>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</si>
  <si>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</si>
  <si>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</si>
  <si>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</si>
  <si>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</si>
  <si>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</si>
  <si>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</si>
  <si>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</si>
  <si>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</si>
  <si>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</si>
  <si>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</si>
  <si>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</si>
  <si>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</si>
  <si>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</si>
  <si>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</si>
  <si>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</si>
  <si>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</si>
  <si>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</si>
  <si>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</si>
  <si>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</si>
  <si>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</si>
  <si>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</si>
  <si>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</si>
  <si>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</si>
  <si>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</si>
  <si>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</si>
  <si>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</si>
  <si>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</si>
  <si>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</si>
  <si>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</si>
  <si>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</si>
  <si>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</si>
  <si>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</si>
  <si>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</si>
  <si>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</si>
  <si>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</si>
  <si>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</si>
  <si>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</si>
  <si>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</si>
  <si>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</si>
  <si>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</si>
  <si>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</si>
  <si>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</si>
  <si>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</si>
  <si>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</si>
  <si>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</si>
  <si>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</si>
  <si>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</si>
  <si>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</si>
  <si>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</si>
  <si>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</si>
  <si>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</si>
  <si>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</si>
  <si>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</si>
  <si>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</si>
  <si>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</si>
  <si>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</si>
  <si>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</si>
  <si>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</si>
  <si>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</si>
  <si>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</si>
  <si>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</si>
  <si>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</si>
  <si>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</si>
  <si>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</si>
  <si>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</si>
  <si>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</si>
  <si>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</si>
  <si>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</si>
  <si>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</si>
  <si>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</si>
  <si>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</si>
  <si>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</si>
  <si>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</si>
  <si>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</si>
  <si>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</si>
  <si>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</si>
  <si>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</si>
  <si>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</si>
  <si>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</si>
  <si>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</si>
  <si>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</si>
  <si>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</si>
  <si>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</si>
  <si>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</si>
  <si>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</si>
  <si>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</si>
  <si>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</si>
  <si>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</si>
  <si>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</si>
  <si>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</si>
  <si>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</si>
  <si>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</si>
  <si>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</si>
  <si>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</si>
  <si>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</si>
  <si>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</si>
  <si>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</si>
  <si>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</si>
  <si>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</si>
  <si>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</si>
  <si>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</si>
  <si>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</si>
  <si>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</si>
  <si>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</si>
  <si>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</si>
  <si>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</si>
  <si>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</si>
  <si>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</si>
  <si>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</si>
  <si>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</si>
  <si>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</si>
  <si>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</si>
  <si>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</si>
  <si>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</si>
  <si>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</si>
  <si>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</si>
  <si>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</si>
  <si>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</si>
  <si>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</si>
  <si>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</si>
  <si>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</si>
  <si>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</si>
  <si>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</si>
  <si>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</si>
  <si>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</si>
  <si>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</si>
  <si>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</si>
  <si>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</si>
  <si>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</si>
  <si>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</si>
  <si>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</si>
  <si>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</si>
  <si>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</si>
  <si>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</si>
  <si>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</si>
  <si>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</si>
  <si>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</si>
  <si>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</si>
  <si>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</si>
  <si>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</si>
  <si>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</si>
  <si>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</si>
  <si>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</si>
  <si>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</si>
  <si>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</si>
  <si>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</si>
  <si>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</si>
  <si>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</si>
  <si>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</si>
  <si>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</si>
  <si>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</si>
  <si>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</si>
  <si>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</si>
  <si>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</si>
  <si>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</si>
  <si>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</si>
  <si>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</si>
  <si>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</si>
  <si>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</si>
  <si>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</si>
  <si>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</si>
  <si>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</si>
  <si>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</si>
  <si>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</si>
  <si>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</si>
  <si>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</si>
  <si>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</si>
  <si>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</si>
  <si>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</si>
  <si>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</si>
  <si>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</si>
  <si>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</si>
  <si>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</si>
  <si>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</si>
  <si>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</si>
  <si>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</si>
  <si>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</si>
  <si>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</si>
  <si>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</si>
  <si>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</si>
  <si>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</si>
  <si>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</si>
  <si>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</si>
  <si>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</si>
  <si>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</si>
  <si>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</si>
  <si>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</si>
  <si>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</si>
  <si>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</si>
  <si>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</si>
  <si>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</si>
  <si>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</si>
  <si>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</si>
  <si>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</si>
  <si>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</si>
  <si>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</si>
  <si>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</si>
  <si>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</si>
  <si>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</si>
  <si>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</si>
  <si>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</si>
  <si>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</si>
  <si>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</si>
  <si>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</si>
  <si>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</si>
  <si>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</si>
  <si>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</si>
  <si>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</si>
  <si>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</si>
  <si>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</si>
  <si>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</si>
  <si>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</si>
  <si>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</si>
  <si>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</si>
  <si>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</si>
  <si>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</si>
  <si>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</si>
  <si>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</si>
  <si>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</si>
  <si>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</si>
  <si>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</si>
  <si>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</si>
  <si>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</si>
  <si>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</si>
  <si>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</si>
  <si>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</si>
  <si>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</si>
  <si>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</si>
  <si>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</si>
  <si>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</si>
  <si>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</si>
  <si>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</si>
  <si>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</si>
  <si>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</si>
  <si>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</si>
  <si>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</si>
  <si>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</si>
  <si>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</si>
  <si>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</si>
  <si>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</si>
  <si>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</si>
  <si>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</si>
  <si>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</si>
  <si>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</si>
  <si>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</si>
  <si>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</si>
  <si>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</si>
  <si>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</si>
  <si>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</si>
  <si>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</si>
  <si>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</si>
  <si>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</si>
  <si>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</si>
  <si>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</si>
  <si>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</si>
  <si>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</si>
  <si>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</si>
  <si>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</si>
  <si>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</si>
  <si>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</si>
  <si>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</si>
  <si>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</si>
  <si>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</si>
  <si>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</si>
  <si>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</si>
  <si>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</si>
  <si>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</si>
  <si>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</si>
  <si>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</si>
  <si>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</si>
  <si>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</si>
  <si>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</si>
  <si>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</si>
  <si>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</si>
  <si>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</si>
  <si>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</si>
  <si>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</si>
  <si>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</si>
  <si>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</si>
  <si>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</si>
  <si>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</si>
  <si>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</si>
  <si>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</si>
  <si>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</si>
  <si>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</si>
  <si>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</si>
  <si>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</si>
  <si>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</si>
  <si>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</si>
  <si>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</si>
  <si>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</si>
  <si>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</si>
  <si>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</si>
  <si>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</si>
  <si>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</si>
  <si>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</si>
  <si>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</si>
  <si>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</si>
  <si>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</si>
  <si>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</si>
  <si>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</si>
  <si>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</si>
  <si>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</si>
  <si>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</si>
  <si>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</si>
  <si>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</si>
  <si>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</si>
  <si>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</si>
  <si>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</si>
  <si>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</si>
  <si>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</si>
  <si>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</si>
  <si>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</si>
  <si>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</si>
  <si>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</si>
  <si>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</si>
  <si>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</si>
  <si>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</si>
  <si>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</si>
  <si>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</si>
  <si>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</si>
  <si>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</si>
  <si>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</si>
  <si>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</si>
  <si>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</si>
  <si>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</si>
  <si>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</si>
  <si>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</si>
  <si>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</si>
  <si>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</si>
  <si>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</si>
  <si>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</si>
  <si>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</si>
  <si>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</si>
  <si>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</si>
  <si>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</si>
  <si>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</si>
  <si>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</si>
  <si>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</si>
  <si>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</si>
  <si>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</si>
  <si>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</si>
  <si>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</si>
  <si>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</si>
  <si>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</si>
  <si>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</si>
  <si>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</si>
  <si>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</si>
  <si>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</si>
  <si>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</si>
  <si>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</si>
  <si>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</si>
  <si>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</si>
  <si>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</si>
  <si>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</si>
  <si>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</si>
  <si>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</si>
  <si>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</si>
  <si>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</si>
  <si>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</si>
  <si>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</si>
  <si>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</si>
  <si>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</si>
  <si>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</si>
  <si>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</si>
  <si>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</si>
  <si>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</si>
  <si>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</si>
  <si>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</si>
  <si>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</si>
  <si>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</si>
  <si>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</si>
  <si>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</si>
  <si>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</si>
  <si>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</si>
  <si>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</si>
  <si>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</si>
  <si>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</si>
  <si>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</si>
  <si>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</si>
  <si>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</si>
  <si>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</si>
  <si>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</si>
  <si>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</si>
  <si>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</si>
  <si>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</si>
  <si>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</si>
  <si>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</si>
  <si>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</si>
  <si>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</si>
  <si>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</si>
  <si>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</si>
  <si>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</si>
  <si>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</si>
  <si>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</si>
  <si>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</si>
  <si>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</si>
  <si>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</si>
  <si>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</si>
  <si>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</si>
  <si>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</si>
  <si>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</si>
  <si>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</si>
  <si>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</si>
  <si>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</si>
  <si>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</si>
  <si>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</si>
  <si>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</si>
  <si>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</si>
  <si>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</si>
  <si>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</si>
  <si>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</si>
  <si>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</si>
  <si>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</si>
  <si>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</si>
  <si>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</si>
  <si>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</si>
  <si>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</si>
  <si>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</si>
  <si>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</si>
  <si>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</si>
  <si>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</si>
  <si>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</si>
  <si>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</si>
  <si>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</si>
  <si>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</si>
  <si>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</si>
  <si>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</si>
  <si>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</si>
  <si>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</si>
  <si>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</si>
  <si>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</si>
  <si>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</si>
  <si>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</si>
  <si>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</si>
  <si>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</si>
  <si>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</si>
  <si>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</si>
  <si>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</si>
  <si>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</si>
  <si>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</si>
  <si>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</si>
  <si>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</si>
  <si>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</si>
  <si>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</si>
  <si>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</si>
  <si>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</si>
  <si>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</si>
  <si>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</si>
  <si>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</si>
  <si>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</si>
  <si>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</si>
  <si>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</si>
  <si>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</si>
  <si>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</si>
  <si>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</si>
  <si>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</si>
  <si>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</si>
  <si>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</si>
  <si>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</si>
  <si>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</si>
  <si>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</si>
  <si>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</si>
  <si>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</si>
  <si>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</si>
  <si>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</si>
  <si>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</si>
  <si>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</si>
  <si>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</si>
  <si>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</si>
  <si>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</si>
  <si>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</si>
  <si>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</si>
  <si>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</si>
  <si>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</si>
  <si>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</si>
  <si>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</si>
  <si>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</si>
  <si>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</si>
  <si>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</si>
  <si>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</si>
  <si>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</si>
  <si>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</si>
  <si>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</si>
  <si>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</si>
  <si>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</si>
  <si>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</si>
  <si>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</si>
  <si>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</si>
  <si>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</si>
  <si>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</si>
  <si>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</si>
  <si>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</si>
  <si>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</si>
  <si>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</si>
  <si>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</si>
  <si>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</si>
  <si>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</si>
  <si>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</si>
  <si>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</si>
  <si>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</si>
  <si>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</si>
  <si>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</si>
  <si>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</si>
  <si>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</si>
  <si>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</si>
  <si>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</si>
  <si>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</si>
  <si>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</si>
  <si>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</si>
  <si>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</si>
  <si>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</si>
  <si>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</si>
  <si>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</si>
  <si>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</si>
  <si>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</si>
  <si>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</si>
  <si>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</si>
  <si>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</si>
  <si>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</si>
  <si>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</si>
  <si>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</si>
  <si>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</si>
  <si>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</si>
  <si>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</si>
  <si>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</si>
  <si>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</si>
  <si>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</si>
  <si>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</si>
  <si>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</si>
  <si>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</si>
  <si>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</si>
  <si>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</si>
  <si>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</si>
  <si>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</si>
  <si>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</si>
  <si>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</si>
  <si>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</si>
  <si>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</si>
  <si>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</si>
  <si>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</si>
  <si>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</si>
  <si>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</si>
  <si>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</si>
  <si>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</si>
  <si>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</si>
  <si>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</si>
  <si>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</si>
  <si>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</si>
  <si>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</si>
  <si>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</si>
  <si>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</si>
  <si>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</si>
  <si>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</si>
  <si>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</si>
  <si>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</si>
  <si>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</si>
  <si>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</si>
  <si>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</si>
  <si>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</si>
  <si>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</si>
  <si>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</si>
  <si>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</si>
  <si>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</si>
  <si>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</si>
  <si>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</si>
  <si>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</si>
  <si>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</si>
  <si>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</si>
  <si>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</si>
  <si>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</si>
  <si>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</si>
  <si>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</si>
  <si>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</si>
  <si>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</si>
  <si>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</si>
  <si>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</si>
  <si>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</si>
  <si>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</si>
  <si>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</si>
  <si>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</si>
  <si>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</si>
  <si>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</si>
  <si>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</si>
  <si>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</si>
  <si>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</si>
  <si>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</si>
  <si>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</si>
  <si>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</si>
  <si>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</si>
  <si>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</si>
  <si>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</si>
  <si>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</si>
  <si>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</si>
  <si>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</si>
  <si>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</si>
  <si>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</si>
  <si>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</si>
  <si>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</si>
  <si>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</si>
  <si>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</si>
  <si>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</si>
  <si>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</si>
  <si>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</si>
  <si>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</si>
  <si>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</si>
  <si>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</si>
  <si>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</si>
  <si>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</si>
  <si>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</si>
  <si>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</si>
  <si>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</si>
  <si>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</si>
  <si>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</si>
  <si>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</si>
  <si>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</si>
  <si>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</si>
  <si>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</si>
  <si>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</si>
  <si>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</si>
  <si>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</si>
  <si>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</si>
  <si>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</si>
  <si>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</si>
  <si>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</si>
  <si>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</si>
  <si>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</si>
  <si>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</si>
  <si>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</si>
  <si>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</si>
  <si>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</si>
  <si>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</si>
  <si>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</si>
  <si>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</si>
  <si>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</si>
  <si>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</si>
  <si>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</si>
  <si>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</si>
  <si>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</si>
  <si>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</si>
  <si>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</si>
  <si>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</si>
  <si>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</si>
  <si>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</si>
  <si>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</si>
  <si>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</si>
  <si>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</si>
  <si>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</si>
  <si>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</si>
  <si>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</si>
  <si>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</si>
  <si>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</si>
  <si>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</si>
  <si>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</si>
  <si>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</si>
  <si>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</si>
  <si>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</si>
  <si>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</si>
  <si>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</si>
  <si>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</si>
  <si>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</si>
  <si>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</si>
  <si>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</si>
  <si>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</si>
  <si>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</si>
  <si>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</si>
  <si>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</si>
  <si>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</si>
  <si>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</si>
  <si>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</si>
  <si>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</si>
  <si>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</si>
  <si>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</si>
  <si>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</si>
  <si>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</si>
  <si>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</si>
  <si>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</si>
  <si>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</si>
  <si>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</si>
  <si>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</si>
  <si>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</si>
  <si>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</si>
  <si>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</si>
  <si>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</si>
  <si>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</si>
  <si>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</si>
  <si>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</si>
  <si>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</si>
  <si>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</si>
  <si>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</si>
  <si>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</si>
  <si>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</si>
  <si>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</si>
  <si>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</si>
  <si>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</si>
  <si>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</si>
  <si>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</si>
  <si>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</si>
  <si>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</si>
  <si>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</si>
  <si>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</si>
  <si>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</si>
  <si>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</si>
  <si>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</si>
  <si>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</si>
  <si>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</si>
  <si>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</si>
  <si>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</si>
  <si>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</si>
  <si>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</si>
  <si>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</si>
  <si>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</si>
  <si>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</si>
  <si>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</si>
  <si>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</si>
  <si>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</si>
  <si>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</si>
  <si>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</si>
  <si>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</si>
  <si>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</si>
  <si>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</si>
  <si>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</si>
  <si>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</si>
  <si>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</si>
  <si>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</si>
  <si>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</si>
  <si>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</si>
  <si>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</si>
  <si>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</si>
  <si>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</si>
  <si>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</si>
  <si>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</si>
  <si>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</si>
  <si>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</si>
  <si>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</si>
  <si>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</si>
  <si>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</si>
  <si>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</si>
  <si>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</si>
  <si>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</si>
  <si>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</si>
  <si>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</si>
  <si>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</si>
  <si>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</si>
  <si>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</si>
  <si>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</si>
  <si>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</si>
  <si>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</si>
  <si>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</si>
  <si>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</si>
  <si>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</si>
  <si>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</si>
  <si>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</si>
  <si>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</si>
  <si>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</si>
  <si>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</si>
  <si>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</si>
  <si>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</si>
  <si>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</si>
  <si>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</si>
  <si>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</si>
  <si>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</si>
  <si>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</si>
  <si>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</si>
  <si>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</si>
  <si>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</si>
  <si>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</si>
  <si>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</si>
  <si>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</si>
  <si>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</si>
  <si>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</si>
  <si>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</si>
  <si>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</si>
  <si>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</si>
  <si>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</si>
  <si>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</si>
  <si>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</si>
  <si>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</si>
  <si>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</si>
  <si>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</si>
  <si>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</si>
  <si>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</si>
  <si>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</si>
  <si>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</si>
  <si>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</si>
  <si>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</si>
  <si>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</si>
  <si>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</si>
  <si>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</si>
  <si>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</si>
  <si>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</si>
  <si>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</si>
  <si>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</si>
  <si>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</si>
  <si>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</si>
  <si>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</si>
  <si>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</si>
  <si>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</si>
  <si>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</si>
  <si>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</si>
  <si>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</si>
  <si>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</si>
  <si>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</si>
  <si>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</si>
  <si>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</si>
  <si>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</si>
  <si>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</si>
  <si>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</si>
  <si>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</si>
  <si>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</si>
  <si>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</si>
  <si>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</si>
  <si>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</si>
  <si>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</si>
  <si>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</si>
  <si>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</si>
  <si>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</si>
  <si>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</si>
  <si>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</si>
  <si>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</si>
  <si>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</si>
  <si>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</si>
  <si>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</si>
  <si>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</si>
  <si>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</si>
  <si>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</si>
  <si>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</si>
  <si>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</si>
  <si>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</si>
  <si>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</si>
  <si>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</si>
  <si>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</si>
  <si>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</si>
  <si>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</si>
  <si>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</si>
  <si>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</si>
  <si>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</si>
  <si>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</si>
  <si>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</si>
  <si>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</si>
  <si>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</si>
  <si>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</si>
  <si>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</si>
  <si>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</si>
  <si>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</si>
  <si>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</si>
  <si>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</si>
  <si>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</si>
  <si>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</si>
  <si>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</si>
  <si>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</si>
  <si>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</si>
  <si>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</si>
  <si>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</si>
  <si>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</si>
  <si>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</si>
  <si>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</si>
  <si>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</si>
  <si>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</si>
  <si>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</si>
  <si>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</si>
  <si>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</si>
  <si>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</si>
  <si>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</si>
  <si>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</si>
  <si>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</si>
  <si>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</si>
  <si>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</si>
  <si>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</si>
  <si>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</si>
  <si>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</si>
  <si>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</si>
  <si>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</si>
  <si>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</si>
  <si>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</si>
  <si>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</si>
  <si>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</si>
  <si>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</si>
  <si>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</si>
  <si>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</si>
  <si>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</si>
  <si>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</si>
  <si>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</si>
  <si>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</si>
  <si>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</si>
  <si>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</si>
  <si>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</si>
  <si>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</si>
  <si>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</si>
  <si>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</si>
  <si>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</si>
  <si>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</si>
  <si>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</si>
  <si>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</si>
  <si>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</si>
  <si>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</si>
  <si>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</si>
  <si>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</si>
  <si>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</si>
  <si>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</si>
  <si>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</si>
  <si>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</si>
  <si>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</si>
  <si>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</si>
  <si>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</si>
  <si>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</si>
  <si>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</si>
  <si>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</si>
  <si>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</si>
  <si>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</si>
  <si>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</si>
  <si>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</si>
  <si>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</si>
  <si>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</si>
  <si>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</si>
  <si>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</si>
  <si>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</si>
  <si>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</si>
  <si>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</si>
  <si>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</si>
  <si>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</si>
  <si>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</si>
  <si>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</si>
  <si>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</si>
  <si>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</si>
  <si>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</si>
  <si>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</si>
  <si>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</si>
  <si>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</si>
  <si>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</si>
  <si>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</si>
  <si>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</si>
  <si>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</si>
  <si>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</si>
  <si>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</si>
  <si>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</si>
  <si>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</si>
  <si>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</si>
  <si>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</si>
  <si>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</si>
  <si>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</si>
  <si>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</si>
  <si>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</si>
  <si>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</si>
  <si>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</si>
  <si>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</si>
  <si>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</si>
  <si>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</si>
  <si>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</si>
  <si>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</si>
  <si>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</si>
  <si>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</si>
  <si>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</si>
  <si>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</si>
  <si>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</si>
  <si>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</si>
  <si>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</si>
  <si>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</si>
  <si>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</si>
  <si>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</si>
  <si>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</si>
  <si>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</si>
  <si>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</si>
  <si>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</si>
  <si>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</si>
  <si>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</si>
  <si>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</si>
  <si>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</si>
  <si>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</si>
  <si>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</si>
  <si>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</si>
  <si>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</si>
  <si>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</si>
  <si>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</si>
  <si>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</si>
  <si>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</si>
  <si>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</si>
  <si>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</si>
  <si>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</si>
  <si>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</si>
  <si>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</si>
  <si>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</si>
  <si>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</si>
  <si>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</si>
  <si>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</si>
  <si>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</si>
  <si>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</si>
  <si>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</si>
  <si>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</si>
  <si>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</si>
  <si>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</si>
  <si>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</si>
  <si>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</si>
  <si>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</si>
  <si>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</si>
  <si>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</si>
  <si>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</si>
  <si>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</si>
  <si>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</si>
  <si>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</si>
  <si>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</si>
  <si>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</si>
  <si>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</si>
  <si>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</si>
  <si>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</si>
  <si>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</si>
  <si>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</si>
  <si>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</si>
  <si>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</si>
  <si>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</si>
  <si>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</si>
  <si>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</si>
  <si>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</si>
  <si>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</si>
  <si>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</si>
  <si>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</si>
  <si>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</si>
  <si>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</si>
  <si>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</si>
  <si>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</si>
  <si>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</si>
  <si>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</si>
  <si>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</si>
  <si>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</si>
  <si>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</si>
  <si>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</si>
  <si>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</si>
  <si>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</si>
  <si>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</si>
  <si>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</si>
  <si>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</si>
  <si>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</si>
  <si>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</si>
  <si>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</si>
  <si>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</si>
  <si>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</si>
  <si>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</si>
  <si>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</si>
  <si>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</si>
  <si>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</si>
  <si>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</si>
  <si>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</si>
  <si>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</si>
  <si>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</si>
  <si>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</si>
  <si>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</si>
  <si>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</si>
  <si>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</si>
  <si>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</si>
  <si>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</si>
  <si>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</si>
  <si>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</si>
  <si>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</si>
  <si>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</si>
  <si>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</si>
  <si>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</si>
  <si>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</si>
  <si>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</si>
  <si>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</si>
  <si>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</si>
  <si>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</si>
  <si>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</si>
  <si>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</si>
  <si>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</si>
  <si>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</si>
  <si>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</si>
  <si>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</si>
  <si>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</si>
  <si>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</si>
  <si>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</si>
  <si>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</si>
  <si>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</si>
  <si>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</si>
  <si>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</si>
  <si>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</si>
  <si>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</si>
  <si>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</si>
  <si>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</si>
  <si>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</si>
  <si>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</si>
  <si>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</si>
  <si>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</si>
  <si>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</si>
  <si>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</si>
  <si>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</si>
  <si>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</si>
  <si>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</si>
  <si>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</si>
  <si>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</si>
  <si>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</si>
  <si>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</si>
  <si>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</si>
  <si>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</si>
  <si>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</si>
  <si>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</si>
  <si>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</si>
  <si>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</si>
  <si>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</si>
  <si>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</si>
  <si>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</si>
  <si>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</si>
  <si>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</si>
  <si>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</si>
  <si>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</si>
  <si>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</si>
  <si>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</si>
  <si>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</si>
  <si>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</si>
  <si>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</si>
  <si>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</si>
  <si>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</si>
  <si>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</si>
  <si>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</si>
  <si>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</si>
  <si>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</si>
  <si>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</si>
  <si>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</si>
  <si>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</si>
  <si>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</si>
  <si>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</si>
  <si>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</si>
  <si>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</si>
  <si>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</si>
  <si>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</si>
  <si>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</si>
  <si>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</si>
  <si>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</si>
  <si>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</si>
  <si>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</si>
  <si>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</si>
  <si>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</si>
  <si>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</si>
  <si>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</si>
  <si>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</si>
  <si>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</si>
  <si>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</si>
  <si>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</si>
  <si>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</si>
  <si>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</si>
  <si>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</si>
  <si>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</si>
  <si>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</si>
  <si>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</si>
  <si>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</si>
  <si>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</si>
  <si>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</si>
  <si>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</si>
  <si>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</si>
  <si>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</si>
  <si>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</si>
  <si>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</si>
  <si>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</si>
  <si>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</si>
  <si>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</si>
  <si>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</si>
  <si>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</si>
  <si>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</si>
  <si>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</si>
  <si>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</si>
  <si>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</si>
  <si>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</si>
  <si>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</si>
  <si>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</si>
  <si>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</si>
  <si>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</si>
  <si>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</si>
  <si>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</si>
  <si>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</si>
  <si>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</si>
  <si>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</si>
  <si>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</si>
  <si>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</si>
  <si>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</si>
  <si>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</si>
  <si>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</si>
  <si>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</si>
  <si>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</si>
  <si>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</si>
  <si>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</si>
  <si>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</si>
  <si>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</si>
  <si>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</si>
  <si>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</si>
  <si>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</si>
  <si>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</si>
  <si>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</si>
  <si>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</si>
  <si>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</si>
  <si>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</si>
  <si>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</si>
  <si>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</si>
  <si>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</si>
  <si>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</si>
  <si>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</si>
  <si>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</si>
  <si>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</si>
  <si>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</si>
  <si>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</si>
  <si>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</si>
  <si>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</si>
  <si>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</si>
  <si>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</si>
  <si>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</si>
  <si>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</si>
  <si>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</si>
  <si>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</si>
  <si>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</si>
  <si>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</si>
  <si>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</si>
  <si>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</si>
  <si>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</si>
  <si>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</si>
  <si>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</si>
  <si>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</si>
  <si>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</si>
  <si>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</si>
  <si>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</si>
  <si>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</si>
  <si>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</si>
  <si>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</si>
  <si>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</si>
  <si>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</si>
  <si>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</si>
  <si>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</si>
  <si>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</si>
  <si>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</si>
  <si>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</si>
  <si>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</si>
  <si>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</si>
  <si>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</si>
  <si>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</si>
  <si>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</si>
  <si>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</si>
  <si>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</si>
  <si>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</si>
  <si>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</si>
  <si>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</si>
  <si>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</si>
  <si>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</si>
  <si>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</si>
  <si>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</si>
  <si>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</si>
  <si>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</si>
  <si>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</si>
  <si>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</si>
  <si>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</si>
  <si>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</si>
  <si>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</si>
  <si>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</si>
  <si>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</si>
  <si>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</si>
  <si>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</si>
  <si>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</si>
  <si>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</si>
  <si>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</si>
  <si>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</si>
  <si>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</si>
  <si>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</si>
  <si>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</si>
  <si>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</si>
  <si>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</si>
  <si>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</si>
  <si>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</si>
  <si>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</si>
  <si>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</si>
  <si>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</si>
  <si>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</si>
  <si>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</si>
  <si>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</si>
  <si>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</si>
  <si>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</si>
  <si>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</si>
  <si>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</si>
  <si>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</si>
  <si>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</si>
  <si>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</si>
  <si>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</si>
  <si>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</si>
  <si>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</si>
  <si>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</si>
  <si>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</si>
  <si>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</si>
  <si>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</si>
  <si>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</si>
  <si>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</si>
  <si>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</si>
  <si>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</si>
  <si>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</si>
  <si>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</si>
  <si>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</si>
  <si>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</si>
  <si>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</si>
  <si>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</si>
  <si>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</si>
  <si>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</si>
  <si>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</si>
  <si>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</si>
  <si>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</si>
  <si>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</si>
  <si>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</si>
  <si>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</si>
  <si>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</si>
  <si>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</si>
  <si>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</si>
  <si>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</si>
  <si>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</si>
  <si>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</si>
  <si>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</si>
  <si>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</si>
  <si>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</si>
  <si>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</si>
  <si>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</si>
  <si>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</si>
  <si>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</si>
  <si>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</si>
  <si>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</si>
  <si>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</si>
  <si>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</si>
  <si>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</si>
  <si>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</si>
  <si>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</si>
  <si>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</si>
  <si>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</si>
  <si>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</si>
  <si>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</si>
  <si>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</si>
  <si>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</si>
  <si>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</si>
  <si>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</si>
  <si>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</si>
  <si>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</si>
  <si>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</si>
  <si>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</si>
  <si>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</si>
  <si>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</si>
  <si>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</si>
  <si>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</si>
  <si>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</si>
  <si>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</si>
  <si>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</si>
  <si>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</si>
  <si>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</si>
  <si>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</si>
  <si>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</si>
  <si>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</si>
  <si>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</si>
  <si>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</si>
  <si>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</si>
  <si>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</si>
  <si>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</si>
  <si>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</si>
  <si>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</si>
  <si>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</si>
  <si>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</si>
  <si>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</si>
  <si>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</si>
  <si>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</si>
  <si>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</si>
  <si>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</si>
  <si>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</si>
  <si>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</si>
  <si>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</si>
  <si>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</si>
  <si>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</si>
  <si>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</si>
  <si>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</si>
  <si>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</si>
  <si>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</si>
  <si>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</si>
  <si>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</si>
  <si>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</si>
  <si>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</si>
  <si>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</si>
  <si>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</si>
  <si>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</si>
  <si>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</si>
  <si>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</si>
  <si>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</si>
  <si>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</si>
  <si>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</si>
  <si>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</si>
  <si>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</si>
  <si>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</si>
  <si>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</si>
  <si>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</si>
  <si>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</si>
  <si>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</si>
  <si>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</si>
  <si>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</si>
  <si>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</si>
  <si>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</si>
  <si>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</si>
  <si>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</si>
  <si>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</si>
  <si>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</si>
  <si>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</si>
  <si>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</si>
  <si>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</si>
  <si>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</si>
  <si>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</si>
  <si>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</si>
  <si>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</si>
  <si>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</si>
  <si>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</si>
  <si>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</si>
  <si>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</si>
  <si>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</si>
  <si>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</si>
  <si>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</si>
  <si>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</si>
  <si>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</si>
  <si>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</si>
  <si>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</si>
  <si>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</si>
  <si>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</si>
  <si>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</si>
  <si>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</si>
  <si>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</si>
  <si>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</si>
  <si>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</si>
  <si>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</si>
  <si>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</si>
  <si>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</si>
  <si>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</si>
  <si>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</si>
  <si>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</si>
  <si>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</si>
  <si>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</si>
  <si>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</si>
  <si>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</si>
  <si>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</si>
  <si>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</si>
  <si>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</si>
  <si>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</si>
  <si>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</si>
  <si>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</si>
  <si>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</si>
  <si>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</si>
  <si>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</si>
  <si>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</si>
  <si>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</si>
  <si>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</si>
  <si>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</si>
  <si>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</si>
  <si>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</si>
  <si>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</si>
  <si>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</si>
  <si>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</si>
  <si>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</si>
  <si>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</si>
  <si>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</si>
  <si>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</si>
  <si>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</si>
  <si>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</si>
  <si>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</si>
  <si>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</si>
  <si>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</si>
  <si>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</si>
  <si>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</si>
  <si>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</si>
  <si>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</si>
  <si>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</si>
  <si>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</si>
  <si>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</si>
  <si>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</si>
  <si>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</si>
  <si>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</si>
  <si>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</si>
  <si>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</si>
  <si>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</si>
  <si>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</si>
  <si>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</si>
  <si>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</si>
  <si>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</si>
  <si>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</si>
  <si>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</si>
  <si>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</si>
  <si>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</si>
  <si>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</si>
  <si>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</si>
  <si>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</si>
  <si>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</si>
  <si>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</si>
  <si>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</si>
  <si>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</si>
  <si>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</si>
  <si>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</si>
  <si>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</si>
  <si>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</si>
  <si>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</si>
  <si>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</si>
  <si>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</si>
  <si>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</si>
  <si>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</si>
  <si>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</si>
  <si>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</si>
  <si>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</si>
  <si>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</si>
  <si>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</si>
  <si>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</si>
  <si>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</si>
  <si>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</si>
  <si>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</si>
  <si>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</si>
  <si>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</si>
  <si>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</si>
  <si>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</si>
  <si>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</si>
  <si>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</si>
  <si>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</si>
  <si>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</si>
  <si>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</si>
  <si>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</si>
  <si>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</si>
  <si>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</si>
  <si>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</si>
  <si>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</si>
  <si>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</si>
  <si>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</si>
  <si>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</si>
  <si>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</si>
  <si>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</si>
  <si>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</si>
  <si>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</si>
  <si>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</si>
  <si>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</si>
  <si>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</si>
  <si>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</si>
  <si>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</si>
  <si>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</si>
  <si>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</si>
  <si>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</si>
  <si>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</si>
  <si>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</si>
  <si>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</si>
  <si>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</si>
  <si>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</si>
  <si>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</si>
  <si>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</si>
  <si>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</si>
  <si>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</si>
  <si>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</si>
  <si>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</si>
  <si>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</si>
  <si>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</si>
  <si>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</si>
  <si>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</si>
  <si>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</si>
  <si>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</si>
  <si>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</si>
  <si>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</si>
  <si>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</si>
  <si>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</si>
  <si>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</si>
  <si>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</si>
  <si>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</si>
  <si>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</si>
  <si>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</si>
  <si>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</si>
  <si>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</si>
  <si>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</si>
  <si>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</si>
  <si>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</si>
  <si>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</si>
  <si>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</si>
  <si>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</si>
  <si>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</si>
  <si>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</si>
  <si>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</si>
  <si>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</si>
  <si>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</si>
  <si>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</si>
  <si>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</si>
  <si>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</si>
  <si>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</si>
  <si>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</si>
  <si>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</si>
  <si>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</si>
  <si>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</si>
  <si>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</si>
  <si>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</si>
  <si>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</si>
  <si>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</si>
  <si>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</si>
  <si>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</si>
  <si>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</si>
  <si>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</si>
  <si>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</si>
  <si>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</si>
  <si>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</si>
  <si>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</si>
  <si>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</si>
  <si>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</si>
  <si>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</si>
  <si>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</si>
  <si>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</si>
  <si>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</si>
  <si>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</si>
  <si>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</si>
  <si>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</si>
  <si>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</si>
  <si>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</si>
  <si>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</si>
  <si>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</si>
  <si>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</si>
  <si>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</si>
  <si>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</si>
  <si>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</si>
  <si>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</si>
  <si>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</si>
  <si>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</si>
  <si>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</si>
  <si>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</si>
  <si>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</si>
  <si>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</si>
  <si>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</si>
  <si>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</si>
  <si>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</si>
  <si>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</si>
  <si>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</si>
  <si>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</si>
  <si>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</si>
  <si>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</si>
  <si>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</si>
  <si>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</si>
  <si>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</si>
  <si>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</si>
  <si>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</si>
  <si>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</si>
  <si>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</si>
  <si>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</si>
  <si>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</si>
  <si>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</si>
  <si>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</si>
  <si>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</si>
  <si>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</si>
  <si>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</si>
  <si>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</si>
  <si>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</si>
  <si>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</si>
  <si>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</si>
  <si>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</si>
  <si>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</si>
  <si>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</si>
  <si>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</si>
  <si>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</si>
  <si>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</si>
  <si>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</si>
  <si>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</si>
  <si>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</si>
  <si>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</si>
  <si>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</si>
  <si>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</si>
  <si>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</si>
  <si>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</si>
  <si>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</si>
  <si>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</si>
  <si>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</si>
  <si>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</si>
  <si>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</si>
  <si>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</si>
  <si>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</si>
  <si>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</si>
  <si>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</si>
  <si>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</si>
  <si>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</si>
  <si>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</si>
  <si>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</si>
  <si>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</si>
  <si>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</si>
  <si>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</si>
  <si>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</si>
  <si>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</si>
  <si>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</si>
  <si>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</si>
  <si>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</si>
  <si>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</si>
  <si>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</si>
  <si>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</si>
  <si>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</si>
  <si>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</si>
  <si>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</si>
  <si>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</si>
  <si>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</si>
  <si>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</si>
  <si>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</si>
  <si>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</si>
  <si>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</si>
  <si>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</si>
  <si>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</si>
  <si>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</si>
  <si>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</si>
  <si>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</si>
  <si>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</si>
  <si>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</si>
  <si>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</si>
  <si>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</si>
  <si>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</si>
  <si>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</si>
  <si>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</si>
  <si>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</si>
  <si>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</si>
  <si>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</si>
  <si>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</si>
  <si>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</si>
  <si>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</si>
  <si>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</si>
  <si>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</si>
  <si>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</si>
  <si>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</si>
  <si>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</si>
  <si>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</si>
  <si>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</si>
  <si>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</si>
  <si>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</si>
  <si>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</si>
  <si>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</si>
  <si>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</si>
  <si>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</si>
  <si>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</si>
  <si>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</si>
  <si>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</si>
  <si>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</si>
  <si>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</si>
  <si>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</si>
  <si>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</si>
  <si>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</si>
  <si>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</si>
  <si>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</si>
  <si>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</si>
  <si>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</si>
  <si>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</si>
  <si>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</si>
  <si>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</si>
  <si>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</si>
  <si>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</si>
  <si>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</si>
  <si>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</si>
  <si>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</si>
  <si>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</si>
  <si>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</si>
  <si>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</si>
  <si>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</si>
  <si>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</si>
  <si>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</si>
  <si>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</si>
  <si>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</si>
  <si>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</si>
  <si>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</si>
  <si>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</si>
  <si>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</si>
  <si>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</si>
  <si>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</si>
  <si>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</si>
  <si>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</si>
  <si>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</si>
  <si>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</si>
  <si>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</si>
  <si>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</si>
  <si>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</si>
  <si>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</si>
  <si>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</si>
  <si>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</si>
  <si>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</si>
  <si>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</si>
  <si>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</si>
  <si>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</si>
  <si>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</si>
  <si>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</si>
  <si>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</si>
  <si>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</si>
  <si>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</si>
  <si>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</si>
  <si>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</si>
  <si>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</si>
  <si>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</si>
  <si>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</si>
  <si>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</si>
  <si>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</si>
  <si>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</si>
  <si>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</si>
  <si>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</si>
  <si>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</si>
  <si>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</si>
  <si>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</si>
  <si>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</si>
  <si>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</si>
  <si>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</si>
  <si>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</si>
  <si>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</si>
  <si>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</si>
  <si>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</si>
  <si>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</si>
  <si>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</si>
  <si>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</si>
  <si>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</si>
  <si>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</si>
  <si>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</si>
  <si>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</si>
  <si>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</si>
  <si>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</si>
  <si>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</si>
  <si>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</si>
  <si>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</si>
  <si>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</si>
  <si>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</si>
  <si>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</si>
  <si>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</si>
  <si>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</si>
  <si>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</si>
  <si>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</si>
  <si>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</si>
  <si>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</si>
  <si>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</si>
  <si>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</si>
  <si>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</si>
  <si>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</si>
  <si>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</si>
  <si>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</si>
  <si>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</si>
  <si>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</si>
  <si>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</si>
  <si>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</si>
  <si>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</si>
  <si>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</si>
  <si>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</si>
  <si>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</si>
  <si>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</si>
  <si>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</si>
  <si>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</si>
  <si>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</si>
  <si>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</si>
  <si>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</si>
  <si>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</si>
  <si>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</si>
  <si>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</si>
  <si>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</si>
  <si>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</si>
  <si>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</si>
  <si>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</si>
  <si>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</si>
  <si>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</si>
  <si>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</si>
  <si>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</si>
  <si>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</si>
  <si>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</si>
  <si>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</si>
  <si>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</si>
  <si>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</si>
  <si>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</si>
  <si>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</si>
  <si>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</si>
  <si>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</si>
  <si>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</si>
  <si>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</si>
  <si>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</si>
  <si>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</si>
  <si>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</si>
  <si>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</si>
  <si>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</si>
  <si>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</si>
  <si>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</si>
  <si>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</si>
  <si>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</si>
  <si>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</si>
  <si>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</si>
  <si>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</si>
  <si>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</si>
  <si>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</si>
  <si>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</si>
  <si>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</si>
  <si>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</si>
  <si>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</si>
  <si>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</si>
  <si>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</si>
  <si>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</si>
  <si>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</si>
  <si>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</si>
  <si>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</si>
  <si>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</si>
  <si>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</si>
  <si>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</si>
  <si>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</si>
  <si>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</si>
  <si>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</si>
  <si>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</si>
  <si>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</si>
  <si>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</si>
  <si>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</si>
  <si>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</si>
  <si>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</si>
  <si>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</si>
  <si>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</si>
  <si>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</si>
  <si>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</si>
  <si>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</si>
  <si>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</si>
  <si>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</si>
  <si>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</si>
  <si>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</si>
  <si>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</si>
  <si>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</si>
  <si>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</si>
  <si>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</si>
  <si>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</si>
  <si>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</si>
  <si>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</si>
  <si>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</si>
  <si>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</si>
  <si>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</si>
  <si>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</si>
  <si>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</si>
  <si>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</si>
  <si>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</si>
  <si>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</si>
  <si>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</si>
  <si>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</si>
  <si>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</si>
  <si>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</si>
  <si>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</si>
  <si>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</si>
  <si>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</si>
  <si>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</si>
  <si>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</si>
  <si>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</si>
  <si>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</si>
  <si>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</si>
  <si>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</si>
  <si>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</si>
  <si>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</si>
  <si>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</si>
  <si>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</si>
  <si>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</si>
  <si>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</si>
  <si>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</si>
  <si>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</si>
  <si>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</si>
  <si>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</si>
  <si>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</si>
  <si>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</si>
  <si>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</si>
  <si>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</si>
  <si>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</si>
  <si>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</si>
  <si>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</si>
  <si>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</si>
  <si>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</si>
  <si>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</si>
  <si>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</si>
  <si>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</si>
  <si>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</si>
  <si>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</si>
  <si>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</si>
  <si>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</si>
  <si>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</si>
  <si>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</si>
  <si>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</si>
  <si>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</si>
  <si>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</si>
  <si>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</si>
  <si>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</si>
  <si>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</si>
  <si>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</si>
  <si>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</si>
  <si>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</si>
  <si>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</si>
  <si>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</si>
  <si>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</si>
  <si>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</si>
  <si>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</si>
  <si>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</si>
  <si>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</si>
  <si>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</si>
  <si>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</si>
  <si>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</si>
  <si>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</si>
  <si>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</si>
  <si>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</si>
  <si>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</si>
  <si>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</si>
  <si>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</si>
  <si>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</si>
  <si>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</si>
  <si>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</si>
  <si>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</si>
  <si>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</si>
  <si>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</si>
  <si>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</si>
  <si>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</si>
  <si>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</si>
  <si>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</si>
  <si>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</si>
  <si>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</si>
  <si>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</si>
  <si>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</si>
  <si>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</si>
  <si>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</si>
  <si>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</si>
  <si>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</si>
  <si>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</si>
  <si>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</si>
  <si>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</si>
  <si>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</si>
  <si>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</si>
  <si>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</si>
  <si>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</si>
  <si>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</si>
  <si>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</si>
  <si>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</si>
  <si>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</si>
  <si>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</si>
  <si>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</si>
  <si>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</si>
  <si>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</si>
  <si>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</si>
  <si>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</si>
  <si>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</si>
  <si>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</si>
  <si>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</si>
  <si>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</si>
  <si>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</si>
  <si>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</si>
  <si>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</si>
  <si>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</si>
  <si>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</si>
  <si>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</si>
  <si>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</si>
  <si>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</si>
  <si>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</si>
  <si>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</si>
  <si>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</si>
  <si>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</si>
  <si>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</si>
  <si>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</si>
  <si>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</si>
  <si>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</si>
  <si>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</si>
  <si>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</si>
  <si>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</si>
  <si>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</si>
  <si>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</si>
  <si>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</si>
  <si>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</si>
  <si>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</si>
  <si>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</si>
  <si>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</si>
  <si>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</si>
  <si>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</si>
  <si>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</si>
  <si>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</si>
  <si>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</si>
  <si>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</si>
  <si>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</si>
  <si>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</si>
  <si>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</si>
  <si>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</si>
  <si>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</si>
  <si>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</si>
  <si>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</si>
  <si>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</si>
  <si>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</si>
  <si>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</si>
  <si>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</si>
  <si>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</si>
  <si>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</si>
  <si>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</si>
  <si>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</si>
  <si>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</si>
  <si>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</si>
  <si>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</si>
  <si>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</si>
  <si>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</si>
  <si>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</si>
  <si>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</si>
  <si>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</si>
  <si>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</si>
  <si>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</si>
  <si>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</si>
  <si>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</si>
  <si>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</si>
  <si>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</si>
  <si>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</si>
  <si>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</si>
  <si>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</si>
  <si>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</si>
  <si>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</si>
  <si>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</si>
  <si>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</si>
  <si>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</si>
  <si>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</si>
  <si>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</si>
  <si>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</si>
  <si>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</si>
  <si>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</si>
  <si>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</si>
  <si>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</si>
  <si>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</si>
  <si>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</si>
  <si>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</si>
  <si>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</si>
  <si>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</si>
  <si>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</si>
  <si>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</si>
  <si>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</si>
  <si>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</si>
  <si>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</si>
  <si>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</si>
  <si>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</si>
  <si>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</si>
  <si>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</si>
  <si>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</si>
  <si>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</si>
  <si>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</si>
  <si>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</si>
  <si>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</si>
  <si>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</si>
  <si>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</si>
  <si>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</si>
  <si>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</si>
  <si>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</si>
  <si>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</si>
  <si>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</si>
  <si>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</si>
  <si>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</si>
  <si>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</si>
  <si>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</si>
  <si>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</si>
  <si>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</si>
  <si>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</si>
  <si>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</si>
  <si>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</si>
  <si>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</si>
  <si>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</si>
  <si>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</si>
  <si>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</si>
  <si>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</si>
  <si>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</si>
  <si>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</si>
  <si>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</si>
  <si>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</si>
  <si>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</si>
  <si>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</si>
  <si>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</si>
  <si>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</si>
  <si>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</si>
  <si>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</si>
  <si>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</si>
  <si>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</si>
  <si>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</si>
  <si>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</si>
  <si>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</si>
  <si>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</si>
  <si>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</si>
  <si>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</si>
  <si>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</si>
  <si>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</si>
  <si>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</si>
  <si>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</si>
  <si>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</si>
  <si>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</si>
  <si>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</si>
  <si>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</si>
  <si>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</si>
  <si>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</si>
  <si>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</si>
  <si>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</si>
  <si>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</si>
  <si>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</si>
  <si>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</si>
  <si>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</si>
  <si>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</si>
  <si>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</si>
  <si>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</si>
  <si>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</si>
  <si>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</si>
  <si>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</si>
  <si>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</si>
  <si>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</si>
  <si>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</si>
  <si>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</si>
  <si>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</si>
  <si>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</si>
  <si>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</si>
  <si>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</si>
  <si>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</si>
  <si>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</si>
  <si>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</si>
  <si>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</si>
  <si>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</si>
  <si>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</si>
  <si>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</si>
  <si>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</si>
  <si>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</si>
  <si>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</si>
  <si>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</si>
  <si>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</si>
  <si>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</si>
  <si>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</si>
  <si>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</si>
  <si>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</si>
  <si>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</si>
  <si>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</si>
  <si>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</si>
  <si>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</si>
  <si>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</si>
  <si>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</si>
  <si>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</si>
  <si>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</si>
  <si>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</si>
  <si>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</si>
  <si>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</si>
  <si>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</si>
  <si>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</si>
  <si>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</si>
  <si>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</si>
  <si>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</si>
  <si>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</si>
  <si>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</si>
  <si>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</si>
  <si>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</si>
  <si>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</si>
  <si>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</si>
  <si>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</si>
  <si>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</si>
  <si>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</si>
  <si>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</si>
  <si>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</si>
  <si>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</si>
  <si>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</si>
  <si>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</si>
  <si>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</si>
  <si>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</si>
  <si>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</si>
  <si>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</si>
  <si>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</si>
  <si>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</si>
  <si>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</si>
  <si>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</si>
  <si>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</si>
  <si>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</si>
  <si>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</si>
  <si>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</si>
  <si>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</si>
  <si>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</si>
  <si>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</si>
  <si>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</si>
  <si>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</si>
  <si>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</si>
  <si>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</si>
  <si>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</si>
  <si>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</si>
  <si>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</si>
  <si>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</si>
  <si>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</si>
  <si>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</si>
  <si>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</si>
  <si>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</si>
  <si>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</si>
  <si>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</si>
  <si>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</si>
  <si>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</si>
  <si>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</si>
  <si>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</si>
  <si>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</si>
  <si>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</si>
  <si>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</si>
  <si>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</si>
  <si>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</si>
  <si>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</si>
  <si>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</si>
  <si>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</si>
  <si>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</si>
  <si>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</si>
  <si>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</si>
  <si>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</si>
  <si>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</si>
  <si>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</si>
  <si>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</si>
  <si>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</si>
  <si>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</si>
  <si>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</si>
  <si>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</si>
  <si>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</si>
  <si>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</si>
  <si>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</si>
  <si>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</si>
  <si>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</si>
  <si>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</si>
  <si>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</si>
  <si>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</si>
  <si>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</si>
  <si>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</si>
  <si>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</si>
  <si>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</si>
  <si>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</si>
  <si>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</si>
  <si>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</si>
  <si>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</si>
  <si>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</si>
  <si>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</si>
  <si>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</si>
  <si>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</si>
  <si>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</si>
  <si>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</si>
  <si>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</si>
  <si>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</si>
  <si>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</si>
  <si>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</si>
  <si>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</si>
  <si>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</si>
  <si>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</si>
  <si>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</si>
  <si>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</si>
  <si>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</si>
  <si>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</si>
  <si>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</si>
  <si>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</si>
  <si>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</si>
  <si>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</si>
  <si>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</si>
  <si>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</si>
  <si>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</si>
  <si>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</si>
  <si>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</si>
  <si>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</si>
  <si>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</si>
  <si>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</si>
  <si>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</si>
  <si>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</si>
  <si>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</si>
  <si>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</si>
  <si>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</si>
  <si>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</si>
  <si>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</si>
  <si>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</si>
  <si>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</si>
  <si>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</si>
  <si>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</si>
  <si>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</si>
  <si>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</si>
  <si>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</si>
  <si>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</si>
  <si>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</si>
  <si>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</si>
  <si>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</si>
  <si>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</si>
  <si>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</si>
  <si>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</si>
  <si>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</si>
  <si>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</si>
  <si>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</si>
  <si>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</si>
  <si>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</si>
  <si>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</si>
  <si>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</si>
  <si>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</si>
  <si>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</si>
  <si>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</si>
  <si>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</si>
  <si>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</si>
  <si>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</si>
  <si>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</si>
  <si>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</si>
  <si>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</si>
  <si>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</si>
  <si>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</si>
  <si>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</si>
  <si>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</si>
  <si>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</si>
  <si>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</si>
  <si>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</si>
  <si>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</si>
  <si>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</si>
  <si>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</si>
  <si>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</si>
  <si>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</si>
  <si>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</si>
  <si>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</si>
  <si>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</si>
  <si>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</si>
  <si>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</si>
  <si>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</si>
  <si>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</si>
  <si>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</si>
  <si>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</si>
  <si>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</si>
  <si>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</si>
  <si>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</si>
  <si>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</si>
  <si>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</si>
  <si>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</si>
  <si>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</si>
  <si>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</si>
  <si>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</si>
  <si>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</si>
  <si>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</si>
  <si>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</si>
  <si>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</si>
  <si>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</si>
  <si>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</si>
  <si>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</si>
  <si>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</si>
  <si>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</si>
  <si>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</si>
  <si>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</si>
  <si>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</si>
  <si>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</si>
  <si>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</si>
  <si>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</si>
  <si>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</si>
  <si>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</si>
  <si>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</si>
  <si>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</si>
  <si>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</si>
  <si>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</si>
  <si>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</si>
  <si>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</si>
  <si>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</si>
  <si>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</si>
  <si>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</si>
  <si>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</si>
  <si>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</si>
  <si>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</si>
  <si>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</si>
  <si>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</si>
  <si>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</si>
  <si>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</si>
  <si>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</si>
  <si>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</si>
  <si>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</si>
  <si>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</si>
  <si>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</si>
  <si>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</si>
  <si>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</si>
  <si>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</si>
  <si>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</si>
  <si>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</si>
  <si>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</si>
  <si>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</si>
  <si>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</si>
  <si>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</si>
  <si>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</si>
  <si>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</si>
  <si>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</si>
  <si>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</si>
  <si>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</si>
  <si>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</si>
  <si>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</si>
  <si>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</si>
  <si>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</si>
  <si>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</si>
  <si>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</si>
  <si>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</si>
  <si>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</si>
  <si>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</si>
  <si>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</si>
  <si>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</si>
  <si>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</si>
  <si>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</si>
  <si>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</si>
  <si>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</si>
  <si>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</si>
  <si>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</si>
  <si>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</si>
  <si>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</si>
  <si>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</si>
  <si>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</si>
  <si>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</si>
  <si>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</si>
  <si>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</si>
  <si>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</si>
  <si>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</si>
  <si>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</si>
  <si>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</si>
  <si>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</si>
  <si>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</si>
  <si>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</si>
  <si>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</si>
  <si>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</si>
  <si>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</si>
  <si>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</si>
  <si>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</si>
  <si>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</si>
  <si>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</si>
  <si>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</si>
  <si>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</si>
  <si>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</si>
  <si>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</si>
  <si>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</si>
  <si>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</si>
  <si>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</si>
  <si>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</si>
  <si>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</si>
  <si>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</si>
  <si>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</si>
  <si>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</si>
  <si>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</si>
  <si>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</si>
  <si>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</si>
  <si>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</si>
  <si>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</si>
  <si>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</si>
  <si>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</si>
  <si>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</si>
  <si>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</si>
  <si>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</si>
  <si>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</si>
  <si>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</si>
  <si>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</si>
  <si>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</si>
  <si>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</si>
  <si>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</si>
  <si>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</si>
  <si>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</si>
  <si>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</si>
  <si>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</si>
  <si>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</si>
  <si>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</si>
  <si>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</si>
  <si>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</si>
  <si>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</si>
  <si>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</si>
  <si>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</si>
  <si>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</si>
  <si>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</si>
  <si>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</si>
  <si>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</si>
  <si>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</si>
  <si>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</si>
  <si>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</si>
  <si>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</si>
  <si>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</si>
  <si>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</si>
  <si>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</si>
  <si>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</si>
  <si>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</si>
  <si>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</si>
  <si>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</si>
  <si>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</si>
  <si>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</si>
  <si>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</si>
  <si>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</si>
  <si>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</si>
  <si>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</si>
  <si>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</si>
  <si>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</si>
  <si>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</si>
  <si>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</si>
  <si>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</si>
  <si>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</si>
  <si>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</si>
  <si>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</si>
  <si>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</si>
  <si>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</si>
  <si>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</si>
  <si>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</si>
  <si>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</si>
  <si>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</si>
  <si>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</si>
  <si>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</si>
  <si>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</si>
  <si>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</si>
  <si>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</si>
  <si>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</si>
  <si>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</si>
  <si>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</si>
  <si>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</si>
  <si>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</si>
  <si>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</si>
  <si>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</si>
  <si>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</si>
  <si>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</si>
  <si>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</si>
  <si>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</si>
  <si>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</si>
  <si>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</si>
  <si>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</si>
  <si>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</si>
  <si>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</si>
  <si>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</si>
  <si>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</si>
  <si>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</si>
  <si>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</si>
  <si>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</si>
  <si>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</si>
  <si>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</si>
  <si>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</si>
  <si>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</si>
  <si>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</si>
  <si>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</si>
  <si>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</si>
  <si>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</si>
  <si>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</si>
  <si>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</si>
  <si>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</si>
  <si>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</si>
  <si>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</si>
  <si>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</si>
  <si>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</si>
  <si>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</si>
  <si>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</si>
  <si>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</si>
  <si>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</si>
  <si>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</si>
  <si>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</si>
  <si>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</si>
  <si>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</si>
  <si>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</si>
  <si>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</si>
  <si>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</si>
  <si>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</si>
  <si>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</si>
  <si>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</si>
  <si>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</si>
  <si>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</si>
  <si>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</si>
  <si>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</si>
  <si>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</si>
  <si>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</si>
  <si>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</si>
  <si>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</si>
  <si>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</si>
  <si>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</si>
  <si>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</si>
  <si>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</si>
  <si>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</si>
  <si>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</si>
  <si>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</si>
  <si>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</si>
  <si>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</si>
  <si>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</si>
  <si>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</si>
  <si>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</si>
  <si>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</si>
  <si>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</si>
  <si>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</si>
  <si>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</si>
  <si>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</si>
  <si>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</si>
  <si>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</si>
  <si>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</si>
  <si>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</si>
  <si>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</si>
  <si>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</si>
  <si>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</si>
  <si>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</si>
  <si>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</si>
  <si>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</si>
  <si>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</si>
  <si>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</si>
  <si>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</si>
  <si>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</si>
  <si>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</si>
  <si>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</si>
  <si>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</si>
  <si>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</si>
  <si>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</si>
  <si>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</si>
  <si>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</si>
  <si>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</si>
  <si>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</si>
  <si>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</si>
  <si>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</si>
  <si>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</si>
  <si>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</si>
  <si>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</si>
  <si>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</si>
  <si>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</si>
  <si>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</si>
  <si>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</si>
  <si>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</si>
  <si>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</si>
  <si>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</si>
  <si>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</si>
  <si>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</si>
  <si>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</si>
  <si>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</si>
  <si>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</si>
  <si>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</si>
  <si>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</si>
  <si>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</si>
  <si>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</si>
  <si>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</si>
  <si>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</si>
  <si>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</si>
  <si>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</si>
  <si>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</si>
  <si>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</si>
  <si>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</si>
  <si>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</si>
  <si>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</si>
  <si>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</si>
  <si>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</si>
  <si>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</si>
  <si>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</si>
  <si>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</si>
  <si>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</si>
  <si>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</si>
  <si>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</si>
  <si>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</si>
  <si>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</si>
  <si>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</si>
  <si>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</si>
  <si>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</si>
  <si>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</si>
  <si>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</si>
  <si>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</si>
  <si>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</si>
  <si>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</si>
  <si>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</si>
  <si>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</si>
  <si>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</si>
  <si>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</si>
  <si>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</si>
  <si>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</si>
  <si>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</si>
  <si>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</si>
  <si>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</si>
  <si>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</si>
  <si>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</si>
  <si>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</si>
  <si>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</si>
  <si>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</si>
  <si>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</si>
  <si>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</si>
  <si>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</si>
  <si>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</si>
  <si>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</si>
  <si>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</si>
  <si>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</si>
  <si>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</si>
  <si>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</si>
  <si>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</si>
  <si>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</si>
  <si>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</si>
  <si>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</si>
  <si>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</si>
  <si>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</si>
  <si>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</si>
  <si>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</si>
  <si>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</si>
  <si>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</si>
  <si>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</si>
  <si>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</si>
  <si>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</si>
  <si>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</si>
  <si>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</si>
  <si>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</si>
  <si>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</si>
  <si>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</si>
  <si>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</si>
  <si>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</si>
  <si>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</si>
  <si>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</si>
  <si>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</si>
  <si>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</si>
  <si>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</si>
  <si>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</si>
  <si>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</si>
  <si>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</si>
  <si>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</si>
  <si>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</si>
  <si>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</si>
  <si>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</si>
  <si>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</si>
  <si>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</si>
  <si>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</si>
  <si>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</si>
  <si>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</si>
  <si>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</si>
  <si>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</si>
  <si>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</si>
  <si>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</si>
  <si>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</si>
  <si>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</si>
  <si>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</si>
  <si>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</si>
  <si>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</si>
  <si>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</si>
  <si>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</si>
  <si>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</si>
  <si>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</si>
  <si>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</si>
  <si>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</si>
  <si>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</si>
  <si>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</si>
  <si>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</si>
  <si>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</si>
  <si>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</si>
  <si>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</si>
  <si>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</si>
  <si>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</si>
  <si>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</si>
  <si>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</si>
  <si>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</si>
  <si>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</si>
  <si>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</si>
  <si>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</si>
  <si>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</si>
  <si>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</si>
  <si>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</si>
  <si>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</si>
  <si>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</si>
  <si>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</si>
  <si>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</si>
  <si>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</si>
  <si>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</si>
  <si>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</si>
  <si>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</si>
  <si>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</si>
  <si>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</si>
  <si>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</si>
  <si>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</si>
  <si>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</si>
  <si>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</si>
  <si>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</si>
  <si>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</si>
  <si>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</si>
  <si>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</si>
  <si>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</si>
  <si>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</si>
  <si>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</si>
  <si>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</si>
  <si>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</si>
  <si>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</si>
  <si>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</si>
  <si>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</si>
  <si>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</si>
  <si>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</si>
  <si>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</si>
  <si>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</si>
  <si>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</si>
  <si>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</si>
  <si>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</si>
  <si>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</si>
  <si>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</si>
  <si>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</si>
  <si>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</si>
  <si>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</si>
  <si>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</si>
  <si>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</si>
  <si>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</si>
  <si>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</si>
  <si>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</si>
  <si>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</si>
  <si>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</si>
  <si>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</si>
  <si>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</si>
  <si>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</si>
  <si>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</si>
  <si>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</si>
  <si>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</si>
  <si>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</si>
  <si>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</si>
  <si>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</si>
  <si>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</si>
  <si>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</si>
  <si>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</si>
  <si>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</si>
  <si>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</si>
  <si>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</si>
  <si>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</si>
  <si>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</si>
  <si>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</si>
  <si>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</si>
  <si>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</si>
  <si>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</si>
  <si>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</si>
  <si>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</si>
  <si>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</si>
  <si>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</si>
  <si>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</si>
  <si>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</si>
  <si>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</si>
  <si>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</si>
  <si>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</si>
  <si>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</si>
  <si>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</si>
  <si>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</si>
  <si>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</si>
  <si>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</si>
  <si>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</si>
  <si>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</si>
  <si>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</si>
  <si>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</si>
  <si>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</si>
  <si>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</si>
  <si>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</si>
  <si>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</si>
  <si>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</si>
  <si>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</si>
  <si>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</si>
  <si>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</si>
  <si>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</si>
  <si>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</si>
  <si>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</si>
  <si>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</si>
  <si>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</si>
  <si>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</si>
  <si>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</si>
  <si>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</si>
  <si>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</si>
  <si>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</si>
  <si>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</si>
  <si>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</si>
  <si>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</si>
  <si>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</si>
  <si>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</si>
  <si>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</si>
  <si>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</si>
  <si>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</si>
  <si>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</si>
  <si>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</si>
  <si>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</si>
  <si>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</si>
  <si>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</si>
  <si>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</si>
  <si>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</si>
  <si>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</si>
  <si>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</si>
  <si>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</si>
  <si>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</si>
  <si>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</si>
  <si>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</si>
  <si>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</si>
  <si>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</si>
  <si>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</si>
  <si>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</si>
  <si>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</si>
  <si>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</si>
  <si>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</si>
  <si>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</si>
  <si>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</si>
  <si>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</si>
  <si>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</si>
  <si>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</si>
  <si>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</si>
  <si>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</si>
  <si>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</si>
  <si>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</si>
  <si>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</si>
  <si>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</si>
  <si>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</si>
  <si>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</si>
  <si>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</si>
  <si>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</si>
  <si>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</si>
  <si>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</si>
  <si>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</si>
  <si>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</si>
  <si>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</si>
  <si>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</si>
  <si>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</si>
  <si>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</si>
  <si>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</si>
  <si>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</si>
  <si>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</si>
  <si>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</si>
  <si>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</si>
  <si>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</si>
  <si>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</si>
  <si>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</si>
  <si>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</si>
  <si>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</si>
  <si>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</si>
  <si>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</si>
  <si>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</si>
  <si>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</si>
  <si>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</si>
  <si>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</si>
  <si>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</si>
  <si>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</si>
  <si>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</si>
  <si>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</si>
  <si>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</si>
  <si>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</si>
  <si>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</si>
  <si>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</si>
  <si>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</si>
  <si>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</si>
  <si>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</si>
  <si>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</si>
  <si>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</si>
  <si>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</si>
  <si>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</si>
  <si>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</si>
  <si>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</si>
  <si>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</si>
  <si>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</si>
  <si>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</si>
  <si>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</si>
  <si>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</si>
  <si>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</si>
  <si>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</si>
  <si>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</si>
  <si>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</si>
  <si>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</si>
  <si>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</si>
  <si>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</si>
  <si>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</si>
  <si>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</si>
  <si>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</si>
  <si>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</si>
  <si>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</si>
  <si>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</si>
  <si>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</si>
  <si>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</si>
  <si>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</si>
  <si>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</si>
  <si>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</si>
  <si>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</si>
  <si>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</si>
  <si>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</si>
  <si>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</si>
  <si>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</si>
  <si>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</si>
  <si>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</si>
  <si>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</si>
  <si>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</si>
  <si>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</si>
  <si>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</si>
  <si>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</si>
  <si>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</si>
  <si>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</si>
  <si>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</si>
  <si>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</si>
  <si>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</si>
  <si>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</si>
  <si>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</si>
  <si>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</si>
  <si>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</si>
  <si>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</si>
  <si>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</si>
  <si>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</si>
  <si>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</si>
  <si>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</si>
  <si>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</si>
  <si>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</si>
  <si>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</si>
  <si>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</si>
  <si>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</si>
  <si>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</si>
  <si>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</si>
  <si>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</si>
  <si>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</si>
  <si>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</si>
  <si>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</si>
  <si>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</si>
  <si>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</si>
  <si>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</si>
  <si>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</si>
  <si>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</si>
  <si>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</si>
  <si>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</si>
  <si>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</si>
  <si>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</si>
  <si>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</si>
  <si>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</si>
  <si>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</si>
  <si>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</si>
  <si>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</si>
  <si>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</si>
  <si>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</si>
  <si>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</si>
  <si>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</si>
  <si>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</si>
  <si>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</si>
  <si>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</si>
  <si>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</si>
  <si>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</si>
  <si>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</si>
  <si>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</si>
  <si>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</si>
  <si>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</si>
  <si>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</si>
  <si>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</si>
  <si>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</si>
  <si>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</si>
  <si>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</si>
  <si>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</si>
  <si>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</si>
  <si>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</si>
  <si>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</si>
  <si>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</si>
  <si>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</si>
  <si>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</si>
  <si>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</si>
  <si>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</si>
  <si>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</si>
  <si>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</si>
  <si>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</si>
  <si>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</si>
  <si>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</si>
  <si>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</si>
  <si>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</si>
  <si>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</si>
  <si>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</si>
  <si>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</si>
  <si>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</si>
  <si>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</si>
  <si>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</si>
  <si>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</si>
  <si>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</si>
  <si>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</si>
  <si>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</si>
  <si>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</si>
  <si>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</si>
  <si>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</si>
  <si>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</si>
  <si>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</si>
  <si>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</si>
  <si>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</si>
  <si>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</si>
  <si>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</si>
  <si>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</si>
  <si>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</si>
  <si>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</si>
  <si>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</si>
  <si>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</si>
  <si>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</si>
  <si>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</si>
  <si>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</si>
  <si>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</si>
  <si>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</si>
  <si>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</si>
  <si>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</si>
  <si>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</si>
  <si>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</si>
  <si>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</si>
  <si>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</si>
  <si>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</si>
  <si>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</si>
  <si>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</si>
  <si>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</si>
  <si>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</si>
  <si>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</si>
  <si>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</si>
  <si>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</si>
  <si>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</si>
  <si>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</si>
  <si>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</si>
  <si>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</si>
  <si>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</si>
  <si>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</si>
  <si>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</si>
  <si>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</si>
  <si>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</si>
  <si>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</si>
  <si>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</si>
  <si>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</si>
  <si>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</si>
  <si>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</si>
  <si>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</si>
  <si>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</si>
  <si>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</si>
  <si>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</si>
  <si>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</si>
  <si>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</si>
  <si>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</si>
  <si>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</si>
  <si>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</si>
  <si>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</si>
  <si>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</si>
  <si>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</si>
  <si>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</si>
  <si>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</si>
  <si>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</si>
  <si>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</si>
  <si>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</si>
  <si>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</si>
  <si>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</si>
  <si>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</si>
  <si>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</si>
  <si>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</si>
  <si>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</si>
  <si>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</si>
  <si>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</si>
  <si>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</si>
  <si>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</si>
  <si>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</si>
  <si>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</si>
  <si>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</si>
  <si>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</si>
  <si>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</si>
  <si>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</si>
  <si>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</si>
  <si>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</si>
  <si>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</si>
  <si>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</si>
  <si>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</si>
  <si>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</si>
  <si>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</si>
  <si>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</si>
  <si>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</si>
  <si>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</si>
  <si>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</si>
  <si>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</si>
  <si>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</si>
  <si>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</si>
  <si>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</si>
  <si>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</si>
  <si>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</si>
  <si>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</si>
  <si>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</si>
  <si>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</si>
  <si>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</si>
  <si>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</si>
  <si>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</si>
  <si>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</si>
  <si>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</si>
  <si>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</si>
  <si>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</si>
  <si>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</si>
  <si>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</si>
  <si>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</si>
  <si>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</si>
  <si>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</si>
  <si>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</si>
  <si>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</si>
  <si>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</si>
  <si>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</si>
  <si>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</si>
  <si>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</si>
  <si>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</si>
  <si>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</si>
  <si>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</si>
  <si>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</si>
  <si>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</si>
  <si>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</si>
  <si>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</si>
  <si>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</si>
  <si>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</si>
  <si>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</si>
  <si>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</si>
  <si>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</si>
  <si>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</si>
  <si>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</si>
  <si>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</si>
  <si>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</si>
  <si>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</si>
  <si>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</si>
  <si>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</si>
  <si>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</si>
  <si>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</si>
  <si>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</si>
  <si>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</si>
  <si>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</si>
  <si>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</si>
  <si>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</si>
  <si>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</si>
  <si>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</si>
  <si>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</si>
  <si>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</si>
  <si>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</si>
  <si>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</si>
  <si>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</si>
  <si>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</si>
  <si>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</si>
  <si>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</si>
  <si>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</si>
  <si>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</si>
  <si>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</si>
  <si>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</si>
  <si>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</si>
  <si>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</si>
  <si>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</si>
  <si>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</si>
  <si>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</si>
  <si>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</si>
  <si>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</si>
  <si>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</si>
  <si>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</si>
  <si>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</si>
  <si>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</si>
  <si>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</si>
  <si>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</si>
  <si>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</si>
  <si>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</si>
  <si>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</si>
  <si>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</si>
  <si>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</si>
  <si>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</si>
  <si>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</si>
  <si>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</si>
  <si>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</si>
  <si>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</si>
  <si>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</si>
  <si>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</si>
  <si>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</si>
  <si>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</si>
  <si>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</si>
  <si>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</si>
  <si>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</si>
  <si>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</si>
  <si>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</si>
  <si>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</si>
  <si>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</si>
  <si>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</si>
  <si>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</si>
  <si>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</si>
  <si>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</si>
  <si>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</si>
  <si>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</si>
  <si>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</si>
  <si>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</si>
  <si>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</si>
  <si>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</si>
  <si>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</si>
  <si>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</si>
  <si>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</si>
  <si>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</si>
  <si>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</si>
  <si>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</si>
  <si>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</si>
  <si>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</si>
  <si>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</si>
  <si>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</si>
  <si>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</si>
  <si>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</si>
  <si>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</si>
  <si>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</si>
  <si>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</si>
  <si>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</si>
  <si>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</si>
  <si>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</si>
  <si>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</si>
  <si>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</si>
  <si>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</si>
  <si>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</si>
  <si>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</si>
  <si>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</si>
  <si>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</si>
  <si>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</si>
  <si>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</si>
  <si>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</si>
  <si>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</si>
  <si>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</si>
  <si>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</si>
  <si>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</si>
  <si>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</si>
  <si>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</si>
  <si>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</si>
  <si>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</si>
  <si>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</si>
  <si>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</si>
  <si>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</si>
  <si>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</si>
  <si>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</si>
  <si>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</si>
  <si>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</si>
  <si>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</si>
  <si>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</si>
  <si>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</si>
  <si>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</si>
  <si>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</si>
  <si>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</si>
  <si>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</si>
  <si>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</si>
  <si>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</si>
  <si>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</si>
  <si>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</si>
  <si>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</si>
  <si>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</si>
  <si>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</si>
  <si>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</si>
  <si>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</si>
  <si>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</si>
  <si>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</si>
  <si>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</si>
  <si>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</si>
  <si>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</si>
  <si>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</si>
  <si>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</si>
  <si>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</si>
  <si>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</si>
  <si>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</si>
  <si>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</si>
  <si>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</si>
  <si>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</si>
  <si>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</si>
  <si>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</si>
  <si>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</si>
  <si>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</si>
  <si>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</si>
  <si>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</si>
  <si>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</si>
  <si>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</si>
  <si>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</si>
  <si>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</si>
  <si>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</si>
  <si>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</si>
  <si>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</si>
  <si>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</si>
  <si>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</si>
  <si>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</si>
  <si>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</si>
  <si>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</si>
  <si>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</si>
  <si>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</si>
  <si>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</si>
  <si>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</si>
  <si>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</si>
  <si>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</si>
  <si>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</si>
  <si>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</si>
  <si>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</si>
  <si>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</si>
  <si>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</si>
  <si>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</si>
  <si>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</si>
  <si>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</si>
  <si>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</si>
  <si>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</si>
  <si>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</si>
  <si>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</si>
  <si>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</si>
  <si>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</si>
  <si>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</si>
  <si>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</si>
  <si>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</si>
  <si>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</si>
  <si>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</si>
  <si>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</si>
  <si>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</si>
  <si>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</si>
  <si>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</si>
  <si>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</si>
  <si>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</si>
  <si>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</si>
  <si>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</si>
  <si>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</si>
  <si>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</si>
  <si>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</si>
  <si>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</si>
  <si>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</si>
  <si>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</si>
  <si>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</si>
  <si>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</si>
  <si>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</si>
  <si>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</si>
  <si>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</si>
  <si>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</si>
  <si>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</si>
  <si>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</si>
  <si>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</si>
  <si>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</si>
  <si>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</si>
  <si>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</si>
  <si>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</si>
  <si>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</si>
  <si>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</si>
  <si>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</si>
  <si>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</si>
  <si>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</si>
  <si>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</si>
  <si>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</si>
  <si>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</si>
  <si>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</si>
  <si>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</si>
  <si>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</si>
  <si>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</si>
  <si>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</si>
  <si>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</si>
  <si>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</si>
  <si>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</si>
  <si>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</si>
  <si>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</si>
  <si>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</si>
  <si>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</si>
  <si>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</si>
  <si>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</si>
  <si>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</si>
  <si>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</si>
  <si>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</si>
  <si>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</si>
  <si>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</si>
  <si>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</si>
  <si>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</si>
  <si>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</si>
  <si>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</si>
  <si>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</si>
  <si>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</si>
  <si>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</si>
  <si>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</si>
  <si>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</si>
  <si>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</si>
  <si>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</si>
  <si>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</si>
  <si>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</si>
  <si>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</si>
  <si>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</si>
  <si>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</si>
  <si>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</si>
  <si>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</si>
  <si>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</si>
  <si>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</si>
  <si>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</si>
  <si>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</si>
  <si>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</si>
  <si>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</si>
  <si>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</si>
  <si>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</si>
  <si>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</si>
  <si>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</si>
  <si>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</si>
  <si>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</si>
  <si>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</si>
  <si>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</si>
  <si>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</si>
  <si>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</si>
  <si>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</si>
  <si>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</si>
  <si>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</si>
  <si>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</si>
  <si>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</si>
  <si>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</si>
  <si>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</si>
  <si>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</si>
  <si>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</si>
  <si>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</si>
  <si>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</si>
  <si>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</si>
  <si>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</si>
  <si>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</si>
  <si>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</si>
  <si>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</si>
  <si>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</si>
  <si>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</si>
  <si>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</si>
  <si>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</si>
  <si>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</si>
  <si>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</si>
  <si>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</si>
  <si>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</si>
  <si>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</si>
  <si>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</si>
  <si>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</si>
  <si>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</si>
  <si>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</si>
  <si>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</si>
  <si>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</si>
  <si>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</si>
  <si>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</si>
  <si>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</si>
  <si>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</si>
  <si>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</si>
  <si>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</si>
  <si>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</si>
  <si>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</si>
  <si>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</si>
  <si>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</si>
  <si>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</si>
  <si>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</si>
  <si>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</si>
  <si>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</si>
  <si>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</si>
  <si>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</si>
  <si>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</si>
  <si>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</si>
  <si>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</si>
  <si>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</si>
  <si>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</si>
  <si>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</si>
  <si>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</si>
  <si>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</si>
  <si>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</si>
  <si>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</si>
  <si>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</si>
  <si>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</si>
  <si>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</si>
  <si>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</si>
  <si>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</si>
  <si>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</si>
  <si>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</si>
  <si>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</si>
  <si>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</si>
  <si>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</si>
  <si>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</si>
  <si>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</si>
  <si>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</si>
  <si>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</si>
  <si>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</si>
  <si>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</si>
  <si>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</si>
  <si>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</si>
  <si>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</si>
  <si>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</si>
  <si>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</si>
  <si>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</si>
  <si>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</si>
  <si>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</si>
  <si>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</si>
  <si>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</si>
  <si>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</si>
  <si>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</si>
  <si>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</si>
  <si>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</si>
  <si>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</si>
  <si>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</si>
  <si>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</si>
  <si>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</si>
  <si>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</si>
  <si>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</si>
  <si>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</si>
  <si>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</si>
  <si>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</si>
  <si>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</si>
  <si>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</si>
  <si>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</si>
  <si>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</si>
  <si>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</si>
  <si>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</si>
  <si>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</si>
  <si>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</si>
  <si>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</si>
  <si>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</si>
  <si>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</si>
  <si>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</si>
  <si>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</si>
  <si>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</si>
  <si>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</si>
  <si>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</si>
  <si>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</si>
  <si>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</si>
  <si>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</si>
  <si>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</si>
  <si>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</si>
  <si>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</si>
  <si>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</si>
  <si>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</si>
  <si>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</si>
  <si>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</si>
  <si>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</si>
  <si>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</si>
  <si>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</si>
  <si>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</si>
  <si>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</si>
  <si>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</si>
  <si>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</si>
  <si>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</si>
  <si>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</si>
  <si>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</si>
  <si>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</si>
  <si>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</si>
  <si>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</si>
  <si>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</si>
  <si>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</si>
  <si>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</si>
  <si>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</si>
  <si>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</si>
  <si>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</si>
  <si>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</si>
  <si>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</si>
  <si>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</si>
  <si>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</si>
  <si>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</si>
  <si>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</si>
  <si>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</si>
  <si>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</si>
  <si>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</si>
  <si>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</si>
  <si>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</si>
  <si>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</si>
  <si>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</si>
  <si>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</si>
  <si>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</si>
  <si>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</si>
  <si>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</si>
  <si>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</si>
  <si>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</si>
  <si>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</si>
  <si>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</si>
  <si>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</si>
  <si>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</si>
  <si>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</si>
  <si>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</si>
  <si>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</si>
  <si>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</si>
  <si>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</si>
  <si>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</si>
  <si>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</si>
  <si>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</si>
  <si>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</si>
  <si>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</si>
  <si>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</si>
  <si>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</si>
  <si>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</si>
  <si>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</si>
  <si>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</si>
  <si>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</si>
  <si>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</si>
  <si>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</si>
  <si>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</si>
  <si>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</si>
  <si>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</si>
  <si>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</si>
  <si>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</si>
  <si>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</si>
  <si>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</si>
  <si>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</si>
  <si>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</si>
  <si>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</si>
  <si>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</si>
  <si>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</si>
  <si>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</si>
  <si>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</si>
  <si>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</si>
  <si>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</si>
  <si>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</si>
  <si>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</si>
  <si>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</si>
  <si>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</si>
  <si>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</si>
  <si>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</si>
  <si>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</si>
  <si>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</si>
  <si>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</si>
  <si>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</si>
  <si>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</si>
  <si>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</si>
  <si>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</si>
  <si>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</si>
  <si>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</si>
  <si>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</si>
  <si>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</si>
  <si>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</si>
  <si>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</si>
  <si>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</si>
  <si>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</si>
  <si>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</si>
  <si>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</si>
  <si>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</si>
  <si>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</si>
  <si>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</si>
  <si>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</si>
  <si>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</si>
  <si>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</si>
  <si>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</si>
  <si>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</si>
  <si>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</si>
  <si>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</si>
  <si>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</si>
  <si>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</si>
  <si>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</si>
  <si>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</si>
  <si>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</si>
  <si>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</si>
  <si>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</si>
  <si>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</si>
  <si>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</si>
  <si>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</si>
  <si>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</si>
  <si>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</si>
  <si>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</si>
  <si>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</si>
  <si>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</si>
  <si>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</si>
  <si>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</si>
  <si>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</si>
  <si>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</si>
  <si>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</si>
  <si>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</si>
  <si>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</si>
  <si>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</si>
  <si>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</si>
  <si>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</si>
  <si>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</si>
  <si>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</si>
  <si>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</si>
  <si>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</si>
  <si>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</si>
  <si>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</si>
  <si>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</si>
  <si>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</si>
  <si>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</si>
  <si>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</si>
  <si>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</si>
  <si>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</si>
  <si>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</si>
  <si>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</si>
  <si>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</si>
  <si>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</si>
  <si>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</si>
  <si>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</si>
  <si>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</si>
  <si>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</si>
  <si>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</si>
  <si>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</si>
  <si>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</si>
  <si>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</si>
  <si>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</si>
  <si>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</si>
  <si>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</si>
  <si>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</si>
  <si>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</si>
  <si>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</si>
  <si>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</si>
  <si>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</si>
  <si>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</si>
  <si>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</si>
  <si>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</si>
  <si>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</si>
  <si>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</si>
  <si>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</si>
  <si>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</si>
  <si>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</si>
  <si>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</si>
  <si>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</si>
  <si>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</si>
  <si>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</si>
  <si>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</si>
  <si>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</si>
  <si>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</si>
  <si>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</si>
  <si>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</si>
  <si>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</si>
  <si>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</si>
  <si>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</si>
  <si>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</si>
  <si>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</si>
  <si>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</si>
  <si>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</si>
  <si>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</si>
  <si>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</si>
  <si>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</si>
  <si>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</si>
  <si>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</si>
  <si>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</si>
  <si>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</si>
  <si>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</si>
  <si>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</si>
  <si>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</si>
  <si>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</si>
  <si>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</si>
  <si>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</si>
  <si>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</si>
  <si>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</si>
  <si>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</si>
  <si>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</si>
  <si>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</si>
  <si>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</si>
  <si>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</si>
  <si>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</si>
  <si>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</si>
  <si>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</si>
  <si>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</si>
  <si>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</si>
  <si>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</si>
  <si>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</si>
  <si>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</si>
  <si>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</si>
  <si>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</si>
  <si>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</si>
  <si>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</si>
  <si>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</si>
  <si>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</si>
  <si>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</si>
  <si>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</si>
  <si>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</si>
  <si>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</si>
  <si>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</si>
  <si>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</si>
  <si>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</si>
  <si>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</si>
  <si>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</si>
  <si>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</si>
  <si>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</si>
  <si>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</si>
  <si>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</si>
  <si>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</si>
  <si>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</si>
  <si>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</si>
  <si>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</si>
  <si>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</si>
  <si>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</si>
  <si>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</si>
  <si>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</si>
  <si>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</si>
  <si>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</si>
  <si>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</si>
  <si>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</si>
  <si>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</si>
  <si>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</si>
  <si>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</si>
  <si>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</si>
  <si>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</si>
  <si>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</si>
  <si>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</si>
  <si>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</si>
  <si>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</si>
  <si>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</si>
  <si>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</si>
  <si>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</si>
  <si>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</si>
  <si>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</si>
  <si>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</si>
  <si>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</si>
  <si>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</si>
  <si>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</si>
  <si>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</si>
  <si>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</si>
  <si>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</si>
  <si>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</si>
  <si>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</si>
  <si>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</si>
  <si>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</si>
  <si>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</si>
  <si>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</si>
  <si>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</si>
  <si>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</si>
  <si>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</si>
  <si>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</si>
  <si>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</si>
  <si>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</si>
  <si>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</si>
  <si>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</si>
  <si>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</si>
  <si>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</si>
  <si>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</si>
  <si>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</si>
  <si>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</si>
  <si>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</si>
  <si>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</si>
  <si>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</si>
  <si>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</si>
  <si>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</si>
  <si>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</si>
  <si>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</si>
  <si>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</si>
  <si>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</si>
  <si>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</si>
  <si>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</si>
  <si>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</si>
  <si>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</si>
  <si>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</si>
  <si>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</si>
  <si>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</si>
  <si>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</si>
  <si>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</si>
  <si>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</si>
  <si>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</si>
  <si>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</si>
  <si>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</si>
  <si>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</si>
  <si>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</si>
  <si>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</si>
  <si>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</si>
  <si>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</si>
  <si>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</si>
  <si>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</si>
  <si>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</si>
  <si>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</si>
  <si>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</si>
  <si>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</si>
  <si>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</si>
  <si>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</si>
  <si>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</si>
  <si>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</si>
  <si>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</si>
  <si>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</si>
  <si>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</si>
  <si>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</si>
  <si>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</si>
  <si>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</si>
  <si>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</si>
  <si>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</si>
  <si>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</si>
  <si>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</si>
  <si>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</si>
  <si>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</si>
  <si>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</si>
  <si>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</si>
  <si>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</si>
  <si>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</si>
  <si>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</si>
  <si>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</si>
  <si>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</si>
  <si>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</si>
  <si>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</si>
  <si>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</si>
  <si>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</si>
  <si>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</si>
  <si>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</si>
  <si>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</si>
  <si>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</si>
  <si>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</si>
  <si>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</si>
  <si>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</si>
  <si>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</si>
  <si>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</si>
  <si>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</si>
  <si>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</si>
  <si>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</si>
  <si>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</si>
  <si>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</si>
  <si>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</si>
  <si>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</si>
  <si>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</si>
  <si>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</si>
  <si>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</si>
  <si>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</si>
  <si>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</si>
  <si>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</si>
  <si>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</si>
  <si>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</si>
  <si>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</si>
  <si>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</si>
  <si>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</si>
  <si>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</si>
  <si>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</si>
  <si>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</si>
  <si>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</si>
  <si>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</si>
  <si>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</si>
  <si>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</si>
  <si>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</si>
  <si>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</si>
  <si>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</si>
  <si>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</si>
  <si>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</si>
  <si>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</si>
  <si>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</si>
  <si>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</si>
  <si>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</si>
  <si>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</si>
  <si>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</si>
  <si>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</si>
  <si>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</si>
  <si>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</si>
  <si>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</si>
  <si>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</si>
  <si>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</si>
  <si>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</si>
  <si>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</si>
  <si>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</si>
  <si>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</si>
  <si>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</si>
  <si>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</si>
  <si>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</si>
  <si>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</si>
  <si>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</si>
  <si>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</si>
  <si>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</si>
  <si>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</si>
  <si>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</si>
  <si>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</si>
  <si>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</si>
  <si>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</si>
  <si>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</si>
  <si>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</si>
  <si>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</si>
  <si>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</si>
  <si>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</si>
  <si>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</si>
  <si>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</si>
  <si>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</si>
  <si>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</si>
  <si>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</si>
  <si>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</si>
  <si>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</si>
  <si>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</si>
  <si>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</si>
  <si>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</si>
  <si>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</si>
  <si>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</si>
  <si>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</si>
  <si>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</si>
  <si>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</si>
  <si>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</si>
  <si>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</si>
  <si>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</si>
  <si>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</si>
  <si>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</si>
  <si>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</si>
  <si>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</si>
  <si>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</si>
  <si>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</si>
  <si>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</si>
  <si>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</si>
  <si>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</si>
  <si>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</si>
  <si>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</si>
  <si>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</si>
  <si>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</si>
  <si>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</si>
  <si>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</si>
  <si>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</si>
  <si>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</si>
  <si>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</si>
  <si>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</si>
  <si>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</si>
  <si>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</si>
  <si>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</si>
  <si>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</si>
  <si>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</si>
  <si>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</si>
  <si>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</si>
  <si>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</si>
  <si>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</si>
  <si>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</si>
  <si>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</si>
  <si>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</si>
  <si>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</si>
  <si>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</si>
  <si>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</si>
  <si>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</si>
  <si>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</si>
  <si>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</si>
  <si>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</si>
  <si>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</si>
  <si>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</si>
  <si>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</si>
  <si>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</si>
  <si>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</si>
  <si>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</si>
  <si>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</si>
  <si>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</si>
  <si>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</si>
  <si>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</si>
  <si>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</si>
  <si>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</si>
  <si>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</si>
  <si>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</si>
  <si>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</si>
  <si>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</si>
  <si>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</si>
  <si>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</si>
  <si>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</si>
  <si>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</si>
  <si>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</si>
  <si>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</si>
  <si>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</si>
  <si>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</si>
  <si>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</si>
  <si>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</si>
  <si>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</si>
  <si>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</si>
  <si>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</si>
  <si>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</si>
  <si>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</si>
  <si>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</si>
  <si>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</si>
  <si>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</si>
  <si>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</si>
  <si>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</si>
  <si>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</si>
  <si>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</si>
  <si>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</si>
  <si>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</si>
  <si>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</si>
  <si>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</si>
  <si>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</si>
  <si>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</si>
  <si>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</si>
  <si>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</si>
  <si>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</si>
  <si>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</si>
  <si>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</si>
  <si>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</si>
  <si>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</si>
  <si>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</si>
  <si>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</si>
  <si>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</si>
  <si>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</si>
  <si>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</si>
  <si>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</si>
  <si>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</si>
  <si>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</si>
  <si>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</si>
  <si>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</si>
  <si>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</si>
  <si>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</si>
  <si>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</si>
  <si>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</si>
  <si>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</si>
  <si>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</si>
  <si>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</si>
  <si>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</si>
  <si>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</si>
  <si>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</si>
  <si>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</si>
  <si>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</si>
  <si>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</si>
  <si>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</si>
  <si>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</si>
  <si>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</si>
  <si>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</si>
  <si>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</si>
  <si>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</si>
  <si>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</si>
  <si>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</si>
  <si>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</si>
  <si>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</si>
  <si>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</si>
  <si>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</si>
  <si>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</si>
  <si>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</si>
  <si>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</si>
  <si>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</si>
  <si>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</si>
  <si>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</si>
  <si>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</si>
  <si>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</si>
  <si>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</si>
  <si>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</si>
  <si>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</si>
  <si>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</si>
  <si>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</si>
  <si>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</si>
  <si>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</si>
  <si>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</si>
  <si>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</si>
  <si>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</si>
  <si>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</si>
  <si>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</si>
  <si>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</si>
  <si>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</si>
  <si>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</si>
  <si>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</si>
  <si>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</si>
  <si>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</si>
  <si>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</si>
  <si>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</si>
  <si>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</si>
  <si>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</si>
  <si>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</si>
  <si>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</si>
  <si>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</si>
  <si>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</si>
  <si>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</si>
  <si>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</si>
  <si>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</si>
  <si>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</si>
  <si>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</si>
  <si>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</si>
  <si>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</si>
  <si>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</si>
  <si>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</si>
  <si>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</si>
  <si>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</si>
  <si>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</si>
  <si>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</si>
  <si>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</si>
  <si>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</si>
  <si>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</si>
  <si>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</si>
  <si>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</si>
  <si>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</si>
  <si>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</si>
  <si>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</si>
  <si>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</si>
  <si>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</si>
  <si>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</si>
  <si>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</si>
  <si>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</si>
  <si>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</si>
  <si>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</si>
  <si>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</si>
  <si>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</si>
  <si>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</si>
  <si>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</si>
  <si>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</si>
  <si>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</si>
  <si>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</si>
  <si>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</si>
  <si>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</si>
  <si>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</si>
  <si>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</si>
  <si>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</si>
  <si>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</si>
  <si>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</si>
  <si>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</si>
  <si>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</si>
  <si>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</si>
  <si>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</si>
  <si>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</si>
  <si>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</si>
  <si>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</si>
  <si>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</si>
  <si>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</si>
  <si>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</si>
  <si>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</si>
  <si>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</si>
  <si>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</si>
  <si>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</si>
  <si>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</si>
  <si>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</si>
  <si>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</si>
  <si>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</si>
  <si>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</si>
  <si>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</si>
  <si>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</si>
  <si>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</si>
  <si>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</si>
  <si>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</si>
  <si>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</si>
  <si>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</si>
  <si>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</si>
  <si>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</si>
  <si>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</si>
  <si>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</si>
  <si>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</si>
  <si>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</si>
  <si>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</si>
  <si>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</si>
  <si>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</si>
  <si>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</si>
  <si>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</si>
  <si>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</si>
  <si>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</si>
  <si>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</si>
  <si>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</si>
  <si>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</si>
  <si>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</si>
  <si>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</si>
  <si>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</si>
  <si>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</si>
  <si>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</si>
  <si>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</si>
  <si>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</si>
  <si>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</si>
  <si>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</si>
  <si>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</si>
  <si>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</si>
  <si>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</si>
  <si>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</si>
  <si>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</si>
  <si>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</si>
  <si>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</si>
  <si>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</si>
  <si>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</si>
  <si>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</si>
  <si>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</si>
  <si>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</si>
  <si>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</si>
  <si>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</si>
  <si>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</si>
  <si>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</si>
  <si>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</si>
  <si>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</si>
  <si>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</si>
  <si>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</si>
  <si>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</si>
  <si>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</si>
  <si>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</si>
  <si>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</si>
  <si>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</si>
  <si>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</si>
  <si>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</si>
  <si>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</si>
  <si>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</si>
  <si>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</si>
  <si>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</si>
  <si>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</si>
  <si>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</si>
  <si>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</si>
  <si>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</si>
  <si>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</si>
  <si>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</si>
  <si>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</si>
  <si>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</si>
  <si>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</si>
  <si>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</si>
  <si>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</si>
  <si>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</si>
  <si>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</si>
  <si>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</si>
  <si>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</si>
  <si>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</si>
  <si>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</si>
  <si>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</si>
  <si>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</si>
  <si>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</si>
  <si>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</si>
  <si>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</si>
  <si>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</si>
  <si>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</si>
  <si>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</si>
  <si>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</si>
  <si>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</si>
  <si>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</si>
  <si>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</si>
  <si>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</si>
  <si>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</si>
  <si>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</si>
  <si>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</si>
  <si>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</si>
  <si>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</si>
  <si>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</si>
  <si>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</si>
  <si>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</si>
  <si>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</si>
  <si>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</si>
  <si>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</si>
  <si>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</si>
  <si>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</si>
  <si>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</si>
  <si>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</si>
  <si>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</si>
  <si>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</si>
  <si>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</si>
  <si>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</si>
  <si>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</si>
  <si>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</si>
  <si>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</si>
  <si>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</si>
  <si>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</si>
  <si>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</si>
  <si>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</si>
  <si>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</si>
  <si>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</si>
  <si>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</si>
  <si>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</si>
  <si>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</si>
  <si>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</si>
  <si>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</si>
  <si>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</si>
  <si>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</si>
  <si>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</si>
  <si>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</si>
  <si>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</si>
  <si>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</si>
  <si>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</si>
  <si>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</si>
  <si>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</si>
  <si>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</si>
  <si>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</si>
  <si>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</si>
  <si>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</si>
  <si>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</si>
  <si>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</si>
  <si>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</si>
  <si>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</si>
  <si>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</si>
  <si>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</si>
  <si>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</si>
  <si>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</si>
  <si>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</si>
  <si>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</si>
  <si>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</si>
  <si>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</si>
  <si>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</si>
  <si>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</si>
  <si>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</si>
  <si>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</si>
  <si>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</si>
  <si>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</si>
  <si>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</si>
  <si>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</si>
  <si>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</si>
  <si>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</si>
  <si>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</si>
  <si>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</si>
  <si>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</si>
  <si>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</si>
  <si>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</si>
  <si>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</si>
  <si>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</si>
  <si>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</si>
  <si>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</si>
  <si>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</si>
  <si>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</si>
  <si>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</si>
  <si>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</si>
  <si>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</si>
  <si>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</si>
  <si>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</si>
  <si>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</si>
  <si>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</si>
  <si>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</si>
  <si>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</si>
  <si>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</si>
  <si>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</si>
  <si>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</si>
  <si>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</si>
  <si>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</si>
  <si>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</si>
  <si>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</si>
  <si>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</si>
  <si>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</si>
  <si>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</si>
  <si>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</si>
  <si>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</si>
  <si>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</si>
  <si>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</si>
  <si>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</si>
  <si>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</si>
  <si>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</si>
  <si>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</si>
  <si>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</si>
  <si>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</si>
  <si>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</si>
  <si>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</si>
  <si>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</si>
  <si>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</si>
  <si>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</si>
  <si>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</si>
  <si>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</si>
  <si>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</si>
  <si>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</si>
  <si>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</si>
  <si>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</si>
  <si>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</si>
  <si>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</si>
  <si>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</si>
  <si>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</si>
  <si>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</si>
  <si>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</si>
  <si>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</si>
  <si>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</si>
  <si>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</si>
  <si>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</si>
  <si>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</si>
  <si>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</si>
  <si>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</si>
  <si>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</si>
  <si>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</si>
  <si>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</si>
  <si>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</si>
  <si>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</si>
  <si>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</si>
  <si>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</si>
  <si>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</si>
  <si>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</si>
  <si>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</si>
  <si>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</si>
  <si>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</si>
  <si>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</si>
  <si>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</si>
  <si>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</si>
  <si>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</si>
  <si>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</si>
  <si>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</si>
  <si>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</si>
  <si>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</si>
  <si>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</si>
  <si>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</si>
  <si>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</si>
  <si>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</si>
  <si>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</si>
  <si>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</si>
  <si>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</si>
  <si>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</si>
  <si>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</si>
  <si>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</si>
  <si>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</si>
  <si>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</si>
  <si>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</si>
  <si>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</si>
  <si>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</si>
  <si>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</si>
  <si>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</si>
  <si>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</si>
  <si>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</si>
  <si>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</si>
  <si>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</si>
  <si>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</si>
  <si>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</si>
  <si>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</si>
  <si>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</si>
  <si>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</si>
  <si>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</si>
  <si>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</si>
  <si>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</si>
  <si>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</si>
  <si>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</si>
  <si>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</si>
  <si>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</si>
  <si>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</si>
  <si>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</si>
  <si>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</si>
  <si>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</si>
  <si>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</si>
  <si>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</si>
  <si>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</si>
  <si>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</si>
  <si>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</si>
  <si>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</si>
  <si>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</si>
  <si>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</si>
  <si>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</si>
  <si>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</si>
  <si>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</si>
  <si>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</si>
  <si>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</si>
  <si>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</si>
  <si>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</si>
  <si>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</si>
  <si>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</si>
  <si>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</si>
  <si>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</si>
  <si>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</si>
  <si>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</si>
  <si>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</si>
  <si>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</si>
  <si>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</si>
  <si>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</si>
  <si>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</si>
  <si>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</si>
  <si>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</si>
  <si>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</si>
  <si>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</si>
  <si>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</si>
  <si>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</si>
  <si>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</si>
  <si>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</si>
  <si>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</si>
  <si>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</si>
  <si>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</si>
  <si>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</si>
  <si>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</si>
  <si>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</si>
  <si>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</si>
  <si>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</si>
  <si>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</si>
  <si>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</si>
  <si>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</si>
  <si>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</si>
  <si>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</si>
  <si>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</si>
  <si>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</si>
  <si>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</si>
  <si>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</si>
  <si>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</si>
  <si>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</si>
  <si>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</si>
  <si>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</si>
  <si>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</si>
  <si>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</si>
  <si>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</si>
  <si>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</si>
  <si>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</si>
  <si>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</si>
  <si>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</si>
  <si>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</si>
  <si>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</si>
  <si>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</si>
  <si>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</si>
  <si>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</si>
  <si>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</si>
  <si>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</si>
  <si>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</si>
  <si>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</si>
  <si>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</si>
  <si>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</si>
  <si>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</si>
  <si>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</si>
  <si>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</si>
  <si>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</si>
  <si>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</si>
  <si>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</si>
  <si>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</si>
  <si>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</si>
  <si>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</si>
  <si>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</si>
  <si>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</si>
  <si>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</si>
  <si>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</si>
  <si>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</si>
  <si>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</si>
  <si>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</si>
  <si>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</si>
  <si>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</si>
  <si>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</si>
  <si>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</si>
  <si>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</si>
  <si>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</si>
  <si>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</si>
  <si>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</si>
  <si>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</si>
  <si>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</si>
  <si>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</si>
  <si>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</si>
  <si>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</si>
  <si>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</si>
  <si>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</si>
  <si>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</si>
  <si>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</si>
  <si>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</si>
  <si>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</si>
  <si>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</si>
  <si>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</si>
  <si>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</si>
  <si>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</si>
  <si>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</si>
  <si>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</si>
  <si>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</si>
  <si>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</si>
  <si>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</si>
  <si>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</si>
  <si>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</si>
  <si>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</si>
  <si>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</si>
  <si>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</si>
  <si>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</si>
  <si>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</si>
  <si>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</si>
  <si>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</si>
  <si>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</si>
  <si>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</si>
  <si>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</si>
  <si>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</si>
  <si>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</si>
  <si>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</si>
  <si>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</si>
  <si>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</si>
  <si>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</si>
  <si>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</si>
  <si>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</si>
  <si>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</si>
  <si>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</si>
  <si>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</si>
  <si>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</si>
  <si>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</si>
  <si>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</si>
  <si>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</si>
  <si>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</si>
  <si>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</si>
  <si>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</si>
  <si>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</si>
  <si>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</si>
  <si>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</si>
  <si>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</si>
  <si>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</si>
  <si>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</si>
  <si>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</si>
  <si>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</si>
  <si>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</si>
  <si>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</si>
  <si>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</si>
  <si>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</si>
  <si>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</si>
  <si>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</si>
  <si>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</si>
  <si>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</si>
  <si>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</si>
  <si>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</si>
  <si>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</si>
  <si>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</si>
  <si>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</si>
  <si>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</si>
  <si>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</si>
  <si>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</si>
  <si>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</si>
  <si>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</si>
  <si>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</si>
  <si>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</si>
  <si>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</si>
  <si>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</si>
  <si>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</si>
  <si>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</si>
  <si>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</si>
  <si>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</si>
  <si>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</si>
  <si>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</si>
  <si>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</si>
  <si>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</si>
  <si>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</si>
  <si>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</si>
  <si>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</si>
  <si>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</si>
  <si>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</si>
  <si>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</si>
  <si>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</si>
  <si>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</si>
  <si>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</si>
  <si>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</si>
  <si>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</si>
  <si>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</si>
  <si>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</si>
  <si>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</si>
  <si>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</si>
  <si>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</si>
  <si>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</si>
  <si>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</si>
  <si>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</si>
  <si>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</si>
  <si>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</si>
  <si>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</si>
  <si>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</si>
  <si>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</si>
  <si>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</si>
  <si>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</si>
  <si>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</si>
  <si>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</si>
  <si>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</si>
  <si>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</si>
  <si>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</si>
  <si>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</si>
  <si>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</si>
  <si>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</si>
  <si>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</si>
  <si>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</si>
  <si>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</si>
  <si>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</si>
  <si>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</si>
  <si>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</si>
  <si>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</si>
  <si>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</si>
  <si>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</si>
  <si>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</si>
  <si>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</si>
  <si>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</si>
  <si>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</si>
  <si>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</si>
  <si>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</si>
  <si>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</si>
  <si>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</si>
  <si>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</si>
  <si>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</si>
  <si>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</si>
  <si>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</si>
  <si>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</si>
  <si>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</si>
  <si>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</si>
  <si>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</si>
  <si>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</si>
  <si>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</si>
  <si>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</si>
  <si>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</si>
  <si>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</si>
  <si>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</si>
  <si>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</si>
  <si>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</si>
  <si>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</si>
  <si>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</si>
  <si>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</si>
  <si>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</si>
  <si>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</si>
  <si>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</si>
  <si>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</si>
  <si>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</si>
  <si>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</si>
  <si>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</si>
  <si>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</si>
  <si>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</si>
  <si>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</si>
  <si>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</si>
  <si>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</si>
  <si>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</si>
  <si>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</si>
  <si>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</si>
  <si>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</si>
  <si>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</si>
  <si>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</si>
  <si>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</si>
  <si>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</si>
  <si>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</si>
  <si>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</si>
  <si>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</si>
  <si>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</si>
  <si>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</si>
  <si>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</si>
  <si>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</si>
  <si>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</si>
  <si>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</si>
  <si>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</si>
  <si>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</si>
  <si>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</si>
  <si>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</si>
  <si>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</si>
  <si>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</si>
  <si>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</si>
  <si>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</si>
  <si>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</si>
  <si>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</si>
  <si>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</si>
  <si>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</si>
  <si>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</si>
  <si>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</si>
  <si>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</si>
  <si>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</si>
  <si>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</si>
  <si>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</si>
  <si>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</si>
  <si>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</si>
  <si>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</si>
  <si>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</si>
  <si>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</si>
  <si>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</si>
  <si>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</si>
  <si>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</si>
  <si>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</si>
  <si>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</si>
  <si>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</si>
  <si>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</si>
  <si>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</si>
  <si>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</si>
  <si>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</si>
  <si>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</si>
  <si>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</si>
  <si>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</si>
  <si>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</si>
  <si>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</si>
  <si>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</si>
  <si>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</si>
  <si>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</si>
  <si>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</si>
  <si>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</si>
  <si>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</si>
  <si>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</si>
  <si>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</si>
  <si>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</si>
  <si>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</si>
  <si>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</si>
  <si>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</si>
  <si>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</si>
  <si>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</si>
  <si>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</si>
  <si>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</si>
  <si>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</si>
  <si>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</si>
  <si>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</si>
  <si>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</si>
  <si>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</si>
  <si>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</si>
  <si>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</si>
  <si>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</si>
  <si>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</si>
  <si>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</si>
  <si>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</si>
  <si>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</si>
  <si>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</si>
  <si>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</si>
  <si>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</si>
  <si>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</si>
  <si>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</si>
  <si>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</si>
  <si>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</si>
  <si>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</si>
  <si>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</si>
  <si>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</si>
  <si>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</si>
  <si>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</si>
  <si>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</si>
  <si>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</si>
  <si>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</si>
  <si>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</si>
  <si>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</si>
  <si>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</si>
  <si>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</si>
  <si>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</si>
  <si>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</si>
  <si>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</si>
  <si>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</si>
  <si>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</si>
  <si>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</si>
  <si>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</si>
  <si>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</si>
  <si>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</si>
  <si>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</si>
  <si>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</si>
  <si>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</si>
  <si>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</si>
  <si>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</si>
  <si>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</si>
  <si>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</si>
  <si>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</si>
  <si>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</si>
  <si>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</si>
  <si>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</si>
  <si>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</si>
  <si>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</si>
  <si>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</si>
  <si>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</si>
  <si>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</si>
  <si>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</si>
  <si>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</si>
  <si>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</si>
  <si>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</si>
  <si>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</si>
  <si>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</si>
  <si>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</si>
  <si>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</si>
  <si>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</si>
  <si>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</si>
  <si>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</si>
  <si>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</si>
  <si>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</si>
  <si>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</si>
  <si>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</si>
  <si>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</si>
  <si>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</si>
  <si>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</si>
  <si>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</si>
  <si>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</si>
  <si>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</si>
  <si>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</si>
  <si>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</si>
  <si>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</si>
  <si>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</si>
  <si>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</si>
  <si>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</si>
  <si>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</si>
  <si>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</si>
  <si>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</si>
  <si>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</si>
  <si>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</si>
  <si>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</si>
  <si>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</si>
  <si>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</si>
  <si>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</si>
  <si>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</si>
  <si>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</si>
  <si>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</si>
  <si>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</si>
  <si>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</si>
  <si>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</si>
  <si>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</si>
  <si>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</si>
  <si>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</si>
  <si>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</si>
  <si>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</si>
  <si>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</si>
  <si>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</si>
  <si>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</si>
  <si>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</si>
  <si>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</si>
  <si>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</si>
  <si>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</si>
  <si>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</si>
  <si>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</si>
  <si>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</si>
  <si>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</si>
  <si>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</si>
  <si>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</si>
  <si>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</si>
  <si>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</si>
  <si>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</si>
  <si>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</si>
  <si>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</si>
  <si>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</si>
  <si>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</si>
  <si>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</si>
  <si>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</si>
  <si>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</si>
  <si>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</si>
  <si>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</si>
  <si>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</si>
  <si>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</si>
  <si>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</si>
  <si>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</si>
  <si>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</si>
  <si>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</si>
  <si>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</si>
  <si>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</si>
  <si>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</si>
  <si>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</si>
  <si>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</si>
  <si>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</si>
  <si>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</si>
  <si>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</si>
  <si>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</si>
  <si>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</si>
  <si>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</si>
  <si>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</si>
  <si>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</si>
  <si>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</si>
  <si>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</si>
  <si>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</si>
  <si>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</si>
  <si>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</si>
  <si>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</si>
  <si>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</si>
  <si>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</si>
  <si>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</si>
  <si>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</si>
  <si>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</si>
  <si>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</si>
  <si>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</si>
  <si>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</si>
  <si>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</si>
  <si>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</si>
  <si>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</si>
  <si>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</si>
  <si>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</si>
  <si>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</si>
  <si>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</si>
  <si>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</si>
  <si>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</si>
  <si>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</si>
  <si>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</si>
  <si>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</si>
  <si>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</si>
  <si>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</si>
  <si>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</si>
  <si>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</si>
  <si>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</si>
  <si>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</si>
  <si>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</si>
  <si>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</si>
  <si>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</si>
  <si>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</si>
  <si>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</si>
  <si>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</si>
  <si>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</si>
  <si>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</si>
  <si>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</si>
  <si>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</si>
  <si>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</si>
  <si>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</si>
  <si>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</si>
  <si>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</si>
  <si>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</si>
  <si>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</si>
  <si>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</si>
  <si>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</si>
  <si>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</si>
  <si>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</si>
  <si>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</si>
  <si>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</si>
  <si>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</si>
  <si>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</si>
  <si>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</si>
  <si>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</si>
  <si>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</si>
  <si>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</si>
  <si>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</si>
  <si>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</si>
  <si>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</si>
  <si>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</si>
  <si>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</si>
  <si>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</si>
  <si>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</si>
  <si>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</si>
  <si>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</si>
  <si>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</si>
  <si>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</si>
  <si>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</si>
  <si>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</si>
  <si>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</si>
  <si>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</si>
  <si>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</si>
  <si>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</si>
  <si>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</si>
  <si>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</si>
  <si>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</si>
  <si>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</si>
  <si>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</si>
  <si>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</si>
  <si>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</si>
  <si>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</si>
  <si>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</si>
  <si>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</si>
  <si>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</si>
  <si>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</si>
  <si>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</si>
  <si>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</si>
  <si>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</si>
  <si>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</si>
  <si>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</si>
  <si>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</si>
  <si>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</si>
  <si>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</si>
  <si>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</si>
  <si>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</si>
  <si>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</si>
  <si>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</si>
  <si>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</si>
  <si>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</si>
  <si>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</si>
  <si>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</si>
  <si>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</si>
  <si>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</si>
  <si>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</si>
  <si>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</si>
  <si>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</si>
  <si>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</si>
  <si>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</si>
  <si>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</si>
  <si>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</si>
  <si>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</si>
  <si>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</si>
  <si>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</si>
  <si>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</si>
  <si>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</si>
  <si>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</si>
  <si>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</si>
  <si>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</si>
  <si>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</si>
  <si>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</si>
  <si>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</si>
  <si>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</si>
  <si>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</si>
  <si>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</si>
  <si>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</si>
  <si>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</si>
  <si>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</si>
  <si>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</si>
  <si>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</si>
  <si>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</si>
  <si>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</si>
  <si>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</si>
  <si>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</si>
  <si>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</si>
  <si>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</si>
  <si>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</si>
  <si>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</si>
  <si>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</si>
  <si>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</si>
  <si>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</si>
  <si>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</si>
  <si>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</si>
  <si>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</si>
  <si>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</si>
  <si>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</si>
  <si>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</si>
  <si>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</si>
  <si>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</si>
  <si>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</si>
  <si>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</si>
  <si>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</si>
  <si>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</si>
  <si>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</si>
  <si>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</si>
  <si>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</si>
  <si>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</si>
  <si>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</si>
  <si>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</si>
  <si>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</si>
  <si>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</si>
  <si>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</si>
  <si>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</si>
  <si>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</si>
  <si>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</si>
  <si>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</si>
  <si>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</si>
  <si>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</si>
  <si>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</si>
  <si>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</si>
  <si>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</si>
  <si>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</si>
  <si>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</si>
  <si>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</si>
  <si>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</si>
  <si>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</si>
  <si>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</si>
  <si>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</si>
  <si>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</si>
  <si>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</si>
  <si>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</si>
  <si>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</si>
  <si>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</si>
  <si>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</si>
  <si>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</si>
  <si>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</si>
  <si>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</si>
  <si>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</si>
  <si>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</si>
  <si>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</si>
  <si>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</si>
  <si>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</si>
  <si>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</si>
  <si>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</si>
  <si>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</si>
  <si>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</si>
  <si>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</si>
  <si>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</si>
  <si>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</si>
  <si>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</si>
  <si>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</si>
  <si>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</si>
  <si>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</si>
  <si>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</si>
  <si>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</si>
  <si>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</si>
  <si>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</si>
  <si>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</si>
  <si>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</si>
  <si>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</si>
  <si>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</si>
  <si>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</si>
  <si>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</si>
  <si>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</si>
  <si>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</si>
  <si>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</si>
  <si>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</si>
  <si>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</si>
  <si>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</si>
  <si>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</si>
  <si>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</si>
  <si>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</si>
  <si>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</si>
  <si>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</si>
  <si>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</si>
  <si>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</si>
  <si>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</si>
  <si>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</si>
  <si>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</si>
  <si>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</si>
  <si>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</si>
  <si>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</si>
  <si>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</si>
  <si>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</si>
  <si>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</si>
  <si>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</si>
  <si>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</si>
  <si>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</si>
  <si>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</si>
  <si>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</si>
  <si>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</si>
  <si>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</si>
  <si>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</si>
  <si>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</si>
  <si>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</si>
  <si>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</si>
  <si>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</si>
  <si>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</si>
  <si>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</si>
  <si>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</si>
  <si>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</si>
  <si>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</si>
  <si>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</si>
  <si>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</si>
  <si>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</si>
  <si>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</si>
  <si>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</si>
  <si>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</si>
  <si>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</si>
  <si>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</si>
  <si>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</si>
  <si>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</si>
  <si>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</si>
  <si>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</si>
  <si>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</si>
  <si>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</si>
  <si>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</si>
  <si>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</si>
  <si>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</si>
  <si>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</si>
  <si>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</si>
  <si>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</si>
  <si>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</si>
  <si>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</si>
  <si>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</si>
  <si>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</si>
  <si>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</si>
  <si>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</si>
  <si>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</si>
  <si>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</si>
  <si>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</si>
  <si>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</si>
  <si>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</si>
  <si>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</si>
  <si>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</si>
  <si>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</si>
  <si>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</si>
  <si>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</si>
  <si>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</si>
  <si>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</si>
  <si>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</si>
  <si>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</si>
  <si>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</si>
  <si>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</si>
  <si>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</si>
  <si>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</si>
  <si>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</si>
  <si>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</si>
  <si>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</si>
  <si>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</si>
  <si>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</si>
  <si>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</si>
  <si>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</si>
  <si>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</si>
  <si>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</si>
  <si>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</si>
  <si>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</si>
  <si>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</si>
  <si>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</si>
  <si>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</si>
  <si>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</si>
  <si>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</si>
  <si>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</si>
  <si>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</si>
  <si>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</si>
  <si>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</si>
  <si>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</si>
  <si>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</si>
  <si>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</si>
  <si>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</si>
  <si>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</si>
  <si>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</si>
  <si>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</si>
  <si>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</si>
  <si>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</si>
  <si>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</si>
  <si>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</si>
  <si>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</si>
  <si>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</si>
  <si>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</si>
  <si>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</si>
  <si>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</si>
  <si>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</si>
  <si>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</si>
  <si>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</si>
  <si>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</si>
  <si>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</si>
  <si>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</si>
  <si>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</si>
  <si>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</si>
  <si>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</si>
  <si>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</si>
  <si>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</si>
  <si>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</si>
  <si>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</si>
  <si>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</si>
  <si>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</si>
  <si>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</si>
  <si>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</si>
  <si>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</si>
  <si>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</si>
  <si>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</si>
  <si>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</si>
  <si>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</si>
  <si>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</si>
  <si>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</si>
  <si>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</si>
  <si>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</si>
  <si>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</si>
  <si>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</si>
  <si>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</si>
  <si>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</si>
  <si>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</si>
  <si>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</si>
  <si>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</si>
  <si>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</si>
  <si>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</si>
  <si>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</si>
  <si>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</si>
  <si>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</si>
  <si>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</si>
  <si>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</si>
  <si>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</si>
  <si>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</si>
  <si>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</si>
  <si>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</si>
  <si>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</si>
  <si>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</si>
  <si>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</si>
  <si>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</si>
  <si>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</si>
  <si>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</si>
  <si>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</si>
  <si>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</si>
  <si>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</si>
  <si>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</si>
  <si>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</si>
  <si>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</si>
  <si>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</si>
  <si>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</si>
  <si>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</si>
  <si>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</si>
  <si>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</si>
  <si>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</si>
  <si>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</si>
  <si>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</si>
  <si>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</si>
  <si>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</si>
  <si>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</si>
  <si>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</si>
  <si>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</si>
  <si>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</si>
  <si>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</si>
  <si>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</si>
  <si>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</si>
  <si>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</si>
  <si>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</si>
  <si>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</si>
  <si>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</si>
  <si>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</si>
  <si>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</si>
  <si>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</si>
  <si>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</si>
  <si>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</si>
  <si>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</si>
  <si>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</si>
  <si>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</si>
  <si>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</si>
  <si>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</si>
  <si>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</si>
  <si>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</si>
  <si>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</si>
  <si>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</si>
  <si>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</si>
  <si>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</si>
  <si>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</si>
  <si>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</si>
  <si>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</si>
  <si>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</si>
  <si>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</si>
  <si>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</si>
  <si>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</si>
  <si>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</si>
  <si>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</si>
  <si>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</si>
  <si>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</si>
  <si>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</si>
  <si>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</si>
  <si>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</si>
  <si>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</si>
  <si>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</si>
  <si>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</si>
  <si>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</si>
  <si>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</si>
  <si>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</si>
  <si>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</si>
  <si>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</si>
  <si>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</si>
  <si>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</si>
  <si>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</si>
  <si>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</si>
  <si>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</si>
  <si>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</si>
  <si>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</si>
  <si>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</si>
  <si>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</si>
  <si>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</si>
  <si>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</si>
  <si>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</si>
  <si>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</si>
  <si>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</si>
  <si>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</si>
  <si>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</si>
  <si>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</si>
  <si>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</si>
  <si>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</si>
  <si>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</si>
  <si>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</si>
  <si>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</si>
  <si>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</si>
  <si>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</si>
  <si>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</si>
  <si>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</si>
  <si>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</si>
  <si>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</si>
  <si>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</si>
  <si>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</si>
  <si>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</si>
  <si>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</si>
  <si>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</si>
  <si>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</si>
  <si>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</si>
  <si>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</si>
  <si>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</si>
  <si>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</si>
  <si>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</si>
  <si>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</si>
  <si>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</si>
  <si>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</si>
  <si>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</si>
  <si>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</si>
  <si>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</si>
  <si>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</si>
  <si>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</si>
  <si>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</si>
  <si>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</si>
  <si>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</si>
  <si>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</si>
  <si>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</si>
  <si>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</si>
  <si>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</si>
  <si>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</si>
  <si>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</si>
  <si>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</si>
  <si>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</si>
  <si>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</si>
  <si>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</si>
  <si>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</si>
  <si>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</si>
  <si>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</si>
  <si>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</si>
  <si>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</si>
  <si>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</si>
  <si>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</si>
  <si>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</si>
  <si>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</si>
  <si>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</si>
  <si>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</si>
  <si>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</si>
  <si>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</si>
  <si>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</si>
  <si>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</si>
  <si>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</si>
  <si>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</si>
  <si>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</si>
  <si>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</si>
  <si>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</si>
  <si>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</si>
  <si>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</si>
  <si>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</si>
  <si>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</si>
  <si>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</si>
  <si>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</si>
  <si>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</si>
  <si>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</si>
  <si>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</si>
  <si>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</si>
  <si>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</si>
  <si>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</si>
  <si>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</si>
  <si>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</si>
  <si>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</si>
  <si>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</si>
  <si>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</si>
  <si>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</si>
  <si>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</si>
  <si>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</si>
  <si>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</si>
  <si>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</si>
  <si>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</si>
  <si>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</si>
  <si>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</si>
  <si>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</si>
  <si>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</si>
  <si>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</si>
  <si>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</si>
  <si>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</si>
  <si>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</si>
  <si>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</si>
  <si>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</si>
  <si>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</si>
  <si>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</si>
  <si>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</si>
  <si>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</si>
  <si>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</si>
  <si>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</si>
  <si>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</si>
  <si>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</si>
  <si>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</si>
  <si>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</si>
  <si>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</si>
  <si>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</si>
  <si>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</si>
  <si>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</si>
  <si>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</si>
  <si>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</si>
  <si>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</si>
  <si>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</si>
  <si>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</si>
  <si>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</si>
  <si>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</si>
  <si>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</si>
  <si>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</si>
  <si>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</si>
  <si>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</si>
  <si>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</si>
  <si>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</si>
  <si>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</si>
  <si>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</si>
  <si>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</si>
  <si>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</si>
  <si>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</si>
  <si>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</si>
  <si>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</si>
  <si>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</si>
  <si>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</si>
  <si>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</si>
  <si>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</si>
  <si>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</si>
  <si>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</si>
  <si>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</si>
  <si>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</si>
  <si>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</si>
  <si>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</si>
  <si>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</si>
  <si>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</si>
  <si>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</si>
  <si>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</si>
  <si>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</si>
  <si>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</si>
  <si>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</si>
  <si>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</si>
  <si>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</si>
  <si>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</si>
  <si>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</si>
  <si>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</si>
  <si>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</si>
  <si>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</si>
  <si>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</si>
  <si>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</si>
  <si>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</si>
  <si>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</si>
  <si>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</si>
  <si>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</si>
  <si>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</si>
  <si>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</si>
  <si>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</si>
  <si>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</si>
  <si>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</si>
  <si>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</si>
  <si>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</si>
  <si>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</si>
  <si>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</si>
  <si>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</si>
  <si>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</si>
  <si>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</si>
  <si>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</si>
  <si>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</si>
  <si>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</si>
  <si>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</si>
  <si>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</si>
  <si>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</si>
  <si>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</si>
  <si>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</si>
  <si>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</si>
  <si>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</si>
  <si>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</si>
  <si>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</si>
  <si>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</si>
  <si>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</si>
  <si>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</si>
  <si>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</si>
  <si>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</si>
  <si>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</si>
  <si>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</si>
  <si>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</si>
  <si>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</si>
  <si>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</si>
  <si>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</si>
  <si>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</si>
  <si>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</si>
  <si>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</si>
  <si>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</si>
  <si>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</si>
  <si>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</si>
  <si>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</si>
  <si>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</si>
  <si>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</si>
  <si>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</si>
  <si>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</si>
  <si>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</si>
  <si>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</si>
  <si>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</si>
  <si>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</si>
  <si>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</si>
  <si>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</si>
  <si>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</si>
  <si>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</si>
  <si>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</si>
  <si>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</si>
  <si>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</si>
  <si>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</si>
  <si>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</si>
  <si>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</si>
  <si>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</si>
  <si>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</si>
  <si>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</si>
  <si>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</si>
  <si>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</si>
  <si>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</si>
  <si>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</si>
  <si>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</si>
  <si>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</si>
  <si>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</si>
  <si>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</si>
  <si>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</si>
  <si>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</si>
  <si>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</si>
  <si>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</si>
  <si>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</si>
  <si>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</si>
  <si>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</si>
  <si>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</si>
  <si>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</si>
  <si>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</si>
  <si>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</si>
  <si>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</si>
  <si>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</si>
  <si>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</si>
  <si>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</si>
  <si>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</si>
  <si>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</si>
  <si>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</si>
  <si>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</si>
  <si>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</si>
  <si>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</si>
  <si>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</si>
  <si>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</si>
  <si>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</si>
  <si>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</si>
  <si>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</si>
  <si>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</si>
  <si>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</si>
  <si>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</si>
  <si>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</si>
  <si>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</si>
  <si>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</si>
  <si>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</si>
  <si>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</si>
  <si>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</si>
  <si>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</si>
  <si>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</si>
  <si>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</si>
  <si>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</si>
  <si>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</si>
  <si>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</si>
  <si>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</si>
  <si>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</si>
  <si>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</si>
  <si>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</si>
  <si>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</si>
  <si>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</si>
  <si>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</si>
  <si>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</si>
  <si>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</si>
  <si>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</si>
  <si>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</si>
  <si>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</si>
  <si>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</si>
  <si>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</si>
  <si>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</si>
  <si>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</si>
  <si>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</si>
  <si>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</si>
  <si>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</si>
  <si>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</si>
  <si>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</si>
  <si>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</si>
  <si>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</si>
  <si>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</si>
  <si>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</si>
  <si>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</si>
  <si>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</si>
  <si>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</si>
  <si>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</si>
  <si>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</si>
  <si>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</si>
  <si>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</si>
  <si>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</si>
  <si>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</si>
  <si>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</si>
  <si>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</si>
  <si>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</si>
  <si>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</si>
  <si>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</si>
  <si>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</si>
  <si>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</si>
  <si>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</si>
  <si>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</si>
  <si>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</si>
  <si>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</si>
  <si>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</si>
  <si>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</si>
  <si>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</si>
  <si>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</si>
  <si>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</si>
  <si>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</si>
  <si>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</si>
  <si>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</si>
  <si>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</si>
  <si>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</si>
  <si>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</si>
  <si>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</si>
  <si>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</si>
  <si>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</si>
  <si>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</si>
  <si>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</si>
  <si>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</si>
  <si>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</si>
  <si>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</si>
  <si>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</si>
  <si>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</si>
  <si>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</si>
  <si>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</si>
  <si>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</si>
  <si>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</si>
  <si>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</si>
  <si>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</si>
  <si>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</si>
  <si>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</si>
  <si>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</si>
  <si>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</si>
  <si>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</si>
  <si>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</si>
  <si>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</si>
  <si>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</si>
  <si>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</si>
  <si>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</si>
  <si>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</si>
  <si>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</si>
  <si>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</si>
  <si>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</si>
  <si>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</si>
  <si>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</si>
  <si>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</si>
  <si>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</si>
  <si>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</si>
  <si>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</si>
  <si>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</si>
  <si>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</si>
  <si>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</si>
  <si>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</si>
  <si>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</si>
  <si>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</si>
  <si>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</si>
  <si>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</si>
  <si>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</si>
  <si>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</si>
  <si>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</si>
  <si>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</si>
  <si>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</si>
  <si>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</si>
  <si>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</si>
  <si>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</si>
  <si>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</si>
  <si>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</si>
  <si>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</si>
  <si>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</si>
  <si>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</si>
  <si>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</si>
  <si>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</si>
  <si>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</si>
  <si>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</si>
  <si>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</si>
  <si>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</si>
  <si>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</si>
  <si>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</si>
  <si>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</si>
  <si>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</si>
  <si>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</si>
  <si>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</si>
  <si>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</si>
  <si>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</si>
  <si>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</si>
  <si>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</si>
  <si>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</si>
  <si>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</si>
  <si>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</si>
  <si>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</si>
  <si>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</si>
  <si>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</si>
  <si>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</si>
  <si>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</si>
  <si>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</si>
  <si>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</si>
  <si>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</si>
  <si>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</si>
  <si>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</si>
  <si>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</si>
  <si>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</si>
  <si>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</si>
  <si>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</si>
  <si>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</si>
  <si>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</si>
  <si>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</si>
  <si>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</si>
  <si>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</si>
  <si>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</si>
  <si>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</si>
  <si>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</si>
  <si>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</si>
  <si>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</si>
  <si>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</si>
  <si>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</si>
  <si>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</si>
  <si>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</si>
  <si>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</si>
  <si>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</si>
  <si>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</si>
  <si>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</si>
  <si>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</si>
  <si>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</si>
  <si>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</si>
  <si>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</si>
  <si>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</si>
  <si>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</si>
  <si>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</si>
  <si>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</si>
  <si>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</si>
  <si>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</si>
  <si>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</si>
  <si>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</si>
  <si>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</si>
  <si>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</si>
  <si>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</si>
  <si>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</si>
  <si>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</si>
  <si>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</si>
  <si>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</si>
  <si>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</si>
  <si>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</si>
  <si>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</si>
  <si>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</si>
  <si>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</si>
  <si>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</si>
  <si>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</si>
  <si>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</si>
  <si>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</si>
  <si>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</si>
  <si>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</si>
  <si>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</si>
  <si>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</si>
  <si>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</si>
  <si>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</si>
  <si>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</si>
  <si>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</si>
  <si>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</si>
  <si>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</si>
  <si>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</si>
  <si>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</si>
  <si>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</si>
  <si>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</si>
  <si>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</si>
  <si>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</si>
  <si>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</si>
  <si>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</si>
  <si>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</si>
  <si>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</si>
  <si>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</si>
  <si>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</si>
  <si>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</si>
  <si>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</si>
  <si>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</si>
  <si>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</si>
  <si>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</si>
  <si>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</si>
  <si>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</si>
  <si>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</si>
  <si>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</si>
  <si>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</si>
  <si>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</si>
  <si>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</si>
  <si>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</si>
  <si>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</si>
  <si>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</si>
  <si>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</si>
  <si>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</si>
  <si>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</si>
  <si>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</si>
  <si>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</si>
  <si>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</si>
  <si>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</si>
  <si>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</si>
  <si>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</si>
  <si>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</si>
  <si>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</si>
  <si>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</si>
  <si>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</si>
  <si>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</si>
  <si>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</si>
  <si>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</si>
  <si>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</si>
  <si>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</si>
  <si>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</si>
  <si>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</si>
  <si>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</si>
  <si>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</si>
  <si>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</si>
  <si>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</si>
  <si>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</si>
  <si>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</si>
  <si>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</si>
  <si>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</si>
  <si>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</si>
  <si>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</si>
  <si>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</si>
  <si>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</si>
  <si>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</si>
  <si>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</si>
  <si>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</si>
  <si>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</si>
  <si>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</si>
  <si>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</si>
  <si>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</si>
  <si>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</si>
  <si>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</si>
  <si>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</si>
  <si>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</si>
  <si>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</si>
  <si>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</si>
  <si>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</si>
  <si>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</si>
  <si>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</si>
  <si>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</si>
  <si>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</si>
  <si>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</si>
  <si>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</si>
  <si>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</si>
  <si>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</si>
  <si>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</si>
  <si>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</si>
  <si>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</si>
  <si>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</si>
  <si>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</si>
  <si>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</si>
  <si>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</si>
  <si>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</si>
  <si>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</si>
  <si>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</si>
  <si>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</si>
  <si>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</si>
  <si>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</si>
  <si>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</si>
  <si>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</si>
  <si>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</si>
  <si>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</si>
  <si>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</si>
  <si>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</si>
  <si>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</si>
  <si>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</si>
  <si>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</si>
  <si>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</si>
  <si>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</si>
  <si>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</si>
  <si>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</si>
  <si>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</si>
  <si>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</si>
  <si>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</si>
  <si>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</si>
  <si>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</si>
  <si>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</si>
  <si>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</si>
  <si>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</si>
  <si>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</si>
  <si>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</si>
  <si>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</si>
  <si>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</si>
  <si>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</si>
  <si>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</si>
  <si>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</si>
  <si>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</si>
  <si>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</si>
  <si>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</si>
  <si>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</si>
  <si>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</si>
  <si>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</si>
  <si>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</si>
  <si>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</si>
  <si>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</si>
  <si>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</si>
  <si>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</si>
  <si>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</si>
  <si>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</si>
  <si>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</si>
  <si>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</si>
  <si>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</si>
  <si>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</si>
  <si>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</si>
  <si>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</si>
  <si>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</si>
  <si>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</si>
  <si>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</si>
  <si>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</si>
  <si>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</si>
  <si>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</si>
  <si>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</si>
  <si>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</si>
  <si>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</si>
  <si>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</si>
  <si>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</si>
  <si>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</si>
  <si>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</si>
  <si>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</si>
  <si>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</si>
  <si>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</si>
  <si>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</si>
  <si>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</si>
  <si>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</si>
  <si>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</si>
  <si>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</si>
  <si>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</si>
  <si>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</si>
  <si>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</si>
  <si>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</si>
  <si>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</si>
  <si>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</si>
  <si>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</si>
  <si>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</si>
  <si>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</si>
  <si>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</si>
  <si>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</si>
  <si>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</si>
  <si>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</si>
  <si>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</si>
  <si>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</si>
  <si>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</si>
  <si>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</si>
  <si>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</si>
  <si>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</si>
  <si>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</si>
  <si>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</si>
  <si>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</si>
  <si>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</si>
  <si>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</si>
  <si>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</si>
  <si>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</si>
  <si>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</si>
  <si>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</si>
  <si>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</si>
  <si>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</si>
  <si>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</si>
  <si>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</si>
  <si>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</si>
  <si>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</si>
  <si>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</si>
  <si>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</si>
  <si>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</si>
  <si>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</si>
  <si>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</si>
  <si>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</si>
  <si>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</si>
  <si>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</si>
  <si>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</si>
  <si>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</si>
  <si>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</si>
  <si>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</si>
  <si>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</si>
  <si>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</si>
  <si>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</si>
  <si>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</si>
  <si>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</si>
  <si>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</si>
  <si>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</si>
  <si>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</si>
  <si>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</si>
  <si>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</si>
  <si>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</si>
  <si>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</si>
  <si>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</si>
  <si>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</si>
  <si>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</si>
  <si>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</si>
  <si>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</si>
  <si>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</si>
  <si>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</si>
  <si>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</si>
  <si>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</si>
  <si>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</si>
  <si>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</si>
  <si>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</si>
  <si>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</si>
  <si>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</si>
  <si>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</si>
  <si>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</si>
  <si>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</si>
  <si>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</si>
  <si>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</si>
  <si>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</si>
  <si>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</si>
  <si>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</si>
  <si>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</si>
  <si>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</si>
  <si>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</si>
  <si>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</si>
  <si>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</si>
  <si>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</si>
  <si>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</si>
  <si>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</si>
  <si>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</si>
  <si>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</si>
  <si>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</si>
  <si>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</si>
  <si>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</si>
  <si>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</si>
  <si>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</si>
  <si>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</si>
  <si>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</si>
  <si>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</si>
  <si>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</si>
  <si>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</si>
  <si>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</si>
  <si>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</si>
  <si>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</si>
  <si>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</si>
  <si>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</si>
  <si>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</si>
  <si>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</si>
  <si>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</si>
  <si>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</si>
  <si>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</si>
  <si>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</si>
  <si>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</si>
  <si>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</si>
  <si>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</si>
  <si>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</si>
  <si>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</si>
  <si>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</si>
  <si>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</si>
  <si>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</si>
  <si>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</si>
  <si>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</si>
  <si>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</si>
  <si>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</si>
  <si>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</si>
  <si>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</si>
  <si>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</si>
  <si>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</si>
  <si>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</si>
  <si>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</si>
  <si>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</si>
  <si>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</si>
  <si>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</si>
  <si>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</si>
  <si>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</si>
  <si>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</si>
  <si>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</si>
  <si>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</si>
  <si>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</si>
  <si>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</si>
  <si>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</si>
  <si>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</si>
  <si>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</si>
  <si>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</si>
  <si>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</si>
  <si>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</si>
  <si>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</si>
  <si>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</si>
  <si>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</si>
  <si>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</si>
  <si>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</si>
  <si>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</si>
  <si>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</si>
  <si>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</si>
  <si>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</si>
  <si>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</si>
  <si>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</si>
  <si>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</si>
  <si>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</si>
  <si>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</si>
  <si>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</si>
  <si>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</si>
  <si>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</si>
  <si>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</si>
  <si>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</si>
  <si>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</si>
  <si>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</si>
  <si>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</si>
  <si>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</si>
  <si>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</si>
  <si>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</si>
  <si>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</si>
  <si>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</si>
  <si>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</si>
  <si>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</si>
  <si>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</si>
  <si>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</si>
  <si>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</si>
  <si>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</si>
  <si>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</si>
  <si>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</si>
  <si>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</si>
  <si>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</si>
  <si>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</si>
  <si>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</si>
  <si>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</si>
  <si>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</si>
  <si>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</si>
  <si>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</si>
  <si>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</si>
  <si>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</si>
  <si>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</si>
  <si>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</si>
  <si>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</si>
  <si>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</si>
  <si>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</si>
  <si>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</si>
  <si>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</si>
  <si>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</si>
  <si>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</si>
  <si>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</si>
  <si>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</si>
  <si>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</si>
  <si>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</si>
  <si>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</si>
  <si>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</si>
  <si>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</si>
  <si>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</si>
  <si>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</si>
  <si>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</si>
  <si>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</si>
  <si>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</si>
  <si>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</si>
  <si>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</si>
  <si>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</si>
  <si>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</si>
  <si>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</si>
  <si>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</si>
  <si>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</si>
  <si>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</si>
  <si>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</si>
  <si>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</si>
  <si>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</si>
  <si>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</si>
  <si>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</si>
  <si>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</si>
  <si>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</si>
  <si>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</si>
  <si>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</si>
  <si>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</si>
  <si>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</si>
  <si>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</si>
  <si>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</si>
  <si>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</si>
  <si>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</si>
  <si>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</si>
  <si>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</si>
  <si>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</si>
  <si>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</si>
  <si>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</si>
  <si>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</si>
  <si>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</si>
  <si>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</si>
  <si>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</si>
  <si>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</si>
  <si>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</si>
  <si>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</si>
  <si>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</si>
  <si>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</si>
  <si>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</si>
  <si>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</si>
  <si>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</si>
  <si>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</si>
  <si>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</si>
  <si>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</si>
  <si>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</si>
  <si>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</si>
  <si>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</si>
  <si>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</si>
  <si>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</si>
  <si>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</si>
  <si>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</si>
  <si>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</si>
  <si>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</si>
  <si>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</si>
  <si>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</si>
  <si>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</si>
  <si>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</si>
  <si>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</si>
  <si>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</si>
  <si>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</si>
  <si>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</si>
  <si>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</si>
  <si>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</si>
  <si>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</si>
  <si>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</si>
  <si>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</si>
  <si>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</si>
  <si>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</si>
  <si>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</si>
  <si>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</si>
  <si>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</si>
  <si>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</si>
  <si>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</si>
  <si>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</si>
  <si>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</si>
  <si>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</si>
  <si>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</si>
  <si>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</si>
  <si>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</si>
  <si>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</si>
  <si>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</si>
  <si>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</si>
  <si>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</si>
  <si>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</si>
  <si>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</si>
  <si>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</si>
  <si>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</si>
  <si>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</si>
  <si>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</si>
  <si>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</si>
  <si>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</si>
  <si>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</si>
  <si>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</si>
  <si>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</si>
  <si>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</si>
  <si>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</si>
  <si>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</si>
  <si>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</si>
  <si>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</si>
  <si>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</si>
  <si>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</si>
  <si>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</si>
  <si>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</si>
  <si>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</si>
  <si>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</si>
  <si>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</si>
  <si>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</si>
  <si>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</si>
  <si>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</si>
  <si>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</si>
  <si>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</si>
  <si>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</si>
  <si>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</si>
  <si>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</si>
  <si>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</si>
  <si>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</si>
  <si>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</si>
  <si>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</si>
  <si>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</si>
  <si>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</si>
  <si>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</si>
  <si>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</si>
  <si>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</si>
  <si>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</si>
  <si>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</si>
  <si>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</si>
  <si>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</si>
  <si>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</si>
  <si>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</si>
  <si>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</si>
  <si>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</si>
  <si>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</si>
  <si>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</si>
  <si>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</si>
  <si>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</si>
  <si>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</si>
  <si>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</si>
  <si>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</si>
  <si>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</si>
  <si>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</si>
  <si>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</si>
  <si>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</si>
  <si>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</si>
  <si>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</si>
  <si>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</si>
  <si>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</si>
  <si>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</si>
  <si>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</si>
  <si>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</si>
  <si>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</si>
  <si>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</si>
  <si>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</si>
  <si>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</si>
  <si>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</si>
  <si>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</si>
  <si>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</si>
  <si>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</si>
  <si>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</si>
  <si>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</si>
  <si>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</si>
  <si>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</si>
  <si>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</si>
  <si>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</si>
  <si>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</si>
  <si>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</si>
  <si>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</si>
  <si>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</si>
  <si>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</si>
  <si>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</si>
  <si>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</si>
  <si>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</si>
  <si>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</si>
  <si>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</si>
  <si>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</si>
  <si>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</si>
  <si>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</si>
  <si>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</si>
  <si>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</si>
  <si>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</si>
  <si>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</si>
  <si>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</si>
  <si>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</si>
  <si>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</si>
  <si>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</si>
  <si>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</si>
  <si>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</si>
  <si>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</si>
  <si>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</si>
  <si>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</si>
  <si>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</si>
  <si>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</si>
  <si>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</si>
  <si>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</si>
  <si>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</si>
  <si>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</si>
  <si>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</si>
  <si>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</si>
  <si>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</si>
  <si>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</si>
  <si>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</si>
  <si>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</si>
  <si>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</si>
  <si>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</si>
  <si>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</si>
  <si>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</si>
  <si>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</si>
  <si>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</si>
  <si>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</si>
  <si>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</si>
  <si>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</si>
  <si>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</si>
  <si>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</si>
  <si>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</si>
  <si>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</si>
  <si>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</si>
  <si>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</si>
  <si>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</si>
  <si>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</si>
  <si>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</si>
  <si>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</si>
  <si>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</si>
  <si>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</si>
  <si>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</si>
  <si>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</si>
  <si>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</si>
  <si>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</si>
  <si>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</si>
  <si>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</si>
  <si>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</si>
  <si>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</si>
  <si>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</si>
  <si>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</si>
  <si>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</si>
  <si>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</si>
  <si>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</si>
  <si>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</si>
  <si>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</si>
  <si>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</si>
  <si>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</si>
  <si>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</si>
  <si>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</si>
  <si>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</si>
  <si>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</si>
  <si>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</si>
  <si>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</si>
  <si>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</si>
  <si>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</si>
  <si>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</si>
  <si>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</si>
  <si>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</si>
  <si>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</si>
  <si>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</si>
  <si>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</si>
  <si>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</si>
  <si>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</si>
  <si>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</si>
  <si>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</si>
  <si>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</si>
  <si>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</si>
  <si>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</si>
  <si>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</si>
  <si>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</si>
  <si>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</si>
  <si>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</si>
  <si>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</si>
  <si>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</si>
  <si>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</si>
  <si>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</si>
  <si>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</si>
  <si>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</si>
  <si>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</si>
  <si>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</si>
  <si>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</si>
  <si>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</si>
  <si>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</si>
  <si>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</si>
  <si>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</si>
  <si>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</si>
  <si>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</si>
  <si>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</si>
  <si>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</si>
  <si>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</si>
  <si>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</si>
  <si>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</si>
  <si>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</si>
  <si>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</si>
  <si>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</si>
  <si>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</si>
  <si>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</si>
  <si>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</si>
  <si>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</si>
  <si>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</si>
  <si>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</si>
  <si>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</si>
  <si>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</si>
  <si>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</si>
  <si>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</si>
  <si>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</si>
  <si>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</si>
  <si>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</si>
  <si>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</si>
  <si>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</si>
  <si>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</si>
  <si>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</si>
  <si>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</si>
  <si>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</si>
  <si>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</si>
  <si>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</si>
  <si>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</si>
  <si>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</si>
  <si>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</si>
  <si>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</si>
  <si>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</si>
  <si>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</si>
  <si>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</si>
  <si>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</si>
  <si>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</si>
  <si>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</si>
  <si>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</si>
  <si>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</si>
  <si>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</si>
  <si>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</si>
  <si>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</si>
  <si>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</si>
  <si>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</si>
  <si>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</si>
  <si>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</si>
  <si>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</si>
  <si>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</si>
  <si>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</si>
  <si>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</si>
  <si>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</si>
  <si>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</si>
  <si>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</si>
  <si>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</si>
  <si>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</si>
  <si>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</si>
  <si>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</si>
  <si>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</si>
  <si>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</si>
  <si>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</si>
  <si>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</si>
  <si>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</si>
  <si>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</si>
  <si>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</si>
  <si>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</si>
  <si>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</si>
  <si>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</si>
  <si>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</si>
  <si>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</si>
  <si>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</si>
  <si>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</si>
  <si>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</si>
  <si>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</si>
  <si>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</si>
  <si>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</si>
  <si>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</si>
  <si>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</si>
  <si>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</si>
  <si>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</si>
  <si>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</si>
  <si>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</si>
  <si>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</si>
  <si>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</si>
  <si>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</si>
  <si>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</si>
  <si>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</si>
  <si>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</si>
  <si>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</si>
  <si>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</si>
  <si>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</si>
  <si>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</si>
  <si>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</si>
  <si>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</si>
  <si>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</si>
  <si>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</si>
  <si>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</si>
  <si>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</si>
  <si>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</si>
  <si>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</si>
  <si>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</si>
  <si>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</si>
  <si>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</si>
  <si>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</si>
  <si>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</si>
  <si>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</si>
  <si>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</si>
  <si>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</si>
  <si>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</si>
  <si>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</si>
  <si>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</si>
  <si>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</si>
  <si>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</si>
  <si>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</si>
  <si>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</si>
  <si>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</si>
  <si>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</si>
  <si>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</si>
  <si>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</si>
  <si>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</si>
  <si>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</si>
  <si>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</si>
  <si>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</si>
  <si>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</si>
  <si>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</si>
  <si>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</si>
  <si>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</si>
  <si>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</si>
  <si>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</si>
  <si>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</si>
  <si>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</si>
  <si>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</si>
  <si>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</si>
  <si>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</si>
  <si>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</si>
  <si>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</si>
  <si>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</si>
  <si>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</si>
  <si>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</si>
  <si>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</si>
  <si>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</si>
  <si>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</si>
  <si>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</si>
  <si>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</si>
  <si>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</si>
  <si>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</si>
  <si>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</si>
  <si>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</si>
  <si>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</si>
  <si>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</si>
  <si>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</si>
  <si>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</si>
  <si>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</si>
  <si>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</si>
  <si>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</si>
  <si>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</si>
  <si>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</si>
  <si>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</si>
  <si>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</si>
  <si>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</si>
  <si>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</si>
  <si>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</si>
  <si>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</si>
  <si>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</si>
  <si>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</si>
  <si>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</si>
  <si>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</si>
  <si>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</si>
  <si>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</si>
  <si>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</si>
  <si>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</si>
  <si>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</si>
  <si>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</si>
  <si>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</si>
  <si>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</si>
  <si>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</si>
  <si>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</si>
  <si>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</si>
  <si>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</si>
  <si>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</si>
  <si>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</si>
  <si>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</si>
  <si>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</si>
  <si>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</si>
  <si>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</si>
  <si>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</si>
  <si>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</si>
  <si>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</si>
  <si>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</si>
  <si>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</si>
  <si>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</si>
  <si>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</si>
  <si>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</si>
  <si>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</si>
  <si>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</si>
  <si>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</si>
  <si>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</si>
  <si>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</si>
  <si>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</si>
  <si>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</si>
  <si>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</si>
  <si>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</si>
  <si>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</si>
  <si>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</si>
  <si>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</si>
  <si>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</si>
  <si>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</si>
  <si>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</si>
  <si>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</si>
  <si>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</si>
  <si>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</si>
  <si>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</si>
  <si>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</si>
  <si>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</si>
  <si>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</si>
  <si>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</si>
  <si>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</si>
  <si>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</si>
  <si>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</si>
  <si>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</si>
  <si>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</si>
  <si>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</si>
  <si>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</si>
  <si>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</si>
  <si>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</si>
  <si>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</si>
  <si>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</si>
  <si>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</si>
  <si>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</si>
  <si>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</si>
  <si>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</si>
  <si>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</si>
  <si>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</si>
  <si>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</si>
  <si>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</si>
  <si>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</si>
  <si>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</si>
  <si>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</si>
  <si>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</si>
  <si>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</si>
  <si>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</si>
  <si>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</si>
  <si>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</si>
  <si>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</si>
  <si>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</si>
  <si>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</si>
  <si>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</si>
  <si>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</si>
  <si>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</si>
  <si>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</si>
  <si>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</si>
  <si>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</si>
  <si>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</si>
  <si>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</si>
  <si>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</si>
  <si>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</si>
  <si>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</si>
  <si>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</si>
  <si>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</si>
  <si>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</si>
  <si>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</si>
  <si>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</si>
  <si>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</si>
  <si>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</si>
  <si>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</si>
  <si>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</si>
  <si>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</si>
  <si>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</si>
  <si>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</si>
  <si>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</si>
  <si>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</si>
  <si>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</si>
  <si>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</si>
  <si>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</si>
  <si>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</si>
  <si>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</si>
  <si>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</si>
  <si>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</si>
  <si>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</si>
  <si>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</si>
  <si>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</si>
  <si>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</si>
  <si>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</si>
  <si>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</si>
  <si>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</si>
  <si>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</si>
  <si>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</si>
  <si>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</si>
  <si>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</si>
  <si>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</si>
  <si>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</si>
  <si>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</si>
  <si>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</si>
  <si>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</si>
  <si>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</si>
  <si>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</si>
  <si>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</si>
  <si>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</si>
  <si>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</si>
  <si>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</si>
  <si>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</si>
  <si>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</si>
  <si>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</si>
  <si>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</si>
  <si>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</si>
  <si>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</si>
  <si>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</si>
  <si>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</si>
  <si>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</si>
  <si>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</si>
  <si>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</si>
  <si>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</si>
  <si>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</si>
  <si>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</si>
  <si>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</si>
  <si>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</si>
  <si>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</si>
  <si>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</si>
  <si>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</si>
  <si>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</si>
  <si>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</si>
  <si>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</si>
  <si>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</si>
  <si>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</si>
  <si>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</si>
  <si>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</si>
  <si>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</si>
  <si>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</si>
  <si>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</si>
  <si>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</si>
  <si>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</si>
  <si>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</si>
  <si>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</si>
  <si>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</si>
  <si>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</si>
  <si>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</si>
  <si>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</si>
  <si>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</si>
  <si>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</si>
  <si>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</si>
  <si>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</si>
  <si>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</si>
  <si>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</si>
  <si>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</si>
  <si>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</si>
  <si>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</si>
  <si>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</si>
  <si>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</si>
  <si>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</si>
  <si>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</si>
  <si>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</si>
  <si>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</si>
  <si>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</si>
  <si>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</si>
  <si>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</si>
  <si>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</si>
  <si>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</si>
  <si>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</si>
  <si>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</si>
  <si>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</si>
  <si>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</si>
  <si>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</si>
  <si>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</si>
  <si>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</si>
  <si>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</si>
  <si>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</si>
  <si>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</si>
  <si>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</si>
  <si>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</si>
  <si>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</si>
  <si>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</si>
  <si>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</si>
  <si>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</si>
  <si>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</si>
  <si>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</si>
  <si>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</si>
  <si>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</si>
  <si>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</si>
  <si>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</si>
  <si>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</si>
  <si>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</si>
  <si>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</si>
  <si>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</si>
  <si>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</si>
  <si>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</si>
  <si>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</si>
  <si>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</si>
  <si>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</si>
  <si>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</si>
  <si>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</si>
  <si>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</si>
  <si>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</si>
  <si>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</si>
  <si>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</si>
  <si>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</si>
  <si>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</si>
  <si>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</si>
  <si>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</si>
  <si>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</si>
  <si>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</si>
  <si>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</si>
  <si>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</si>
  <si>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</si>
  <si>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</si>
  <si>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</si>
  <si>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</si>
  <si>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</si>
  <si>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</si>
  <si>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</si>
  <si>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</si>
  <si>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</si>
  <si>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</si>
  <si>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</si>
  <si>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</si>
  <si>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</si>
  <si>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</si>
  <si>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</si>
  <si>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</si>
  <si>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</si>
  <si>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</si>
  <si>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</si>
  <si>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</si>
  <si>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</si>
  <si>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</si>
  <si>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</si>
  <si>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</si>
  <si>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</si>
  <si>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</si>
  <si>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</si>
  <si>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</si>
  <si>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</si>
  <si>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</si>
  <si>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</si>
  <si>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</si>
  <si>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</si>
  <si>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</si>
  <si>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</si>
  <si>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</si>
  <si>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</si>
  <si>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</si>
  <si>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</si>
  <si>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</si>
  <si>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</si>
  <si>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</si>
  <si>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</si>
  <si>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</si>
  <si>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</si>
  <si>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</si>
  <si>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</si>
  <si>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</si>
  <si>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</si>
  <si>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</si>
  <si>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</si>
  <si>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</si>
  <si>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</si>
  <si>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</si>
  <si>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</si>
  <si>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</si>
  <si>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</si>
  <si>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</si>
  <si>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</si>
  <si>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</si>
  <si>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</si>
  <si>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</si>
  <si>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</si>
  <si>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</si>
  <si>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</si>
  <si>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</si>
  <si>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</si>
  <si>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</si>
  <si>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</si>
  <si>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</si>
  <si>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</si>
  <si>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</si>
  <si>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</si>
  <si>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</si>
  <si>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</si>
  <si>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</si>
  <si>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</si>
  <si>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</si>
  <si>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</si>
  <si>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</si>
  <si>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</si>
  <si>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</si>
  <si>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</si>
  <si>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</si>
  <si>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</si>
  <si>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</si>
  <si>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</si>
  <si>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</si>
  <si>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</si>
  <si>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</si>
  <si>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</si>
  <si>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</si>
  <si>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</si>
  <si>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</si>
  <si>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</si>
  <si>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</si>
  <si>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</si>
  <si>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</si>
  <si>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</si>
  <si>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</si>
  <si>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</si>
  <si>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</si>
  <si>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</si>
  <si>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</si>
  <si>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</si>
  <si>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</si>
  <si>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</si>
  <si>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</si>
  <si>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</si>
  <si>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</si>
  <si>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</si>
  <si>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</si>
  <si>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</si>
  <si>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</si>
  <si>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</si>
  <si>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</si>
  <si>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</si>
  <si>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</si>
  <si>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</si>
  <si>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</si>
  <si>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</si>
  <si>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</si>
  <si>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</si>
  <si>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</si>
  <si>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</si>
  <si>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</si>
  <si>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</si>
  <si>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</si>
  <si>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</si>
  <si>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</si>
  <si>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</si>
  <si>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</si>
  <si>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</si>
  <si>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</si>
  <si>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</si>
  <si>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</si>
  <si>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</si>
  <si>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</si>
  <si>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</si>
  <si>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</si>
  <si>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</si>
  <si>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</si>
  <si>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</si>
  <si>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</si>
  <si>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</si>
  <si>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</si>
  <si>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</si>
  <si>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</si>
  <si>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</si>
  <si>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</si>
  <si>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</si>
  <si>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</si>
  <si>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</si>
  <si>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</si>
  <si>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</si>
  <si>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</si>
  <si>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</si>
  <si>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</si>
  <si>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</si>
  <si>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</si>
  <si>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</si>
  <si>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</si>
  <si>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</si>
  <si>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</si>
  <si>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</si>
  <si>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</si>
  <si>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</si>
  <si>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</si>
  <si>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</si>
  <si>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</si>
  <si>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</si>
  <si>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</si>
  <si>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</si>
  <si>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</si>
  <si>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</si>
  <si>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</si>
  <si>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</si>
  <si>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</si>
  <si>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</si>
  <si>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</si>
  <si>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</si>
  <si>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</si>
  <si>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</si>
  <si>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</si>
  <si>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</si>
  <si>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</si>
  <si>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</si>
  <si>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</si>
  <si>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</si>
  <si>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</si>
  <si>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</si>
  <si>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</si>
  <si>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</si>
  <si>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</si>
  <si>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</si>
  <si>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</si>
  <si>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</si>
  <si>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</si>
  <si>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</si>
  <si>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</si>
  <si>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</si>
  <si>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</si>
  <si>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</si>
  <si>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</si>
  <si>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</si>
  <si>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</si>
  <si>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</si>
  <si>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</si>
  <si>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</si>
  <si>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</si>
  <si>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</si>
  <si>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</si>
  <si>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</si>
  <si>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</si>
  <si>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</si>
  <si>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</si>
  <si>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</si>
  <si>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</si>
  <si>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</si>
  <si>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</si>
  <si>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</si>
  <si>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</si>
  <si>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</si>
  <si>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</si>
  <si>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</si>
  <si>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</si>
  <si>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</si>
  <si>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</si>
  <si>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</si>
  <si>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</si>
  <si>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</si>
  <si>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</si>
  <si>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</si>
  <si>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</si>
  <si>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</si>
  <si>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</si>
  <si>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</si>
  <si>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</si>
  <si>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</si>
  <si>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</si>
  <si>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</si>
  <si>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</si>
  <si>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</si>
  <si>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</si>
  <si>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</si>
  <si>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</si>
  <si>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</si>
  <si>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</si>
  <si>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</si>
  <si>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</si>
  <si>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</si>
  <si>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</si>
  <si>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</si>
  <si>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</si>
  <si>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</si>
  <si>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</si>
  <si>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</si>
  <si>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</si>
  <si>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</si>
  <si>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</si>
  <si>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</si>
  <si>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</si>
  <si>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</si>
  <si>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</si>
  <si>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</si>
  <si>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</si>
  <si>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</si>
  <si>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</si>
  <si>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</si>
  <si>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</si>
  <si>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</si>
  <si>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</si>
  <si>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</si>
  <si>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</si>
  <si>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</si>
  <si>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</si>
  <si>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</si>
  <si>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</si>
  <si>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</si>
  <si>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</si>
  <si>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</si>
  <si>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</si>
  <si>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</si>
  <si>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</si>
  <si>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</si>
  <si>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</si>
  <si>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</si>
  <si>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</si>
  <si>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</si>
  <si>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</si>
  <si>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</si>
  <si>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</si>
  <si>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</si>
  <si>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</si>
  <si>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</si>
  <si>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</si>
  <si>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</si>
  <si>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</si>
  <si>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</si>
  <si>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</si>
  <si>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</si>
  <si>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</si>
  <si>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</si>
  <si>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</si>
  <si>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</si>
  <si>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</si>
  <si>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</si>
  <si>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</si>
  <si>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</si>
  <si>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</si>
  <si>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</si>
  <si>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</si>
  <si>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</si>
  <si>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</si>
  <si>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</si>
  <si>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</si>
  <si>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</si>
  <si>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</si>
  <si>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</si>
  <si>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</si>
  <si>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</si>
  <si>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</si>
  <si>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</si>
  <si>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</si>
  <si>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</si>
  <si>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</si>
  <si>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</si>
  <si>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</si>
  <si>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</si>
  <si>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</si>
  <si>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</si>
  <si>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</si>
  <si>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</si>
  <si>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</si>
  <si>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</si>
  <si>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</si>
  <si>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</si>
  <si>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</si>
  <si>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</si>
  <si>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</si>
  <si>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</si>
  <si>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</si>
  <si>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</si>
  <si>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</si>
  <si>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</si>
  <si>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</si>
  <si>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</si>
  <si>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</si>
  <si>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</si>
  <si>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</si>
  <si>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</si>
  <si>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</si>
  <si>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</si>
  <si>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</si>
  <si>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</si>
  <si>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</si>
  <si>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</si>
  <si>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</si>
  <si>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</si>
  <si>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</si>
  <si>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</si>
  <si>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</si>
  <si>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</si>
  <si>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</si>
  <si>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</si>
  <si>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</si>
  <si>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</si>
  <si>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</si>
  <si>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</si>
  <si>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</si>
  <si>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</si>
  <si>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</si>
  <si>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</si>
  <si>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</si>
  <si>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</si>
  <si>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</si>
  <si>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</si>
  <si>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</si>
  <si>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</si>
  <si>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</si>
  <si>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</si>
  <si>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</si>
  <si>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</si>
  <si>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</si>
  <si>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</si>
  <si>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</si>
  <si>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</si>
  <si>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</si>
  <si>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</si>
  <si>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</si>
  <si>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</si>
  <si>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</si>
  <si>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</si>
  <si>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</si>
  <si>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</si>
  <si>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</si>
  <si>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</si>
  <si>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</si>
  <si>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</si>
  <si>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</si>
  <si>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</si>
  <si>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</si>
  <si>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</si>
  <si>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</si>
  <si>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</si>
  <si>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</si>
  <si>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</si>
  <si>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</si>
  <si>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</si>
  <si>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</si>
  <si>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</si>
  <si>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</si>
  <si>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</si>
  <si>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</si>
  <si>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</si>
  <si>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</si>
  <si>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</si>
  <si>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</si>
  <si>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</si>
  <si>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</si>
  <si>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</si>
  <si>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</si>
  <si>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</si>
  <si>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</si>
  <si>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</si>
  <si>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</si>
  <si>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</si>
  <si>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</si>
  <si>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</si>
  <si>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</si>
  <si>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</si>
  <si>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</si>
  <si>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</si>
  <si>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</si>
  <si>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</si>
  <si>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</si>
  <si>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</si>
  <si>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</si>
  <si>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</si>
  <si>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</si>
  <si>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</si>
  <si>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</si>
  <si>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</si>
  <si>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</si>
  <si>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</si>
  <si>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</si>
  <si>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</si>
  <si>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</si>
  <si>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</si>
  <si>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</si>
  <si>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</si>
  <si>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</si>
  <si>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</si>
  <si>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</si>
  <si>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</si>
  <si>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</si>
  <si>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</si>
  <si>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</si>
  <si>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</si>
  <si>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</si>
  <si>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</si>
  <si>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</si>
  <si>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</si>
  <si>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</si>
  <si>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</si>
  <si>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</si>
  <si>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</si>
  <si>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</si>
  <si>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</si>
  <si>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</si>
  <si>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</si>
  <si>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</si>
  <si>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</si>
  <si>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</si>
  <si>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</si>
  <si>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</si>
  <si>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</si>
  <si>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</si>
  <si>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</si>
  <si>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</si>
  <si>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</si>
  <si>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</si>
  <si>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</si>
  <si>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</si>
  <si>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</si>
  <si>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</si>
  <si>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</si>
  <si>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</si>
  <si>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</si>
  <si>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</si>
  <si>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</si>
  <si>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</si>
  <si>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</si>
  <si>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</si>
  <si>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</si>
  <si>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</si>
  <si>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</si>
  <si>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</si>
  <si>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</si>
  <si>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</si>
  <si>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</si>
  <si>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</si>
  <si>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</si>
  <si>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</si>
  <si>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</si>
  <si>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</si>
  <si>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</si>
  <si>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</si>
  <si>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</si>
  <si>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</si>
  <si>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</si>
  <si>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</si>
  <si>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</si>
  <si>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</si>
  <si>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</si>
  <si>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</si>
  <si>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</si>
  <si>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</si>
  <si>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</si>
  <si>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</si>
  <si>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</si>
  <si>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</si>
  <si>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</si>
  <si>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</si>
  <si>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</si>
  <si>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</si>
  <si>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</si>
  <si>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</si>
  <si>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</si>
  <si>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</si>
  <si>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</si>
  <si>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</si>
  <si>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</si>
  <si>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</si>
  <si>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</si>
  <si>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</si>
  <si>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</si>
  <si>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</si>
  <si>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</si>
  <si>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</si>
  <si>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</si>
  <si>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</si>
  <si>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</si>
  <si>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</si>
  <si>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</si>
  <si>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</si>
  <si>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</si>
  <si>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</si>
  <si>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</si>
  <si>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</si>
  <si>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</si>
  <si>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</si>
  <si>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</si>
  <si>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</si>
  <si>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</si>
  <si>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</si>
  <si>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</si>
  <si>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</si>
  <si>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</si>
  <si>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</si>
  <si>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</si>
  <si>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</si>
  <si>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</si>
  <si>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</si>
  <si>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</si>
  <si>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</si>
  <si>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</si>
  <si>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</si>
  <si>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</si>
  <si>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</si>
  <si>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</si>
  <si>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</si>
  <si>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</si>
  <si>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</si>
  <si>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</si>
  <si>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</si>
  <si>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</si>
  <si>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</si>
  <si>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</si>
  <si>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</si>
  <si>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</si>
  <si>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</si>
  <si>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</si>
  <si>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</si>
  <si>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</si>
  <si>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</si>
  <si>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</si>
  <si>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</si>
  <si>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</si>
  <si>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</si>
  <si>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</si>
  <si>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</si>
  <si>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</si>
  <si>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</si>
  <si>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</si>
  <si>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</si>
  <si>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</si>
  <si>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</si>
  <si>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</si>
  <si>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</si>
  <si>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</si>
  <si>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</si>
  <si>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</si>
  <si>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</si>
  <si>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</si>
  <si>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</si>
  <si>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</si>
  <si>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</si>
  <si>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</si>
  <si>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</si>
  <si>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</si>
  <si>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</si>
  <si>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</si>
  <si>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</si>
  <si>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</si>
  <si>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</si>
  <si>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</si>
  <si>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</si>
  <si>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</si>
  <si>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</si>
  <si>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</si>
  <si>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</si>
  <si>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</si>
  <si>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</si>
  <si>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</si>
  <si>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</si>
  <si>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</si>
  <si>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</si>
  <si>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</si>
  <si>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</si>
  <si>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</si>
  <si>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</si>
  <si>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</si>
  <si>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</si>
  <si>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</si>
  <si>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</si>
  <si>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</si>
  <si>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</si>
  <si>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</si>
  <si>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</si>
  <si>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</si>
  <si>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</si>
  <si>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</si>
  <si>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</si>
  <si>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</si>
  <si>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</si>
  <si>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</si>
  <si>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</si>
  <si>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</si>
  <si>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</si>
  <si>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</si>
  <si>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</si>
  <si>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</si>
  <si>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</si>
  <si>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</si>
  <si>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</si>
  <si>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</si>
  <si>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</si>
  <si>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</si>
  <si>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</si>
  <si>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</si>
  <si>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</si>
  <si>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</si>
  <si>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</si>
  <si>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</si>
  <si>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</si>
  <si>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</si>
  <si>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</si>
  <si>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</si>
  <si>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</si>
  <si>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</si>
  <si>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</si>
  <si>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</si>
  <si>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</si>
  <si>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</si>
  <si>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</si>
  <si>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</si>
  <si>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</si>
  <si>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</si>
  <si>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</si>
  <si>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</si>
  <si>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</si>
  <si>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</si>
  <si>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</si>
  <si>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</si>
  <si>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</si>
  <si>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</si>
  <si>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</si>
  <si>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</si>
  <si>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</si>
  <si>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</si>
  <si>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</si>
  <si>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</si>
  <si>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</si>
  <si>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</si>
  <si>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</si>
  <si>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</si>
  <si>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</si>
  <si>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</si>
  <si>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</si>
  <si>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</si>
  <si>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</si>
  <si>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</si>
  <si>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</si>
  <si>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</si>
  <si>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</si>
  <si>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</si>
  <si>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</si>
  <si>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</si>
  <si>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</si>
  <si>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</si>
  <si>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</si>
  <si>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</si>
  <si>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</si>
  <si>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</si>
  <si>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</si>
  <si>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</si>
  <si>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</si>
  <si>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</si>
  <si>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</si>
  <si>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</si>
  <si>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</si>
  <si>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</si>
  <si>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</si>
  <si>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</si>
  <si>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</si>
  <si>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</si>
  <si>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</si>
  <si>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</si>
  <si>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</si>
  <si>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</si>
  <si>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</si>
  <si>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</si>
  <si>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</si>
  <si>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</si>
  <si>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</si>
  <si>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</si>
  <si>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</si>
  <si>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</si>
  <si>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</si>
  <si>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</si>
  <si>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</si>
  <si>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</si>
  <si>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</si>
  <si>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</si>
  <si>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</si>
  <si>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</si>
  <si>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</si>
  <si>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</si>
  <si>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</si>
  <si>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</si>
  <si>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</si>
  <si>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</si>
  <si>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</si>
  <si>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</si>
  <si>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</si>
  <si>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</si>
  <si>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</si>
  <si>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</si>
  <si>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</si>
  <si>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</si>
  <si>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</si>
  <si>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</si>
  <si>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</si>
  <si>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</si>
  <si>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</si>
  <si>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</si>
  <si>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</si>
  <si>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</si>
  <si>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</si>
  <si>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</si>
  <si>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</si>
  <si>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</si>
  <si>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</si>
  <si>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</si>
  <si>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</si>
  <si>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</si>
  <si>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</si>
  <si>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</si>
  <si>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</si>
  <si>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</si>
  <si>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</si>
  <si>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</si>
  <si>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</si>
  <si>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</si>
  <si>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</si>
  <si>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</si>
  <si>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</si>
  <si>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</si>
  <si>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</si>
  <si>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</si>
  <si>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</si>
  <si>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</si>
  <si>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</si>
  <si>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</si>
  <si>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</si>
  <si>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</si>
  <si>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</si>
  <si>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</si>
  <si>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</si>
  <si>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</si>
  <si>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</si>
  <si>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</si>
  <si>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</si>
  <si>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</si>
  <si>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</si>
  <si>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</si>
  <si>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</si>
  <si>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</si>
  <si>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</si>
  <si>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</si>
  <si>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</si>
  <si>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</si>
  <si>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</si>
  <si>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</si>
  <si>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</si>
  <si>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</si>
  <si>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</si>
  <si>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</si>
  <si>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</si>
  <si>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</si>
  <si>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</si>
  <si>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</si>
  <si>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</si>
  <si>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</si>
  <si>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</si>
  <si>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</si>
  <si>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</si>
  <si>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</si>
  <si>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</si>
  <si>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</si>
  <si>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</si>
  <si>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</si>
  <si>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</si>
  <si>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</si>
  <si>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</si>
  <si>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</si>
  <si>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</si>
  <si>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</si>
  <si>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</si>
  <si>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</si>
  <si>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</si>
  <si>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</si>
  <si>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</si>
  <si>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</si>
  <si>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</si>
  <si>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</si>
  <si>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</si>
  <si>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</si>
  <si>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</si>
  <si>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</si>
  <si>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</si>
  <si>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</si>
  <si>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</si>
  <si>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</si>
  <si>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</si>
  <si>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</si>
  <si>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</si>
  <si>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</si>
  <si>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</si>
  <si>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</si>
  <si>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</si>
  <si>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</si>
  <si>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</si>
  <si>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</si>
  <si>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</si>
  <si>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</si>
  <si>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</si>
  <si>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</si>
  <si>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</si>
  <si>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</si>
  <si>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</si>
  <si>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</si>
  <si>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</si>
  <si>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</si>
  <si>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</si>
  <si>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</si>
  <si>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</si>
  <si>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</si>
  <si>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</si>
  <si>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</si>
  <si>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</si>
  <si>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</si>
  <si>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</si>
  <si>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</si>
  <si>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</si>
  <si>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</si>
  <si>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</si>
  <si>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</si>
  <si>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</si>
  <si>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</si>
  <si>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</si>
  <si>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</si>
  <si>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</si>
  <si>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</si>
  <si>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</si>
  <si>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</si>
  <si>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</si>
  <si>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</si>
  <si>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</si>
  <si>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</si>
  <si>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</si>
  <si>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</si>
  <si>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</si>
  <si>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</si>
  <si>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</si>
  <si>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</si>
  <si>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</si>
  <si>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</si>
  <si>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</si>
  <si>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</si>
  <si>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</si>
  <si>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</si>
  <si>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</si>
  <si>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</si>
  <si>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</si>
  <si>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</si>
  <si>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</si>
  <si>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</si>
  <si>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</si>
  <si>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</si>
  <si>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</si>
  <si>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</si>
  <si>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</si>
  <si>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</si>
  <si>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</si>
  <si>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</si>
  <si>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</si>
  <si>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</si>
  <si>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</si>
  <si>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</si>
  <si>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</si>
  <si>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</si>
  <si>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</si>
  <si>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</si>
  <si>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</si>
  <si>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</si>
  <si>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</si>
  <si>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</si>
  <si>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</si>
  <si>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</si>
  <si>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</si>
  <si>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</si>
  <si>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</si>
  <si>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</si>
  <si>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</si>
  <si>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</si>
  <si>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</si>
  <si>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</si>
  <si>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</si>
  <si>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</si>
  <si>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</si>
  <si>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</si>
  <si>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</si>
  <si>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</si>
  <si>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</si>
  <si>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</si>
  <si>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</si>
  <si>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</si>
  <si>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</si>
  <si>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</si>
  <si>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</si>
  <si>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</si>
  <si>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</si>
  <si>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</si>
  <si>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</si>
  <si>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</si>
  <si>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</si>
  <si>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</si>
  <si>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</si>
  <si>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</si>
  <si>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</si>
  <si>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</si>
  <si>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</si>
  <si>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</si>
  <si>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</si>
  <si>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</si>
  <si>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</si>
  <si>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</si>
  <si>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</si>
  <si>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</si>
  <si>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</si>
  <si>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</si>
  <si>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</si>
  <si>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</si>
  <si>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</si>
  <si>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</si>
  <si>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</si>
  <si>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</si>
  <si>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</si>
  <si>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</si>
  <si>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</si>
  <si>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</si>
  <si>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</si>
  <si>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</si>
  <si>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</si>
  <si>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</si>
  <si>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</si>
  <si>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</si>
  <si>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</si>
  <si>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</si>
  <si>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</si>
  <si>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</si>
  <si>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</si>
  <si>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</si>
  <si>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</si>
  <si>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</si>
  <si>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</si>
  <si>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</si>
  <si>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</si>
  <si>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</si>
  <si>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</si>
  <si>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</si>
  <si>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</si>
  <si>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</si>
  <si>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</si>
  <si>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</si>
  <si>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</si>
  <si>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</si>
  <si>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</si>
  <si>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</si>
  <si>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</si>
  <si>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</si>
  <si>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</si>
  <si>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</si>
  <si>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</si>
  <si>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</si>
  <si>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</si>
  <si>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</si>
  <si>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</si>
  <si>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</si>
  <si>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</si>
  <si>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</si>
  <si>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</si>
  <si>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</si>
  <si>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</si>
  <si>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</si>
  <si>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</si>
  <si>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</si>
  <si>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percentage_funded </t>
  </si>
  <si>
    <t xml:space="preserve">average_donation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</si>
  <si>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</si>
  <si>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</si>
  <si>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</si>
  <si>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</si>
  <si>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</si>
  <si>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</si>
  <si>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</si>
  <si>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</si>
  <si>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</si>
  <si>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</si>
  <si>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</si>
  <si>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</si>
  <si>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</si>
  <si>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</si>
  <si>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</si>
  <si>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</si>
  <si>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</si>
  <si>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</si>
  <si>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</si>
  <si>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</si>
  <si>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</si>
  <si>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</si>
  <si>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</si>
  <si>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</si>
  <si>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</si>
  <si>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</si>
  <si>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</si>
  <si>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</si>
  <si>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</si>
  <si>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</si>
  <si>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</si>
  <si>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</si>
  <si>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</si>
  <si>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</si>
  <si>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</si>
  <si>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</si>
  <si>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</si>
  <si>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</si>
  <si>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</si>
  <si>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</si>
  <si>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</si>
  <si>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</si>
  <si>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</si>
  <si>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</si>
  <si>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</si>
  <si>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</si>
  <si>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</si>
  <si>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</si>
  <si>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</si>
  <si>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</si>
  <si>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</si>
  <si>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 xml:space="preserve">parent_category </t>
  </si>
  <si>
    <t>Column Labels</t>
  </si>
  <si>
    <t>Grand Total</t>
  </si>
  <si>
    <t>Row Labels</t>
  </si>
  <si>
    <t>Count of outcomes</t>
  </si>
  <si>
    <t>(All)</t>
  </si>
  <si>
    <t xml:space="preserve">date_created_conversion </t>
  </si>
  <si>
    <t xml:space="preserve">date_ended_conversion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</si>
  <si>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</si>
  <si>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</si>
  <si>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</si>
  <si>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</si>
  <si>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</si>
  <si>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</si>
  <si>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</si>
  <si>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</si>
  <si>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</si>
  <si>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</si>
  <si>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</si>
  <si>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</si>
  <si>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</si>
  <si>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</si>
  <si>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pledged </t>
  </si>
  <si>
    <t xml:space="preserve">backers_count </t>
  </si>
  <si>
    <t>Goal</t>
  </si>
  <si>
    <t>Number Successful</t>
  </si>
  <si>
    <t>Number Failed</t>
  </si>
  <si>
    <t>Number Canceled</t>
  </si>
  <si>
    <t>Total Projects</t>
  </si>
  <si>
    <t>Percentage Successful</t>
  </si>
  <si>
    <t>1000 to 4999</t>
  </si>
  <si>
    <t>5000 to 9999</t>
  </si>
  <si>
    <t>10000 to 14999</t>
  </si>
  <si>
    <t>15000 to 19999</t>
  </si>
  <si>
    <t>25000 to 29999</t>
  </si>
  <si>
    <t>30000 to 34999</t>
  </si>
  <si>
    <t>20000 to 24999</t>
  </si>
  <si>
    <t>35000 to 39999</t>
  </si>
  <si>
    <t>40000 to 44999</t>
  </si>
  <si>
    <t>45000 to 49999</t>
  </si>
  <si>
    <t xml:space="preserve">Percentage Failed </t>
  </si>
  <si>
    <t>Percentage Canceled</t>
  </si>
  <si>
    <t>Greater Than 50000</t>
  </si>
  <si>
    <t>Less Than 1000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</si>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</sst>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theme="1" tint="0.149998474074526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0" applyNumberFormat="1" applyFont="1"/>
    <xf numFmtId="10" fontId="0" fillId="0" borderId="0" xfId="0" applyNumberFormat="1"/>
    <xf numFmtId="0" fontId="3" fillId="0" borderId="0" xfId="0" applyFont="1"/>
    <xf numFmtId="10" fontId="3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8">
    <dxf>
      <numFmt numFmtId="13" formatCode="0%"/>
    </dxf>
    <dxf>
      <numFmt numFmtId="13" formatCode="0%"/>
    </dxf>
    <dxf>
      <numFmt numFmtId="13" formatCode="0%"/>
    </dxf>
    <dxf>
      <font>
        <strike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numFmt numFmtId="14" formatCode="0.00%"/>
    </dxf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</a:t>
            </a:r>
            <a:r>
              <a:rPr lang="en-US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003694698777601E-2"/>
          <c:y val="0.11243784498567709"/>
          <c:w val="0.90915742784112985"/>
          <c:h val="0.6701200985375793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27-41DA-91DE-00550D90CB0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27-41DA-91DE-00550D90CB0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27-41DA-91DE-00550D90C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181432"/>
        <c:axId val="861181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27-41DA-91DE-00550D90CB0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27-41DA-91DE-00550D90CB0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27-41DA-91DE-00550D90CB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27-41DA-91DE-00550D90CB07}"/>
                  </c:ext>
                </c:extLst>
              </c15:ser>
            </c15:filteredLineSeries>
          </c:ext>
        </c:extLst>
      </c:lineChart>
      <c:catAx>
        <c:axId val="86118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81752"/>
        <c:crosses val="autoZero"/>
        <c:auto val="1"/>
        <c:lblAlgn val="ctr"/>
        <c:lblOffset val="100"/>
        <c:noMultiLvlLbl val="0"/>
      </c:catAx>
      <c:valAx>
        <c:axId val="86118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8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  <a:r>
              <a:rPr lang="en-US" b="1" baseline="0">
                <a:solidFill>
                  <a:schemeClr val="tx1"/>
                </a:solidFill>
              </a:rPr>
              <a:t> 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7-4E31-BB6E-B504A7959D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7-4E31-BB6E-B504A7959D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7-4E31-BB6E-B504A795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969520"/>
        <c:axId val="464968880"/>
      </c:lineChart>
      <c:catAx>
        <c:axId val="4649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68880"/>
        <c:crosses val="autoZero"/>
        <c:auto val="1"/>
        <c:lblAlgn val="ctr"/>
        <c:lblOffset val="100"/>
        <c:noMultiLvlLbl val="0"/>
      </c:catAx>
      <c:valAx>
        <c:axId val="46496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C-494F-B8B5-16D83F3061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C-494F-B8B5-16D83F3061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5C-494F-B8B5-16D83F3061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5C-494F-B8B5-16D83F306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92325432"/>
        <c:axId val="492328632"/>
      </c:barChart>
      <c:catAx>
        <c:axId val="49232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8632"/>
        <c:crosses val="autoZero"/>
        <c:auto val="1"/>
        <c:lblAlgn val="ctr"/>
        <c:lblOffset val="100"/>
        <c:noMultiLvlLbl val="0"/>
      </c:catAx>
      <c:valAx>
        <c:axId val="49232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7-4632-B584-3B2F93A37E6D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7-4632-B584-3B2F93A37E6D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7-4632-B584-3B2F93A37E6D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7-4632-B584-3B2F93A3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856208"/>
        <c:axId val="676856528"/>
      </c:barChart>
      <c:catAx>
        <c:axId val="6768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56528"/>
        <c:crosses val="autoZero"/>
        <c:auto val="1"/>
        <c:lblAlgn val="ctr"/>
        <c:lblOffset val="100"/>
        <c:noMultiLvlLbl val="0"/>
      </c:catAx>
      <c:valAx>
        <c:axId val="6768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45AA-89AB-119B3D400DBD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45AA-89AB-119B3D400DBD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45AA-89AB-119B3D400DBD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9-45AA-89AB-119B3D40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282512"/>
        <c:axId val="617283792"/>
      </c:lineChart>
      <c:catAx>
        <c:axId val="6172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83792"/>
        <c:crosses val="autoZero"/>
        <c:auto val="1"/>
        <c:lblAlgn val="ctr"/>
        <c:lblOffset val="100"/>
        <c:noMultiLvlLbl val="0"/>
      </c:catAx>
      <c:valAx>
        <c:axId val="6172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256081</xdr:colOff>
      <xdr:row>13</xdr:row>
      <xdr:rowOff>182217</xdr:rowOff>
    </xdr:from>
    <xdr:to>
      <xdr:col>9</xdr:col>
      <xdr:colOff>33131</xdr:colOff>
      <xdr:row>35</xdr:row>
      <xdr:rowOff>84758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D3DD4-BFE0-4A4D-896D-A7B79F779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555623</xdr:colOff>
      <xdr:row>2</xdr:row>
      <xdr:rowOff>133350</xdr:rowOff>
    </xdr:from>
    <xdr:to>
      <xdr:col>22</xdr:col>
      <xdr:colOff>476250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99532-1798-44D8-98C1-5A3C3382D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103187</xdr:colOff>
      <xdr:row>1</xdr:row>
      <xdr:rowOff>53975</xdr:rowOff>
    </xdr:from>
    <xdr:to>
      <xdr:col>18</xdr:col>
      <xdr:colOff>447675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7FE2B-D11D-4010-8F3F-C3EE787E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120651</xdr:colOff>
      <xdr:row>3</xdr:row>
      <xdr:rowOff>38100</xdr:rowOff>
    </xdr:from>
    <xdr:to>
      <xdr:col>20</xdr:col>
      <xdr:colOff>200025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974A1-637B-4DC5-8062-ED6EA19B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715962</xdr:colOff>
      <xdr:row>3</xdr:row>
      <xdr:rowOff>0</xdr:rowOff>
    </xdr:from>
    <xdr:to>
      <xdr:col>35</xdr:col>
      <xdr:colOff>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EFEC5-2F07-4995-B5D8-C75A3E340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ell Jackson" refreshedDate="44102.472102430555" createdVersion="6" refreshedVersion="6" minRefreshableVersion="3" recordCount="4114" xr:uid="{A403B80E-C46D-4AFF-BFA3-137E79D6F2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_funded 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_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_donation " numFmtId="0">
      <sharedItems containsSemiMixedTypes="0" containsString="0" containsNumber="1" minValue="0" maxValue="1000000"/>
    </cacheField>
    <cacheField name="date_created_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 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ell Jackson" refreshedDate="44105.499267824074" createdVersion="6" refreshedVersion="6" minRefreshableVersion="3" recordCount="4114" xr:uid="{43159162-5CFD-4579-B40C-3A1145FA98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_funded 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_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average_donation " numFmtId="0">
      <sharedItems containsSemiMixedTypes="0" containsString="0" containsNumber="1" minValue="0" maxValue="3304"/>
    </cacheField>
    <cacheField name="date_created_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  <n v="0"/>
    <x v="0"/>
    <d v="1970-01-01T00:00:0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  <n v="0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  <n v="0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  <n v="0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  <n v="0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  <n v="0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  <n v="0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  <n v="0"/>
    <x v="7"/>
    <d v="1970-01-01T00:00:0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  <n v="0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  <n v="0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  <n v="0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  <n v="0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  <n v="0"/>
    <x v="12"/>
    <d v="1970-01-01T00:00:0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  <n v="0"/>
    <x v="13"/>
    <d v="1970-01-01T00:00:0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  <n v="0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  <n v="0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  <n v="0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  <n v="0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  <n v="0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  <n v="0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  <n v="0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  <n v="0"/>
    <x v="21"/>
    <d v="1970-01-01T00:00:0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  <n v="0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  <n v="0"/>
    <x v="23"/>
    <d v="1970-01-01T00:00:0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  <n v="0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  <n v="0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  <n v="0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  <n v="0"/>
    <x v="27"/>
    <d v="1970-01-01T00:00:0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  <n v="0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  <n v="0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  <n v="0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  <n v="0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  <n v="0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  <n v="0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  <n v="0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  <n v="0"/>
    <x v="35"/>
    <d v="1970-01-01T00:00:0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  <n v="0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  <n v="0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  <n v="0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  <n v="0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  <n v="0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  <n v="0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  <n v="0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  <n v="0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  <n v="0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  <n v="0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  <n v="0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  <n v="0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  <n v="0"/>
    <x v="48"/>
    <d v="1970-01-01T00:00:0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  <n v="0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  <n v="0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  <n v="0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  <n v="0"/>
    <x v="52"/>
    <d v="1970-01-01T00:00:0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  <n v="0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  <n v="0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  <n v="0"/>
    <x v="55"/>
    <d v="1970-01-01T00:00:0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  <n v="0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  <n v="0"/>
    <x v="57"/>
    <d v="1970-01-01T00:00:0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  <n v="0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  <n v="0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  <n v="0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  <n v="0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  <n v="0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  <n v="0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  <n v="0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  <n v="0"/>
    <x v="65"/>
    <d v="1970-01-01T00:00:00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  <n v="0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  <n v="0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  <n v="0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  <n v="0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  <n v="0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  <n v="0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  <n v="0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  <n v="0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  <n v="0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  <n v="0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  <n v="0"/>
    <x v="76"/>
    <d v="1970-01-01T00:00:00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  <n v="0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  <n v="0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  <n v="0"/>
    <x v="79"/>
    <d v="1970-01-01T00:00:00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  <n v="0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  <n v="0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  <n v="0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  <n v="0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  <n v="0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  <n v="0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  <n v="0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  <n v="0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  <n v="0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  <n v="0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  <n v="0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  <n v="0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  <n v="0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  <n v="0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  <n v="0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  <n v="0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  <n v="0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  <n v="0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  <n v="0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  <n v="0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  <n v="0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  <n v="0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  <n v="0"/>
    <x v="102"/>
    <d v="1970-01-01T00:00:00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  <n v="0"/>
    <x v="103"/>
    <d v="1970-01-01T00:00:00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  <n v="0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  <n v="0"/>
    <x v="105"/>
    <d v="1970-01-01T00:00:00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  <n v="0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  <n v="0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  <n v="0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  <n v="0"/>
    <x v="109"/>
    <d v="1970-01-01T00:00:00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  <n v="0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  <n v="0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  <n v="0"/>
    <x v="112"/>
    <d v="1970-01-01T00:00:00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  <n v="0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  <n v="0"/>
    <x v="114"/>
    <d v="1970-01-01T00:00:00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  <n v="0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  <n v="0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  <n v="0"/>
    <x v="117"/>
    <d v="1970-01-01T00:00:00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  <n v="0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  <n v="0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  <n v="0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  <n v="0"/>
    <x v="121"/>
    <d v="1970-01-01T00:00:00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  <n v="0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  <n v="0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  <n v="0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  <n v="0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  <n v="0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  <n v="0"/>
    <x v="127"/>
    <d v="1970-01-01T00:00:00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  <n v="0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  <n v="0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  <n v="0"/>
    <x v="130"/>
    <d v="1970-01-01T00:00:0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  <n v="0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  <n v="0"/>
    <x v="132"/>
    <d v="1970-01-01T00:00:00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  <n v="0"/>
    <x v="133"/>
    <d v="1970-01-01T00:00:0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  <n v="0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  <n v="0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  <n v="0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  <n v="0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  <n v="0"/>
    <x v="138"/>
    <d v="1970-01-01T00:00:00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  <n v="0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  <n v="0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  <n v="0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  <n v="0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  <n v="0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  <n v="0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  <n v="0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  <n v="0"/>
    <x v="146"/>
    <d v="1970-01-01T00:00:00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  <n v="0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  <n v="0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  <n v="0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  <n v="0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  <n v="0"/>
    <x v="151"/>
    <d v="1970-01-01T00:00:00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  <n v="0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  <n v="0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  <n v="0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  <n v="0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  <n v="0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  <n v="0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  <n v="0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  <n v="0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  <n v="0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  <n v="0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  <n v="0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  <n v="0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  <n v="0"/>
    <x v="164"/>
    <d v="1970-01-01T00:00:00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  <n v="0"/>
    <x v="165"/>
    <d v="1970-01-01T00:00:0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  <n v="0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  <n v="0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  <n v="0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  <n v="0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  <n v="0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  <n v="0"/>
    <x v="171"/>
    <d v="1970-01-01T00:00:00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  <n v="0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  <n v="0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  <n v="0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  <n v="0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  <n v="0"/>
    <x v="176"/>
    <d v="1970-01-01T00:00:0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  <n v="0"/>
    <x v="177"/>
    <d v="1970-01-01T00:00:00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  <n v="0"/>
    <x v="178"/>
    <d v="1970-01-01T00:00:0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  <n v="0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  <n v="0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  <n v="0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  <n v="0"/>
    <x v="182"/>
    <d v="1970-01-01T00:00:00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  <n v="0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  <n v="0"/>
    <x v="184"/>
    <d v="1970-01-01T00:00:00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  <n v="0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  <n v="0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  <n v="0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  <n v="0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  <n v="0"/>
    <x v="189"/>
    <d v="1970-01-01T00:00:00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  <n v="0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  <n v="0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  <n v="0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  <n v="0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  <n v="0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  <n v="0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  <n v="0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  <n v="0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  <n v="0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  <n v="0"/>
    <x v="199"/>
    <d v="1970-01-01T00:00:0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  <n v="0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  <n v="0"/>
    <x v="201"/>
    <d v="1970-01-01T00:00:00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  <n v="0"/>
    <x v="202"/>
    <d v="1970-01-01T00:00:0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  <n v="0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  <n v="0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  <n v="0"/>
    <x v="205"/>
    <d v="1970-01-01T00:00:00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  <n v="0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  <n v="0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  <n v="0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  <n v="0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  <n v="0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  <n v="0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  <n v="0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  <n v="0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  <n v="0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  <n v="0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  <n v="0"/>
    <x v="216"/>
    <d v="1970-01-01T00:00:00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  <n v="0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  <n v="0"/>
    <x v="218"/>
    <d v="1970-01-01T00:00: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  <n v="0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  <n v="0"/>
    <x v="220"/>
    <d v="1970-01-01T00:00:0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  <n v="0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  <n v="0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  <n v="0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  <n v="0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  <n v="0"/>
    <x v="225"/>
    <d v="1970-01-01T00:00:0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  <n v="0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  <n v="0"/>
    <x v="227"/>
    <d v="1970-01-01T00:00:0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  <n v="0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  <n v="0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  <n v="0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  <n v="0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  <n v="0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  <n v="0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  <n v="0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  <n v="0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  <n v="0"/>
    <x v="236"/>
    <d v="1970-01-01T00:00:0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  <n v="0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  <n v="0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  <n v="0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  <n v="15000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  <n v="36400"/>
    <x v="241"/>
    <d v="1970-01-01T00:00:01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  <n v="13000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  <n v="25000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  <n v="3500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  <n v="5000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  <n v="5000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  <n v="5000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  <n v="85000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  <n v="10000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  <n v="30000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  <n v="3500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  <n v="5000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  <n v="1500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  <n v="24000"/>
    <x v="254"/>
    <d v="1970-01-01T00:00:01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  <n v="8000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  <n v="13000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  <n v="35000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  <n v="30000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  <n v="75000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  <n v="10000"/>
    <x v="260"/>
    <d v="1970-01-01T00:00:0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  <n v="20000"/>
    <x v="261"/>
    <d v="1970-01-01T00:00:01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  <n v="2500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  <n v="25000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  <n v="5000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  <n v="5000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  <n v="1000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  <n v="9850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  <n v="5000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  <n v="100000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  <n v="2300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  <n v="30000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  <n v="3000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  <n v="5000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  <n v="4000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  <n v="20000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  <n v="4000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  <n v="65000"/>
    <x v="277"/>
    <d v="1970-01-01T00:00:01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  <n v="27000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  <n v="17000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  <n v="75000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  <n v="5500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  <n v="45000"/>
    <x v="282"/>
    <d v="1970-01-01T00:00:01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  <n v="18000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  <n v="40000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  <n v="14000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  <n v="15000"/>
    <x v="286"/>
    <d v="1970-01-01T00:00:01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  <n v="15000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  <n v="50000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  <n v="15000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  <n v="4500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  <n v="5000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  <n v="75000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  <n v="26000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  <n v="5000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  <n v="50000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  <n v="25000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  <n v="20000"/>
    <x v="297"/>
    <d v="1970-01-01T00:00:01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  <n v="126000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  <n v="10000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  <n v="25000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  <n v="13000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  <n v="10000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  <n v="3000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  <n v="3400"/>
    <x v="304"/>
    <d v="1970-01-01T00:00:01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  <n v="7500"/>
    <x v="305"/>
    <d v="1970-01-01T00:00:01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  <n v="1000"/>
    <x v="306"/>
    <d v="1970-01-01T00:00:01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  <n v="22000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  <n v="12000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  <n v="18000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  <n v="1000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  <n v="20000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  <n v="8000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  <n v="17000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  <n v="1000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  <n v="25000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  <n v="15000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  <n v="30000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  <n v="5000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  <n v="5000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  <n v="20000"/>
    <x v="320"/>
    <d v="1970-01-01T00:00:0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  <n v="35000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  <n v="25000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  <n v="5400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  <n v="8500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  <n v="50000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  <n v="150000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  <n v="4000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  <n v="75000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  <n v="10000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  <n v="35000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  <n v="40000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  <n v="100000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  <n v="40000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  <n v="10000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  <n v="8500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  <n v="25000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  <n v="3000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  <n v="15000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  <n v="6000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  <n v="35000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  <n v="3500"/>
    <x v="341"/>
    <d v="1970-01-01T00:00:0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  <n v="55000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  <n v="30000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  <n v="33500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  <n v="14500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  <n v="10000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  <n v="40000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  <n v="10000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  <n v="11260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  <n v="25000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  <n v="34000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  <n v="10000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  <n v="58425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  <n v="3500"/>
    <x v="354"/>
    <d v="1970-01-01T00:00:01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  <n v="35000"/>
    <x v="355"/>
    <d v="1970-01-01T00:00:0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  <n v="7500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  <n v="15000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  <n v="50000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  <n v="24200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  <n v="0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  <n v="0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  <n v="0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  <n v="0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  <n v="0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  <n v="0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  <n v="0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  <n v="0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  <n v="0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  <n v="0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  <n v="0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  <n v="0"/>
    <x v="371"/>
    <d v="1970-01-01T00:00:00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  <n v="0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  <n v="0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  <n v="0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  <n v="0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  <n v="0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  <n v="0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  <n v="0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  <n v="0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  <n v="0"/>
    <x v="380"/>
    <d v="1970-01-01T00:00:00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  <n v="0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  <n v="0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  <n v="0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  <n v="0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  <n v="0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  <n v="0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  <n v="0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  <n v="0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  <n v="0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  <n v="0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  <n v="0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  <n v="0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  <n v="0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  <n v="0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  <n v="0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  <n v="0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  <n v="0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  <n v="0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  <n v="0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  <n v="0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  <n v="0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  <n v="0"/>
    <x v="402"/>
    <d v="1970-01-01T00:00:00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  <n v="0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  <n v="0"/>
    <x v="404"/>
    <d v="1970-01-01T00:00:00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  <n v="0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  <n v="0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  <n v="0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  <n v="0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  <n v="0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  <n v="0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  <n v="0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  <n v="0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  <n v="0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  <n v="0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  <n v="0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  <n v="0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  <n v="0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  <n v="0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  <n v="0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  <n v="0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  <n v="0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  <n v="0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  <n v="0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  <n v="0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  <n v="0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  <n v="0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  <n v="0"/>
    <x v="427"/>
    <d v="1970-01-01T00:00:0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  <n v="0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  <n v="0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  <n v="0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  <n v="0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  <n v="0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  <n v="0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  <n v="0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  <n v="0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  <n v="0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  <n v="0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  <n v="0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  <n v="0"/>
    <x v="439"/>
    <d v="1970-01-01T00:00:0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  <n v="0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  <n v="0"/>
    <x v="441"/>
    <d v="1970-01-01T00:00:00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  <n v="0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  <n v="0"/>
    <x v="443"/>
    <d v="1970-01-01T00:00:00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  <n v="0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  <n v="0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  <n v="0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  <n v="0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  <n v="0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  <n v="0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  <n v="0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  <n v="0"/>
    <x v="451"/>
    <d v="1970-01-01T00:00:0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  <n v="0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  <n v="0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  <n v="0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  <n v="0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  <n v="0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  <n v="0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  <n v="0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  <n v="0"/>
    <x v="459"/>
    <d v="1970-01-01T00:00:00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  <n v="0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  <n v="0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  <n v="0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  <n v="0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  <n v="0"/>
    <x v="464"/>
    <d v="1970-01-01T00:00:00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  <n v="0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  <n v="0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  <n v="0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  <n v="0"/>
    <x v="468"/>
    <d v="1970-01-01T00:00:0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  <n v="0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  <n v="0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  <n v="0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  <n v="0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  <n v="0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  <n v="0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  <n v="0"/>
    <x v="475"/>
    <d v="1970-01-01T00:00:0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  <n v="0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  <n v="0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  <n v="0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  <n v="0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  <n v="0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  <n v="0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  <n v="0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  <n v="0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  <n v="0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  <n v="0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  <n v="0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  <n v="0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  <n v="0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  <n v="0"/>
    <x v="489"/>
    <d v="1970-01-01T00:00:00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  <n v="0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  <n v="0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  <n v="0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  <n v="0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  <n v="0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  <n v="0"/>
    <x v="495"/>
    <d v="1970-01-01T00:00:0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  <n v="0"/>
    <x v="496"/>
    <d v="1970-01-01T00:00:00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  <n v="0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  <n v="0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  <n v="0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  <n v="0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  <n v="0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  <n v="0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  <n v="0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  <n v="0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  <n v="0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  <n v="0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  <n v="0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  <n v="0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  <n v="0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  <n v="0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  <n v="0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  <n v="0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  <n v="0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  <n v="0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  <n v="0"/>
    <x v="515"/>
    <d v="1970-01-01T00:00:00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  <n v="0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  <n v="0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  <n v="0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  <n v="0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  <n v="0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  <n v="0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  <n v="0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  <n v="0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  <n v="0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  <n v="0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  <n v="0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  <n v="0"/>
    <x v="527"/>
    <d v="1970-01-01T00:00:00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  <n v="0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  <n v="0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  <n v="0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  <n v="0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  <n v="0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  <n v="0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  <n v="0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  <n v="0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  <n v="0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  <n v="0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  <n v="0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  <n v="0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  <n v="0"/>
    <x v="540"/>
    <d v="1970-01-01T00:00:00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  <n v="0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  <n v="0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  <n v="0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  <n v="0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  <n v="0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  <n v="0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  <n v="0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  <n v="0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  <n v="0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  <n v="0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  <n v="0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  <n v="0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  <n v="0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  <n v="0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  <n v="0"/>
    <x v="555"/>
    <d v="1970-01-01T00:00:0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  <n v="0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  <n v="0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  <n v="0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  <n v="0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  <n v="0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  <n v="0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  <n v="0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  <n v="0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  <n v="0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  <n v="0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  <n v="0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  <n v="0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  <n v="0"/>
    <x v="568"/>
    <d v="1970-01-01T00:00:00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  <n v="0"/>
    <x v="569"/>
    <d v="1970-01-01T00:00:0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  <n v="0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  <n v="0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  <n v="0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  <n v="0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  <n v="0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  <n v="0"/>
    <x v="575"/>
    <d v="1970-01-01T00:00:00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  <n v="0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  <n v="0"/>
    <x v="577"/>
    <d v="1970-01-01T00:00:0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  <n v="0"/>
    <x v="578"/>
    <d v="1970-01-01T00:00:00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  <n v="0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  <n v="0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  <n v="0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  <n v="0"/>
    <x v="582"/>
    <d v="1970-01-01T00:00:0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  <n v="0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  <n v="0"/>
    <x v="584"/>
    <d v="1970-01-01T00:00:00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  <n v="0"/>
    <x v="585"/>
    <d v="1970-01-01T00:00:0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  <n v="0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  <n v="0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  <n v="0"/>
    <x v="588"/>
    <d v="1970-01-01T00:00:00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  <n v="0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  <n v="0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  <n v="0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  <n v="0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  <n v="0"/>
    <x v="593"/>
    <d v="1970-01-01T00:00:00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  <n v="0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  <n v="0"/>
    <x v="595"/>
    <d v="1970-01-01T00:00:00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  <n v="0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  <n v="0"/>
    <x v="597"/>
    <d v="1970-01-01T00:00:0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  <n v="0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  <n v="0"/>
    <x v="599"/>
    <d v="1970-01-01T00:00:00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  <n v="0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  <n v="0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  <n v="0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  <n v="0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  <n v="0"/>
    <x v="604"/>
    <d v="1970-01-01T00:00:0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  <n v="0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  <n v="0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  <n v="0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  <n v="0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  <n v="0"/>
    <x v="609"/>
    <d v="1970-01-01T00:00:00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  <n v="0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  <n v="0"/>
    <x v="611"/>
    <d v="1970-01-01T00:00:0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  <n v="0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  <n v="0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  <n v="0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  <n v="0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  <n v="0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  <n v="0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  <n v="0"/>
    <x v="618"/>
    <d v="1970-01-01T00:00:0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  <n v="0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  <n v="0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  <n v="0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  <n v="0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  <n v="0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  <n v="0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  <n v="0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  <n v="0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  <n v="0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  <n v="0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  <n v="0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  <n v="0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  <n v="0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  <n v="0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  <n v="0"/>
    <x v="633"/>
    <d v="1970-01-01T00:00:00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  <n v="0"/>
    <x v="634"/>
    <d v="1970-01-01T00:00:00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  <n v="0"/>
    <x v="635"/>
    <d v="1970-01-01T00:00:00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  <n v="0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  <n v="0"/>
    <x v="637"/>
    <d v="1970-01-01T00:00:00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  <n v="0"/>
    <x v="638"/>
    <d v="1970-01-01T00:00:00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  <n v="0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  <n v="0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  <n v="0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  <n v="0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  <n v="0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  <n v="0"/>
    <x v="644"/>
    <d v="1970-01-01T00:00:00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  <n v="0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  <n v="0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  <n v="0"/>
    <x v="647"/>
    <d v="1970-01-01T00:00:00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  <n v="0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  <n v="0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  <n v="0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  <n v="0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  <n v="0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  <n v="0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  <n v="0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  <n v="0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  <n v="0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  <n v="0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  <n v="0"/>
    <x v="658"/>
    <d v="1970-01-01T00:00:00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  <n v="0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  <n v="0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  <n v="0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  <n v="0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  <n v="0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  <n v="0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  <n v="0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  <n v="0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  <n v="0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  <n v="0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  <n v="0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  <n v="0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  <n v="0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  <n v="0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  <n v="0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  <n v="0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  <n v="0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  <n v="0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  <n v="0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  <n v="0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  <n v="0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  <n v="0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  <n v="0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  <n v="0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  <n v="0"/>
    <x v="683"/>
    <d v="1970-01-01T00:00:00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  <n v="0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  <n v="0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  <n v="0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  <n v="0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  <n v="0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  <n v="0"/>
    <x v="689"/>
    <d v="1970-01-01T00:00:00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  <n v="0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  <n v="0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  <n v="0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  <n v="0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  <n v="0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  <n v="0"/>
    <x v="695"/>
    <d v="1970-01-01T00:00:00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  <n v="0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  <n v="0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  <n v="0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  <n v="0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  <n v="0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  <n v="0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  <n v="0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  <n v="0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  <n v="0"/>
    <x v="704"/>
    <d v="1970-01-01T00:00:00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  <n v="0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  <n v="0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  <n v="0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  <n v="0"/>
    <x v="708"/>
    <d v="1970-01-01T00:00:00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  <n v="0"/>
    <x v="709"/>
    <d v="1970-01-01T00:00:00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  <n v="0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  <n v="0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  <n v="0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  <n v="0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  <n v="0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  <n v="0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  <n v="0"/>
    <x v="716"/>
    <d v="1970-01-01T00:00:00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  <n v="0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  <n v="0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  <n v="0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  <n v="0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  <n v="0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  <n v="0"/>
    <x v="722"/>
    <d v="1970-01-01T00:00:00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  <n v="0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  <n v="0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  <n v="0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  <n v="0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  <n v="0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  <n v="0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  <n v="0"/>
    <x v="729"/>
    <d v="1970-01-01T00:00:00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  <n v="0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  <n v="0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  <n v="0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  <n v="0"/>
    <x v="733"/>
    <d v="1970-01-01T00:00:00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  <n v="0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  <n v="0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  <n v="0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  <n v="0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  <n v="0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  <n v="0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  <n v="0"/>
    <x v="740"/>
    <d v="1970-01-01T00:00:00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  <n v="0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  <n v="0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  <n v="0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  <n v="0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  <n v="0"/>
    <x v="745"/>
    <d v="1970-01-01T00:00:00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  <n v="0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  <n v="0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  <n v="0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  <n v="0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  <n v="0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  <n v="0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  <n v="0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  <n v="0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  <n v="0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  <n v="0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  <n v="0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  <n v="0"/>
    <x v="757"/>
    <d v="1970-01-01T00:00:00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  <n v="0"/>
    <x v="758"/>
    <d v="1970-01-01T00:00:00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  <n v="0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  <n v="0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  <n v="0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  <n v="0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  <n v="0"/>
    <x v="763"/>
    <d v="1970-01-01T00:00:0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  <n v="0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  <n v="0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  <n v="0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  <n v="0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  <n v="0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  <n v="0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  <n v="0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  <n v="0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  <n v="0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  <n v="0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  <n v="0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  <n v="0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  <n v="0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  <n v="0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  <n v="0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  <n v="0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  <n v="0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  <n v="0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  <n v="0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  <n v="0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  <n v="0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  <n v="0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  <n v="0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  <n v="0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  <n v="0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  <n v="0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  <n v="0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  <n v="0"/>
    <x v="791"/>
    <d v="1970-01-01T00:00:0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  <n v="0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  <n v="0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  <n v="0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  <n v="0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  <n v="0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  <n v="0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  <n v="0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  <n v="0"/>
    <x v="799"/>
    <d v="1970-01-01T00:00:00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  <n v="0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  <n v="0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  <n v="0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  <n v="0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  <n v="0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  <n v="0"/>
    <x v="805"/>
    <d v="1970-01-01T00:00:00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  <n v="0"/>
    <x v="806"/>
    <d v="1970-01-01T00:00:00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  <n v="0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  <n v="0"/>
    <x v="808"/>
    <d v="1970-01-01T00:00:00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  <n v="0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  <n v="0"/>
    <x v="810"/>
    <d v="1970-01-01T00:00:00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  <n v="0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  <n v="0"/>
    <x v="812"/>
    <d v="1970-01-01T00:00:00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  <n v="0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  <n v="0"/>
    <x v="814"/>
    <d v="1970-01-01T00:00:00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  <n v="0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  <n v="0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  <n v="0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  <n v="0"/>
    <x v="818"/>
    <d v="1970-01-01T00:00:00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  <n v="0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  <n v="0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  <n v="0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  <n v="0"/>
    <x v="822"/>
    <d v="1970-01-01T00:00:00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  <n v="0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  <n v="0"/>
    <x v="824"/>
    <d v="1970-01-01T00:00:00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  <n v="0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  <n v="0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  <n v="0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  <n v="0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  <n v="0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  <n v="0"/>
    <x v="830"/>
    <d v="1970-01-01T00:00:00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  <n v="0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  <n v="0"/>
    <x v="832"/>
    <d v="1970-01-01T00:00:00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  <n v="0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  <n v="0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  <n v="0"/>
    <x v="835"/>
    <d v="1970-01-01T00:00:00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  <n v="0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  <n v="0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  <n v="0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  <n v="0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  <n v="0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  <n v="5000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  <n v="2500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  <n v="0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  <n v="3000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  <n v="0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  <n v="0"/>
    <x v="846"/>
    <d v="1970-01-01T00:00:00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  <n v="0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  <n v="0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  <n v="0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  <n v="0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  <n v="0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  <n v="0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  <n v="0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  <n v="0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  <n v="0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  <n v="0"/>
    <x v="856"/>
    <d v="1970-01-01T00:00:00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  <n v="0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  <n v="0"/>
    <x v="858"/>
    <d v="1970-01-01T00:00:00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  <n v="0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  <n v="0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  <n v="0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  <n v="0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  <n v="0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  <n v="0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  <n v="0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  <n v="0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  <n v="0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  <n v="0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  <n v="0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  <n v="0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  <n v="0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  <n v="0"/>
    <x v="872"/>
    <d v="1970-01-01T00:00:00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  <n v="0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  <n v="0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  <n v="0"/>
    <x v="875"/>
    <d v="1970-01-01T00:00:0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  <n v="0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  <n v="0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  <n v="0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  <n v="0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  <n v="0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  <n v="0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  <n v="0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  <n v="0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  <n v="0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  <n v="0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  <n v="0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  <n v="0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  <n v="0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  <n v="0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  <n v="0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  <n v="0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  <n v="0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  <n v="0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  <n v="0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  <n v="0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  <n v="0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  <n v="0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  <n v="0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  <n v="0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  <n v="0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  <n v="0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  <n v="0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  <n v="0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  <n v="0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  <n v="0"/>
    <x v="905"/>
    <d v="1970-01-01T00:00:00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  <n v="0"/>
    <x v="906"/>
    <d v="1970-01-01T00:00:0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  <n v="0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  <n v="0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  <n v="0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  <n v="0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  <n v="0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  <n v="0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  <n v="0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  <n v="0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  <n v="0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  <n v="0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  <n v="0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  <n v="0"/>
    <x v="918"/>
    <d v="1970-01-01T00:00:00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  <n v="0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  <n v="0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  <n v="0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  <n v="0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  <n v="0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  <n v="0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  <n v="0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  <n v="0"/>
    <x v="926"/>
    <d v="1970-01-01T00:00:0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  <n v="0"/>
    <x v="927"/>
    <d v="1970-01-01T00:00:0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  <n v="0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  <n v="0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  <n v="0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  <n v="0"/>
    <x v="931"/>
    <d v="1970-01-01T00:00:00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  <n v="0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  <n v="0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  <n v="0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  <n v="0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  <n v="0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  <n v="0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  <n v="0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  <n v="0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  <n v="0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  <n v="0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  <n v="0"/>
    <x v="942"/>
    <d v="1970-01-01T00:00:00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  <n v="0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  <n v="0"/>
    <x v="944"/>
    <d v="1970-01-01T00:00:00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  <n v="0"/>
    <x v="945"/>
    <d v="1970-01-01T00:00:00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  <n v="0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  <n v="0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  <n v="0"/>
    <x v="948"/>
    <d v="1970-01-01T00:00:0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  <n v="0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  <n v="0"/>
    <x v="950"/>
    <d v="1970-01-01T00:00:00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  <n v="0"/>
    <x v="951"/>
    <d v="1970-01-01T00:00:00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  <n v="0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  <n v="0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  <n v="0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  <n v="0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  <n v="0"/>
    <x v="956"/>
    <d v="1970-01-01T00:00:00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  <n v="0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  <n v="0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  <n v="0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  <n v="0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  <n v="0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  <n v="0"/>
    <x v="962"/>
    <d v="1970-01-01T00:00:00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  <n v="0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  <n v="0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  <n v="0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  <n v="0"/>
    <x v="966"/>
    <d v="1970-01-01T00:00:00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  <n v="0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  <n v="0"/>
    <x v="968"/>
    <d v="1970-01-01T00:00:00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  <n v="0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  <n v="0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  <n v="0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  <n v="0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  <n v="0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  <n v="0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  <n v="0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  <n v="0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  <n v="0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  <n v="0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  <n v="0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  <n v="0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  <n v="0"/>
    <x v="981"/>
    <d v="1970-01-01T00:00:00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  <n v="0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  <n v="0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  <n v="0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  <n v="0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  <n v="0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  <n v="0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  <n v="0"/>
    <x v="988"/>
    <d v="1970-01-01T00:00:00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  <n v="0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  <n v="0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  <n v="0"/>
    <x v="991"/>
    <d v="1970-01-01T00:00:00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  <n v="0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  <n v="0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  <n v="0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  <n v="0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  <n v="0"/>
    <x v="996"/>
    <d v="1970-01-01T00:00:00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  <n v="0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  <n v="0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  <n v="0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  <n v="0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  <n v="0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  <n v="0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  <n v="0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  <n v="0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  <n v="0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  <n v="0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  <n v="0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  <n v="0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  <n v="0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  <n v="0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  <n v="0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  <n v="0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  <n v="0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  <n v="0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  <n v="0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  <n v="0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  <n v="0"/>
    <x v="1017"/>
    <d v="1970-01-01T00:00:00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  <n v="0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  <n v="0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  <n v="0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  <n v="3000"/>
    <x v="1021"/>
    <d v="1970-01-01T00:00:01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  <n v="2000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  <n v="0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  <n v="20000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  <n v="70000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  <n v="7000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  <n v="7501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  <n v="10000"/>
    <x v="1028"/>
    <d v="1970-01-01T00:00:01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  <n v="0"/>
    <x v="1029"/>
    <d v="1970-01-01T00:00:00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  <n v="0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  <n v="0"/>
    <x v="1031"/>
    <d v="1970-01-01T00:00:00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  <n v="0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  <n v="0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  <n v="0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  <n v="0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  <n v="0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  <n v="0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  <n v="0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  <n v="0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  <n v="0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  <n v="0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  <n v="0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  <n v="0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  <n v="0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  <n v="0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  <n v="0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  <n v="0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  <n v="0"/>
    <x v="1048"/>
    <d v="1970-01-01T00:00:00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  <n v="0"/>
    <x v="1049"/>
    <d v="1970-01-01T00:00:0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  <n v="0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  <n v="0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  <n v="0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  <n v="0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  <n v="0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  <n v="0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  <n v="0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  <n v="0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  <n v="0"/>
    <x v="1058"/>
    <d v="1970-01-01T00:00:0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  <n v="0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  <n v="0"/>
    <x v="1060"/>
    <d v="1970-01-01T00:00:0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  <n v="0"/>
    <x v="1061"/>
    <d v="1970-01-01T00:00:0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  <n v="0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  <n v="0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  <n v="0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  <n v="0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  <n v="0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  <n v="0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  <n v="0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  <n v="0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  <n v="0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  <n v="0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  <n v="0"/>
    <x v="1072"/>
    <d v="1970-01-01T00:00:00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  <n v="0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  <n v="0"/>
    <x v="1074"/>
    <d v="1970-01-01T00:00:00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  <n v="0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  <n v="0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  <n v="0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  <n v="0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  <n v="0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  <n v="0"/>
    <x v="1080"/>
    <d v="1970-01-01T00:00:00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  <n v="0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  <n v="0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  <n v="0"/>
    <x v="1083"/>
    <d v="1970-01-01T00:00:0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  <n v="0"/>
    <x v="1084"/>
    <d v="1970-01-01T00:00:0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  <n v="0"/>
    <x v="1085"/>
    <d v="1970-01-01T00:00:00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  <n v="0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  <n v="0"/>
    <x v="1087"/>
    <d v="1970-01-01T00:00:0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  <n v="0"/>
    <x v="1088"/>
    <d v="1970-01-01T00:00:00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  <n v="0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  <n v="0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  <n v="0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  <n v="0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  <n v="0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  <n v="0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  <n v="0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  <n v="0"/>
    <x v="1096"/>
    <d v="1970-01-01T00:00:00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  <n v="0"/>
    <x v="1097"/>
    <d v="1970-01-01T00:00:00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  <n v="0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  <n v="0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  <n v="0"/>
    <x v="1100"/>
    <d v="1970-01-01T00:00:0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  <n v="0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  <n v="0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  <n v="0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  <n v="0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  <n v="0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  <n v="0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  <n v="0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  <n v="0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  <n v="0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  <n v="0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  <n v="0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  <n v="0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  <n v="0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  <n v="0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  <n v="0"/>
    <x v="1115"/>
    <d v="1970-01-01T00:00:00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  <n v="0"/>
    <x v="1116"/>
    <d v="1970-01-01T00:00:00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  <n v="0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  <n v="0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  <n v="0"/>
    <x v="1119"/>
    <d v="1970-01-01T00:00:00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  <n v="0"/>
    <x v="1120"/>
    <d v="1970-01-01T00:00:0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  <n v="0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  <n v="0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  <n v="0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  <n v="0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  <n v="0"/>
    <x v="1125"/>
    <d v="1970-01-01T00:00:0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  <n v="0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  <n v="0"/>
    <x v="1127"/>
    <d v="1970-01-01T00:00:00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  <n v="0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  <n v="0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  <n v="0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  <n v="0"/>
    <x v="1131"/>
    <d v="1970-01-01T00:00:0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  <n v="0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  <n v="0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  <n v="0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  <n v="0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  <n v="0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  <n v="0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  <n v="0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  <n v="0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  <n v="0"/>
    <x v="1140"/>
    <d v="1970-01-01T00:00:0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  <n v="0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  <n v="0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  <n v="0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  <n v="0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  <n v="0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  <n v="0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  <n v="0"/>
    <x v="1147"/>
    <d v="1970-01-01T00:00:0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  <n v="0"/>
    <x v="1148"/>
    <d v="1970-01-01T00:00:00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  <n v="0"/>
    <x v="1149"/>
    <d v="1970-01-01T00:00:00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  <n v="0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  <n v="0"/>
    <x v="1151"/>
    <d v="1970-01-01T00:00:00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  <n v="0"/>
    <x v="1152"/>
    <d v="1970-01-01T00:00:00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  <n v="0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  <n v="0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  <n v="0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  <n v="0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  <n v="0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  <n v="0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  <n v="0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  <n v="0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  <n v="0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  <n v="0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  <n v="0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  <n v="0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  <n v="0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  <n v="0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  <n v="0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  <n v="0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  <n v="0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  <n v="0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  <n v="0"/>
    <x v="1171"/>
    <d v="1970-01-01T00:00:00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  <n v="0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  <n v="0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  <n v="0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  <n v="0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  <n v="0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  <n v="0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  <n v="0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  <n v="0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  <n v="0"/>
    <x v="1180"/>
    <d v="1970-01-01T00:00:00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  <n v="0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  <n v="0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  <n v="0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  <n v="0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  <n v="0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  <n v="0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  <n v="0"/>
    <x v="1187"/>
    <d v="1970-01-01T00:00:0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  <n v="0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  <n v="0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  <n v="0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  <n v="0"/>
    <x v="1191"/>
    <d v="1970-01-01T00:00:0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  <n v="0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  <n v="0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  <n v="0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  <n v="0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  <n v="0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  <n v="0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  <n v="0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  <n v="0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  <n v="0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  <n v="0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  <n v="0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  <n v="0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  <n v="0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  <n v="0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  <n v="0"/>
    <x v="1206"/>
    <d v="1970-01-01T00:00:0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  <n v="0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  <n v="0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  <n v="0"/>
    <x v="1209"/>
    <d v="1970-01-01T00:00:0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  <n v="0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  <n v="0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  <n v="0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  <n v="0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  <n v="0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  <n v="0"/>
    <x v="1215"/>
    <d v="1970-01-01T00:00:0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  <n v="0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  <n v="0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  <n v="0"/>
    <x v="1218"/>
    <d v="1970-01-01T00:00:0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  <n v="0"/>
    <x v="1219"/>
    <d v="1970-01-01T00:00:0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  <n v="0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  <n v="0"/>
    <x v="1221"/>
    <d v="1970-01-01T00:00:0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  <n v="0"/>
    <x v="1222"/>
    <d v="1970-01-01T00:00:0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  <n v="0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  <n v="0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  <n v="0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  <n v="0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  <n v="0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  <n v="0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  <n v="0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  <n v="0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  <n v="0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  <n v="0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  <n v="0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  <n v="0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  <n v="0"/>
    <x v="1235"/>
    <d v="1970-01-01T00:00:00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  <n v="0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  <n v="0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  <n v="0"/>
    <x v="1238"/>
    <d v="1970-01-01T00:00:00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  <n v="0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  <n v="0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  <n v="0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  <n v="0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  <n v="0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  <n v="2000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  <n v="2000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  <n v="2000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  <n v="3500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  <n v="2500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  <n v="5000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  <n v="30000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  <n v="6000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  <n v="3500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  <n v="10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  <n v="6700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  <n v="3000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  <n v="30000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  <n v="5500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  <n v="12000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  <n v="2500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  <n v="3300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  <n v="2000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  <n v="6500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  <n v="1500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  <n v="650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  <n v="3500"/>
    <x v="1265"/>
    <d v="1970-01-01T00:00:0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  <n v="9500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  <n v="22000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  <n v="12000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  <n v="18800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  <n v="10000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  <n v="7500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  <n v="5000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  <n v="4000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  <n v="25000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  <n v="15000"/>
    <x v="1275"/>
    <d v="1970-01-01T00:00:0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  <n v="3000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  <n v="15000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  <n v="6500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  <n v="12516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  <n v="15000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  <n v="7000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  <n v="15000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  <n v="1000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  <n v="0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  <n v="0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  <n v="0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  <n v="0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  <n v="0"/>
    <x v="1288"/>
    <d v="1970-01-01T00:00:00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  <n v="0"/>
    <x v="1289"/>
    <d v="1970-01-01T00:00:00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  <n v="0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  <n v="0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  <n v="0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  <n v="0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  <n v="0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  <n v="0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  <n v="0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  <n v="0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  <n v="0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  <n v="0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  <n v="0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  <n v="0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  <n v="0"/>
    <x v="1302"/>
    <d v="1970-01-01T00:00:0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  <n v="0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  <n v="0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  <n v="0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  <n v="0"/>
    <x v="1306"/>
    <d v="1970-01-01T00:00:00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  <n v="0"/>
    <x v="1307"/>
    <d v="1970-01-01T00:00:00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  <n v="0"/>
    <x v="1308"/>
    <d v="1970-01-01T00:00:00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  <n v="0"/>
    <x v="1309"/>
    <d v="1970-01-01T00:00:00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  <n v="0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  <n v="0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  <n v="0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  <n v="0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  <n v="0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  <n v="0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  <n v="0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  <n v="0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  <n v="0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  <n v="0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  <n v="0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  <n v="0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  <n v="0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  <n v="0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  <n v="0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  <n v="0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  <n v="0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  <n v="0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  <n v="0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  <n v="0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  <n v="0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  <n v="0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  <n v="0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  <n v="0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  <n v="0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  <n v="0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  <n v="0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  <n v="0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  <n v="0"/>
    <x v="1338"/>
    <d v="1970-01-01T00:00:00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  <n v="0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  <n v="0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  <n v="0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  <n v="0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  <n v="0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  <n v="0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  <n v="0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  <n v="0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  <n v="0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  <n v="0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  <n v="0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  <n v="0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  <n v="0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  <n v="0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  <n v="0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  <n v="0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  <n v="0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  <n v="0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  <n v="0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  <n v="0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  <n v="0"/>
    <x v="1359"/>
    <d v="1970-01-01T00:00:00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  <n v="0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  <n v="0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  <n v="0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  <n v="0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  <n v="0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  <n v="0"/>
    <x v="1365"/>
    <d v="1970-01-01T00:00:00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  <n v="0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  <n v="0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  <n v="0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  <n v="0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  <n v="0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  <n v="0"/>
    <x v="1371"/>
    <d v="1970-01-01T00:00:00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  <n v="0"/>
    <x v="1372"/>
    <d v="1970-01-01T00:00:00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  <n v="0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  <n v="0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  <n v="0"/>
    <x v="1375"/>
    <d v="1970-01-01T00:00:00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  <n v="0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  <n v="0"/>
    <x v="1377"/>
    <d v="1970-01-01T00:00:00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  <n v="0"/>
    <x v="1378"/>
    <d v="1970-01-01T00:00:00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  <n v="0"/>
    <x v="1379"/>
    <d v="1970-01-01T00:00:00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  <n v="0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  <n v="0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  <n v="0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  <n v="0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  <n v="0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  <n v="0"/>
    <x v="1385"/>
    <d v="1970-01-01T00:00:00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  <n v="0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  <n v="0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  <n v="0"/>
    <x v="1388"/>
    <d v="1970-01-01T00:00:00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  <n v="0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  <n v="0"/>
    <x v="1390"/>
    <d v="1970-01-01T00:00:00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  <n v="0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  <n v="0"/>
    <x v="1392"/>
    <d v="1970-01-01T00:00:00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  <n v="0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  <n v="0"/>
    <x v="1394"/>
    <d v="1970-01-01T00:00:00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  <n v="0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  <n v="0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  <n v="0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  <n v="0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  <n v="0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  <n v="0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  <n v="0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  <n v="0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  <n v="0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  <n v="14500"/>
    <x v="1404"/>
    <d v="1970-01-01T00:00:01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  <n v="25000"/>
    <x v="1405"/>
    <d v="1970-01-01T00:00:01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  <n v="0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  <n v="0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  <n v="0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  <n v="0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  <n v="0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  <n v="0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  <n v="0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  <n v="0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  <n v="0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  <n v="0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  <n v="0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  <n v="0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  <n v="0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  <n v="0"/>
    <x v="1419"/>
    <d v="1970-01-01T00:00:00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  <n v="0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  <n v="0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  <n v="0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  <n v="0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  <n v="0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  <n v="0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  <n v="0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  <n v="0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  <n v="0"/>
    <x v="1428"/>
    <d v="1970-01-01T00:00:00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  <n v="0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  <n v="0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  <n v="0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  <n v="0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  <n v="0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  <n v="0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  <n v="0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  <n v="0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  <n v="0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  <n v="0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  <n v="0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  <n v="0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  <n v="0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  <n v="0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  <n v="0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  <n v="0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  <n v="0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  <n v="0"/>
    <x v="1446"/>
    <d v="1970-01-01T00:00:0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  <n v="0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  <n v="0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  <n v="0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  <n v="0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  <n v="0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  <n v="0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  <n v="0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  <n v="0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  <n v="0"/>
    <x v="1455"/>
    <d v="1970-01-01T00:00:00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  <n v="0"/>
    <x v="1456"/>
    <d v="1970-01-01T00:00:00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  <n v="0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  <n v="0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  <n v="0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  <n v="0"/>
    <x v="1460"/>
    <d v="1970-01-01T00:00:0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  <n v="15000"/>
    <x v="1461"/>
    <d v="1970-01-01T00:00:01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  <n v="4000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  <n v="600"/>
    <x v="1463"/>
    <d v="1970-01-01T00:00:01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  <n v="5000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  <n v="30000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  <n v="16000"/>
    <x v="1466"/>
    <d v="1970-01-01T00:00:01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  <n v="40000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  <n v="9500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  <n v="44250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  <n v="1500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  <n v="32000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  <n v="25000"/>
    <x v="1472"/>
    <d v="1970-01-01T00:00:01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  <n v="1500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  <n v="3000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  <n v="15000"/>
    <x v="1475"/>
    <d v="1970-01-01T00:00:01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  <n v="6000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  <n v="30000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  <n v="50000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  <n v="1600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  <n v="50000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  <n v="0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  <n v="0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  <n v="0"/>
    <x v="1483"/>
    <d v="1970-01-01T00:00:0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  <n v="0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  <n v="0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  <n v="0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  <n v="0"/>
    <x v="1487"/>
    <d v="1970-01-01T00:00:0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  <n v="0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  <n v="0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  <n v="0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  <n v="0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  <n v="0"/>
    <x v="1492"/>
    <d v="1970-01-01T00:00:0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  <n v="0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  <n v="0"/>
    <x v="1494"/>
    <d v="1970-01-01T00:00:0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  <n v="0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  <n v="0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  <n v="0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  <n v="0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  <n v="0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  <n v="0"/>
    <x v="1500"/>
    <d v="1970-01-01T00:00:0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  <n v="52000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  <n v="22000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  <n v="3750"/>
    <x v="1503"/>
    <d v="1970-01-01T00:00:01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  <n v="6500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  <n v="16000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  <n v="1500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  <n v="1200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  <n v="18500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  <n v="17500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  <n v="16000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  <n v="14000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  <n v="3500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  <n v="8000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  <n v="25000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  <n v="300000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  <n v="17000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  <n v="15000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  <n v="15000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  <n v="9000"/>
    <x v="1519"/>
    <d v="1970-01-01T00:00:01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  <n v="18000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  <n v="37500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  <n v="43500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  <n v="18500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  <n v="3000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  <n v="2600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  <n v="23000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  <n v="3500"/>
    <x v="1527"/>
    <d v="1970-01-01T00:00:01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  <n v="3000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  <n v="19000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  <n v="35000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  <n v="2350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  <n v="5000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  <n v="45000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  <n v="7500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  <n v="4000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  <n v="12000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  <n v="12000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  <n v="7000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  <n v="0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  <n v="15000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  <n v="0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  <n v="0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  <n v="0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  <n v="0"/>
    <x v="1544"/>
    <d v="1970-01-01T00:00:0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  <n v="0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  <n v="0"/>
    <x v="1546"/>
    <d v="1970-01-01T00:00:00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  <n v="0"/>
    <x v="1547"/>
    <d v="1970-01-01T00:00:0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  <n v="0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  <n v="0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  <n v="0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  <n v="0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  <n v="0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  <n v="0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  <n v="0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  <n v="0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  <n v="0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  <n v="0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  <n v="0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  <n v="0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  <n v="0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  <n v="0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  <n v="0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  <n v="0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  <n v="0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  <n v="0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  <n v="0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  <n v="0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  <n v="0"/>
    <x v="1568"/>
    <d v="1970-01-01T00:00:00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  <n v="0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  <n v="0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  <n v="0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  <n v="0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  <n v="0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  <n v="0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  <n v="0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  <n v="0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  <n v="0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  <n v="0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  <n v="0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  <n v="0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  <n v="0"/>
    <x v="1581"/>
    <d v="1970-01-01T00:00:00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  <n v="0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  <n v="0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  <n v="0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  <n v="0"/>
    <x v="1585"/>
    <d v="1970-01-01T00:00:00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  <n v="0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  <n v="0"/>
    <x v="1587"/>
    <d v="1970-01-01T00:00:00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  <n v="0"/>
    <x v="1588"/>
    <d v="1970-01-01T00:00:0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  <n v="0"/>
    <x v="1589"/>
    <d v="1970-01-01T00:00:00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  <n v="0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  <n v="0"/>
    <x v="1591"/>
    <d v="1970-01-01T00:00:00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  <n v="0"/>
    <x v="1592"/>
    <d v="1970-01-01T00:00:0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  <n v="0"/>
    <x v="1593"/>
    <d v="1970-01-01T00:00:00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  <n v="0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  <n v="0"/>
    <x v="1595"/>
    <d v="1970-01-01T00:00:0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  <n v="0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  <n v="0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  <n v="0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  <n v="0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  <n v="0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  <n v="0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  <n v="0"/>
    <x v="1602"/>
    <d v="1970-01-01T00:00:00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  <n v="0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  <n v="0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  <n v="0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  <n v="0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  <n v="0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  <n v="0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  <n v="0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  <n v="0"/>
    <x v="1610"/>
    <d v="1970-01-01T00:00:00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  <n v="0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  <n v="0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  <n v="0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  <n v="0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  <n v="0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  <n v="0"/>
    <x v="1616"/>
    <d v="1970-01-01T00:00:00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  <n v="0"/>
    <x v="1617"/>
    <d v="1970-01-01T00:00:00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  <n v="0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  <n v="0"/>
    <x v="1619"/>
    <d v="1970-01-01T00:00:00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  <n v="0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  <n v="0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  <n v="0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  <n v="0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  <n v="0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  <n v="0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  <n v="0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  <n v="0"/>
    <x v="1627"/>
    <d v="1970-01-01T00:00:00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  <n v="0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  <n v="0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  <n v="0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  <n v="0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  <n v="0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  <n v="0"/>
    <x v="1633"/>
    <d v="1970-01-01T00:00:00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  <n v="0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  <n v="0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  <n v="0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  <n v="0"/>
    <x v="1637"/>
    <d v="1970-01-01T00:00:00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  <n v="0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  <n v="0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  <n v="0"/>
    <x v="1640"/>
    <d v="1970-01-01T00:00:00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  <n v="0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  <n v="0"/>
    <x v="1642"/>
    <d v="1970-01-01T00:00:00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  <n v="0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  <n v="0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  <n v="0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  <n v="0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  <n v="0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  <n v="0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  <n v="0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  <n v="0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  <n v="0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  <n v="0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  <n v="0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  <n v="0"/>
    <x v="1654"/>
    <d v="1970-01-01T00:00:00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  <n v="0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  <n v="0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  <n v="0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  <n v="0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  <n v="0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  <n v="0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  <n v="0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  <n v="0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  <n v="0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  <n v="0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  <n v="0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  <n v="0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  <n v="0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  <n v="0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  <n v="0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  <n v="0"/>
    <x v="1670"/>
    <d v="1970-01-01T00:00:00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  <n v="0"/>
    <x v="1671"/>
    <d v="1970-01-01T00:00:00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  <n v="0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  <n v="0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  <n v="0"/>
    <x v="1674"/>
    <d v="1970-01-01T00:00:00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  <n v="0"/>
    <x v="1675"/>
    <d v="1970-01-01T00:00:00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  <n v="0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  <n v="0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  <n v="0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  <n v="0"/>
    <x v="1679"/>
    <d v="1970-01-01T00:00:00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  <n v="0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  <n v="0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  <n v="0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  <n v="0"/>
    <x v="1683"/>
    <d v="1970-01-01T00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  <n v="0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  <n v="0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  <n v="0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  <n v="0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  <n v="0"/>
    <x v="1688"/>
    <d v="1970-01-01T00:00:00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  <n v="0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  <n v="0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  <n v="0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  <n v="0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  <n v="0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  <n v="0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  <n v="0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  <n v="0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  <n v="0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  <n v="0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  <n v="0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  <n v="0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  <n v="0"/>
    <x v="1701"/>
    <d v="1970-01-01T00:00:00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  <n v="0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  <n v="0"/>
    <x v="1703"/>
    <d v="1970-01-01T00:00:00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  <n v="0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  <n v="0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  <n v="0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  <n v="0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  <n v="0"/>
    <x v="1708"/>
    <d v="1970-01-01T00:00:0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  <n v="0"/>
    <x v="1709"/>
    <d v="1970-01-01T00:00:00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  <n v="0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  <n v="0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  <n v="0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  <n v="0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  <n v="0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  <n v="0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  <n v="0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  <n v="0"/>
    <x v="1717"/>
    <d v="1970-01-01T00:00:00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  <n v="0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  <n v="0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  <n v="0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  <n v="0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  <n v="0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  <n v="0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  <n v="0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  <n v="0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  <n v="0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  <n v="0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  <n v="0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  <n v="0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  <n v="0"/>
    <x v="1730"/>
    <d v="1970-01-01T00:00:0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  <n v="0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  <n v="0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  <n v="0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  <n v="0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  <n v="0"/>
    <x v="1735"/>
    <d v="1970-01-01T00:00:00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  <n v="0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  <n v="0"/>
    <x v="1737"/>
    <d v="1970-01-01T00:00:00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  <n v="0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  <n v="0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  <n v="0"/>
    <x v="1740"/>
    <d v="1970-01-01T00:00:0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  <n v="0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  <n v="0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  <n v="0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  <n v="0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  <n v="0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  <n v="0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  <n v="0"/>
    <x v="1747"/>
    <d v="1970-01-01T00:00:0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  <n v="0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  <n v="0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  <n v="0"/>
    <x v="1750"/>
    <d v="1970-01-01T00:00:0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  <n v="0"/>
    <x v="1751"/>
    <d v="1970-01-01T00:00:0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  <n v="0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  <n v="0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  <n v="0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  <n v="0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  <n v="0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  <n v="0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  <n v="0"/>
    <x v="1758"/>
    <d v="1970-01-01T00:00:0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  <n v="0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  <n v="0"/>
    <x v="1760"/>
    <d v="1970-01-01T00:00:0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  <n v="0"/>
    <x v="1761"/>
    <d v="1970-01-01T00:00:0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  <n v="0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  <n v="0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  <n v="11000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  <n v="12500"/>
    <x v="1765"/>
    <d v="1970-01-01T00:00:01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  <n v="1500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  <n v="5000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  <n v="5000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  <n v="40000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  <n v="24500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  <n v="4200"/>
    <x v="1771"/>
    <d v="1970-01-01T00:00:01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  <n v="5500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  <n v="30000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  <n v="2500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  <n v="32500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  <n v="5000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  <n v="4800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  <n v="50000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  <n v="11000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  <n v="30000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  <n v="5500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  <n v="35000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  <n v="40000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  <n v="5000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  <n v="24000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  <n v="1900"/>
    <x v="1786"/>
    <d v="1970-01-01T00:00:0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  <n v="10000"/>
    <x v="1787"/>
    <d v="1970-01-01T00:00:01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  <n v="5500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  <n v="8000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  <n v="33000"/>
    <x v="1790"/>
    <d v="1970-01-01T00:00:01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  <n v="3000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  <n v="25000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  <n v="3000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  <n v="9000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  <n v="28000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  <n v="19000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  <n v="10000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  <n v="16000"/>
    <x v="1798"/>
    <d v="1970-01-01T00:00:01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  <n v="4000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  <n v="46260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  <n v="17000"/>
    <x v="1801"/>
    <d v="1970-01-01T00:00:01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  <n v="3500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  <n v="17500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  <n v="15500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  <n v="22500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  <n v="20000"/>
    <x v="1806"/>
    <d v="1970-01-01T00:00:01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  <n v="5000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  <n v="28000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  <n v="3500"/>
    <x v="1809"/>
    <d v="1970-01-01T00:00:01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  <n v="0"/>
    <x v="1810"/>
    <d v="1970-01-01T00:00:0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  <n v="0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  <n v="0"/>
    <x v="1812"/>
    <d v="1970-01-01T00:00:0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  <n v="0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  <n v="0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  <n v="0"/>
    <x v="1815"/>
    <d v="1970-01-01T00:00:0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  <n v="0"/>
    <x v="1816"/>
    <d v="1970-01-01T00:00:0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  <n v="0"/>
    <x v="1817"/>
    <d v="1970-01-01T00:00:0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  <n v="0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  <n v="0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  <n v="0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  <n v="0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  <n v="0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  <n v="0"/>
    <x v="1823"/>
    <d v="1970-01-01T00:00:00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  <n v="0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  <n v="0"/>
    <x v="1825"/>
    <d v="1970-01-01T00:00:00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  <n v="0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  <n v="0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  <n v="0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  <n v="0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  <n v="0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  <n v="0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  <n v="0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  <n v="0"/>
    <x v="1833"/>
    <d v="1970-01-01T00:00:00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  <n v="0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  <n v="0"/>
    <x v="1835"/>
    <d v="1970-01-01T00:00:00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  <n v="0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  <n v="0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  <n v="0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  <n v="0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  <n v="0"/>
    <x v="1840"/>
    <d v="1970-01-01T00:00:00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  <n v="0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  <n v="0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  <n v="0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  <n v="0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  <n v="0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  <n v="0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  <n v="0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  <n v="0"/>
    <x v="1848"/>
    <d v="1970-01-01T00:00:00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  <n v="0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  <n v="0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  <n v="0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  <n v="0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  <n v="0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  <n v="0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  <n v="0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  <n v="0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  <n v="0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  <n v="0"/>
    <x v="1858"/>
    <d v="1970-01-01T00:00:00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  <n v="0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  <n v="0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  <n v="0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  <n v="0"/>
    <x v="1862"/>
    <d v="1970-01-01T00:00:00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  <n v="0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  <n v="0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  <n v="0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  <n v="0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  <n v="0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  <n v="0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  <n v="0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  <n v="0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  <n v="0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  <n v="0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  <n v="0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  <n v="0"/>
    <x v="1874"/>
    <d v="1970-01-01T00:00:00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  <n v="0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  <n v="0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  <n v="0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  <n v="0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  <n v="0"/>
    <x v="1879"/>
    <d v="1970-01-01T00:00:00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  <n v="0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  <n v="0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  <n v="0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  <n v="0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  <n v="0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  <n v="0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  <n v="0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  <n v="0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  <n v="0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  <n v="0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  <n v="0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  <n v="0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  <n v="0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  <n v="0"/>
    <x v="1893"/>
    <d v="1970-01-01T00:00:00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  <n v="0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  <n v="0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  <n v="0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  <n v="0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  <n v="0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  <n v="0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  <n v="0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  <n v="0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  <n v="0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  <n v="0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  <n v="0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  <n v="0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  <n v="0"/>
    <x v="1906"/>
    <d v="1970-01-01T00:00:00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  <n v="0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  <n v="0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  <n v="0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  <n v="0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  <n v="0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  <n v="0"/>
    <x v="1912"/>
    <d v="1970-01-01T00:00:00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  <n v="0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  <n v="0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  <n v="0"/>
    <x v="1915"/>
    <d v="1970-01-01T00:00:00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  <n v="0"/>
    <x v="1916"/>
    <d v="1970-01-01T00:00:00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  <n v="0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  <n v="0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  <n v="0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  <n v="0"/>
    <x v="1920"/>
    <d v="1970-01-01T00:00:00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  <n v="0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  <n v="0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  <n v="0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  <n v="0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  <n v="0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  <n v="0"/>
    <x v="1926"/>
    <d v="1970-01-01T00:00:00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  <n v="0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  <n v="0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  <n v="0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  <n v="0"/>
    <x v="1930"/>
    <d v="1970-01-01T00:00:00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  <n v="0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  <n v="0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  <n v="0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  <n v="0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  <n v="0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  <n v="0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  <n v="0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  <n v="0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  <n v="0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  <n v="0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  <n v="250000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  <n v="6000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  <n v="10000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  <n v="40000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  <n v="100000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  <n v="7500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  <n v="800"/>
    <x v="1947"/>
    <d v="1970-01-01T00:00:01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  <n v="100000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  <n v="50000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  <n v="48000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  <n v="50000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  <n v="35000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  <n v="15000"/>
    <x v="1953"/>
    <d v="1970-01-01T00:00:01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  <n v="50000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  <n v="42000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  <n v="60000"/>
    <x v="1956"/>
    <d v="1970-01-01T00:00:01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  <n v="30000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  <n v="7000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  <n v="10000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  <n v="70000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  <n v="10000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  <n v="10000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  <n v="19000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  <n v="89200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  <n v="5000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  <n v="100000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  <n v="20000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  <n v="50000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  <n v="20000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  <n v="5000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  <n v="400000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  <n v="2500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  <n v="198000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  <n v="20000"/>
    <x v="1974"/>
    <d v="1970-01-01T00:00:0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  <n v="16000"/>
    <x v="1975"/>
    <d v="1970-01-01T00:00:01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  <n v="4000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  <n v="50000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  <n v="50000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  <n v="200000"/>
    <x v="1979"/>
    <d v="1970-01-01T00:00:01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  <n v="50000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  <n v="0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  <n v="0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  <n v="0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  <n v="0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  <n v="0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  <n v="0"/>
    <x v="1986"/>
    <d v="1970-01-01T00:00:00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  <n v="0"/>
    <x v="1987"/>
    <d v="1970-01-01T00:00:00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  <n v="0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  <n v="0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  <n v="0"/>
    <x v="1990"/>
    <d v="1970-01-01T00:00:00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  <n v="0"/>
    <x v="1991"/>
    <d v="1970-01-01T00:00:00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  <n v="0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  <n v="0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  <n v="0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  <n v="0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  <n v="0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  <n v="0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  <n v="0"/>
    <x v="1998"/>
    <d v="1970-01-01T00:00:00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  <n v="0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  <n v="0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  <n v="55000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  <n v="50000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  <n v="500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  <n v="50000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  <n v="30000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  <n v="50000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  <n v="10000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  <n v="1570.79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  <n v="50000"/>
    <x v="2009"/>
    <d v="1970-01-01T00:00:01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  <n v="30000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  <n v="50000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  <n v="5000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  <n v="160000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  <n v="30000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  <n v="7200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  <n v="10000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  <n v="25000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  <n v="65000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  <n v="40000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  <n v="1500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  <n v="5000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  <n v="100000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  <n v="100000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  <n v="4000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  <n v="80000"/>
    <x v="2025"/>
    <d v="1970-01-01T00:00:01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  <n v="25000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  <n v="100000"/>
    <x v="2027"/>
    <d v="1970-01-01T00:00:0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  <n v="3000"/>
    <x v="2028"/>
    <d v="1970-01-01T00:00:0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  <n v="2500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  <n v="32768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  <n v="50000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  <n v="25000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  <n v="25000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  <n v="78000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  <n v="80000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  <n v="30000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  <n v="10000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  <n v="8000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  <n v="125000"/>
    <x v="2039"/>
    <d v="1970-01-01T00:00:01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  <n v="3000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  <n v="0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  <n v="0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  <n v="0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  <n v="0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  <n v="0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  <n v="0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  <n v="0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  <n v="0"/>
    <x v="2048"/>
    <d v="1970-01-01T00:00:0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  <n v="0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  <n v="0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  <n v="0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  <n v="0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  <n v="0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  <n v="0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  <n v="0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  <n v="0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  <n v="0"/>
    <x v="2057"/>
    <d v="1970-01-01T00:00:0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  <n v="0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  <n v="0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  <n v="0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  <n v="0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  <n v="0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  <n v="0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  <n v="0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  <n v="0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  <n v="0"/>
    <x v="2066"/>
    <d v="1970-01-01T00:00:0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  <n v="0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  <n v="0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  <n v="0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  <n v="0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  <n v="0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  <n v="0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  <n v="0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  <n v="0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  <n v="0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  <n v="0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  <n v="0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  <n v="0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  <n v="0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  <n v="0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  <n v="0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  <n v="0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  <n v="0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  <n v="0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  <n v="0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  <n v="0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  <n v="0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  <n v="0"/>
    <x v="2088"/>
    <d v="1970-01-01T00:00:00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  <n v="0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  <n v="0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  <n v="0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  <n v="0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  <n v="0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  <n v="0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  <n v="0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  <n v="0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  <n v="0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  <n v="0"/>
    <x v="2098"/>
    <d v="1970-01-01T00:00:00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  <n v="0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  <n v="0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  <n v="0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  <n v="0"/>
    <x v="2102"/>
    <d v="1970-01-01T00:00:00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  <n v="0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  <n v="0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  <n v="0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  <n v="0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  <n v="0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  <n v="0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  <n v="0"/>
    <x v="2109"/>
    <d v="1970-01-01T00:00:00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  <n v="0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  <n v="0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  <n v="0"/>
    <x v="2112"/>
    <d v="1970-01-01T00:00:00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  <n v="0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  <n v="0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  <n v="0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  <n v="0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  <n v="0"/>
    <x v="2117"/>
    <d v="1970-01-01T00:00:00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  <n v="0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  <n v="0"/>
    <x v="2119"/>
    <d v="1970-01-01T00:00:00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  <n v="0"/>
    <x v="2120"/>
    <d v="1970-01-01T00:00:00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  <n v="0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  <n v="0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  <n v="0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  <n v="0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  <n v="0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  <n v="0"/>
    <x v="2126"/>
    <d v="1970-01-01T00:00:00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  <n v="0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  <n v="0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  <n v="0"/>
    <x v="2129"/>
    <d v="1970-01-01T00:00:00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  <n v="0"/>
    <x v="2130"/>
    <d v="1970-01-01T00:00:00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  <n v="0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  <n v="0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  <n v="0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  <n v="0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  <n v="0"/>
    <x v="2135"/>
    <d v="1970-01-01T00:00:00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  <n v="0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  <n v="0"/>
    <x v="2137"/>
    <d v="1970-01-01T00:00:00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  <n v="0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  <n v="0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  <n v="0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  <n v="0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  <n v="0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  <n v="0"/>
    <x v="2143"/>
    <d v="1970-01-01T00:00:00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  <n v="0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  <n v="0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  <n v="0"/>
    <x v="2146"/>
    <d v="1970-01-01T00:00:00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  <n v="0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  <n v="0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  <n v="0"/>
    <x v="2149"/>
    <d v="1970-01-01T00:00:0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  <n v="0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  <n v="0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  <n v="0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  <n v="0"/>
    <x v="2153"/>
    <d v="1970-01-01T00:00:00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  <n v="0"/>
    <x v="2154"/>
    <d v="1970-01-01T00:00:00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  <n v="0"/>
    <x v="2155"/>
    <d v="1970-01-01T00:00:00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  <n v="0"/>
    <x v="2156"/>
    <d v="1970-01-01T00:00:00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  <n v="0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  <n v="0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  <n v="0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  <n v="0"/>
    <x v="2160"/>
    <d v="1970-01-01T00:00:00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  <n v="0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  <n v="0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  <n v="0"/>
    <x v="2163"/>
    <d v="1970-01-01T00:00:00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  <n v="0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  <n v="0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  <n v="0"/>
    <x v="2166"/>
    <d v="1970-01-01T00:00:00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  <n v="0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  <n v="0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  <n v="0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  <n v="0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  <n v="0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  <n v="0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  <n v="0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  <n v="0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  <n v="0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  <n v="0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  <n v="0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  <n v="0"/>
    <x v="2178"/>
    <d v="1970-01-01T00:00:00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  <n v="0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  <n v="0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  <n v="0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  <n v="0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  <n v="0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  <n v="10000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  <n v="0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  <n v="0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  <n v="20000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  <n v="0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  <n v="0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  <n v="0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  <n v="0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  <n v="0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  <n v="0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  <n v="0"/>
    <x v="2194"/>
    <d v="1970-01-01T00:00:00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  <n v="0"/>
    <x v="2195"/>
    <d v="1970-01-01T00:00:00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  <n v="0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  <n v="0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  <n v="0"/>
    <x v="2198"/>
    <d v="1970-01-01T00:00:00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  <n v="9000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  <n v="0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  <n v="0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  <n v="0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  <n v="0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  <n v="0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  <n v="0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  <n v="0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  <n v="0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  <n v="0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  <n v="0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  <n v="0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  <n v="0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  <n v="0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  <n v="0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  <n v="0"/>
    <x v="2214"/>
    <d v="1970-01-01T00:00:00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  <n v="0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  <n v="0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  <n v="0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  <n v="0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  <n v="0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  <n v="0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  <n v="0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  <n v="0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  <n v="0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  <n v="0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  <n v="0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  <n v="0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  <n v="0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  <n v="0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  <n v="0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  <n v="0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  <n v="0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  <n v="0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  <n v="0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  <n v="0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  <n v="0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  <n v="0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  <n v="0"/>
    <x v="2237"/>
    <d v="1970-01-01T00:00:00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  <n v="0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  <n v="0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  <n v="0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  <n v="0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  <n v="0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  <n v="0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  <n v="0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  <n v="0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  <n v="0"/>
    <x v="2246"/>
    <d v="1970-01-01T00:00:00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  <n v="0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  <n v="0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  <n v="0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  <n v="0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  <n v="0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  <n v="0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  <n v="0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  <n v="0"/>
    <x v="2254"/>
    <d v="1970-01-01T00:00:00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  <n v="0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  <n v="0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  <n v="0"/>
    <x v="2257"/>
    <d v="1970-01-01T00:00:00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  <n v="0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  <n v="0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  <n v="0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  <n v="0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  <n v="0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  <n v="0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  <n v="0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  <n v="0"/>
    <x v="2265"/>
    <d v="1970-01-01T00:00:00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  <n v="0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  <n v="0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  <n v="0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  <n v="0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  <n v="0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  <n v="0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  <n v="0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  <n v="0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  <n v="0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  <n v="0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  <n v="0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  <n v="0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  <n v="0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  <n v="0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  <n v="0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  <n v="0"/>
    <x v="2281"/>
    <d v="1970-01-01T00:00:00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  <n v="0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  <n v="0"/>
    <x v="2283"/>
    <d v="1970-01-01T00:00:00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  <n v="0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  <n v="0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  <n v="0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  <n v="0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  <n v="0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  <n v="0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  <n v="0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  <n v="0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  <n v="0"/>
    <x v="2292"/>
    <d v="1970-01-01T00:00:00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  <n v="0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  <n v="0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  <n v="0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  <n v="0"/>
    <x v="2296"/>
    <d v="1970-01-01T00:00:00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  <n v="0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  <n v="0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  <n v="0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  <n v="0"/>
    <x v="2300"/>
    <d v="1970-01-01T00:00:00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  <n v="5000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  <n v="2300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  <n v="6450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  <n v="6000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  <n v="18000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  <n v="3500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  <n v="1964.47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  <n v="50000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  <n v="6000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  <n v="18500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  <n v="9000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  <n v="3000"/>
    <x v="2312"/>
    <d v="1970-01-01T00:00:01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  <n v="5000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  <n v="1200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  <n v="2500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  <n v="15000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  <n v="400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  <n v="5000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  <n v="3000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  <n v="5000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  <n v="0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  <n v="0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  <n v="0"/>
    <x v="2323"/>
    <d v="1970-01-01T00:00:0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  <n v="0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  <n v="0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  <n v="0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  <n v="35000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  <n v="10000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  <n v="25000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  <n v="35000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  <n v="8000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  <n v="25000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  <n v="600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  <n v="4000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  <n v="25000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  <n v="20000"/>
    <x v="2336"/>
    <d v="1970-01-01T00:00:0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  <n v="12000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  <n v="15000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  <n v="25000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  <n v="40000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  <n v="0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  <n v="0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  <n v="0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  <n v="0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  <n v="0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  <n v="0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  <n v="0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  <n v="0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  <n v="0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  <n v="0"/>
    <x v="2350"/>
    <d v="1970-01-01T00:00:0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  <n v="0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  <n v="0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  <n v="0"/>
    <x v="2353"/>
    <d v="1970-01-01T00:00:0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  <n v="0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  <n v="0"/>
    <x v="2355"/>
    <d v="1970-01-01T00:00:00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  <n v="0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  <n v="0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  <n v="0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  <n v="0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  <n v="0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  <n v="0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  <n v="0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  <n v="0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  <n v="0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  <n v="0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  <n v="0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  <n v="0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  <n v="0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  <n v="0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  <n v="0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  <n v="0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  <n v="0"/>
    <x v="2372"/>
    <d v="1970-01-01T00:00:0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  <n v="0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  <n v="0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  <n v="0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  <n v="0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  <n v="0"/>
    <x v="2377"/>
    <d v="1970-01-01T00:00:0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  <n v="0"/>
    <x v="2378"/>
    <d v="1970-01-01T00:00:0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  <n v="0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  <n v="0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  <n v="0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  <n v="0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  <n v="0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  <n v="0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  <n v="0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  <n v="0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  <n v="0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  <n v="0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  <n v="0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  <n v="0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  <n v="0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  <n v="0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  <n v="0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  <n v="0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  <n v="0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  <n v="0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  <n v="0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  <n v="0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  <n v="0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  <n v="0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  <n v="0"/>
    <x v="2401"/>
    <d v="1970-01-01T00:00:00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  <n v="0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  <n v="0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  <n v="0"/>
    <x v="2404"/>
    <d v="1970-01-01T00:00:0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  <n v="0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  <n v="0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  <n v="0"/>
    <x v="2407"/>
    <d v="1970-01-01T00:00:00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  <n v="0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  <n v="0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  <n v="0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  <n v="0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  <n v="0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  <n v="0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  <n v="0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  <n v="0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  <n v="0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  <n v="0"/>
    <x v="2417"/>
    <d v="1970-01-01T00:00:0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  <n v="0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  <n v="0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  <n v="0"/>
    <x v="2420"/>
    <d v="1970-01-01T00:00:00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  <n v="0"/>
    <x v="2421"/>
    <d v="1970-01-01T00:00:00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  <n v="0"/>
    <x v="2422"/>
    <d v="1970-01-01T00:00:00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  <n v="0"/>
    <x v="2423"/>
    <d v="1970-01-01T00:00:00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  <n v="0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  <n v="0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  <n v="0"/>
    <x v="2426"/>
    <d v="1970-01-01T00:00:0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  <n v="0"/>
    <x v="2427"/>
    <d v="1970-01-01T00:00:00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  <n v="0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  <n v="0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  <n v="0"/>
    <x v="2430"/>
    <d v="1970-01-01T00:00:00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  <n v="0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  <n v="0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  <n v="0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  <n v="0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  <n v="0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  <n v="0"/>
    <x v="2436"/>
    <d v="1970-01-01T00:00:00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  <n v="0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  <n v="0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  <n v="0"/>
    <x v="2439"/>
    <d v="1970-01-01T00:00:0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  <n v="0"/>
    <x v="2440"/>
    <d v="1970-01-01T00:00:00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  <n v="0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  <n v="0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  <n v="0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  <n v="0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  <n v="0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  <n v="0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  <n v="0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  <n v="0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  <n v="0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  <n v="0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  <n v="0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  <n v="0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  <n v="0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  <n v="0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  <n v="0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  <n v="0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  <n v="0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  <n v="0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  <n v="0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  <n v="0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  <n v="0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  <n v="0"/>
    <x v="2462"/>
    <d v="1970-01-01T00:00:00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  <n v="0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  <n v="0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  <n v="0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  <n v="0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  <n v="0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  <n v="0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  <n v="0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  <n v="0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  <n v="0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  <n v="0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  <n v="0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  <n v="0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  <n v="0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  <n v="0"/>
    <x v="2476"/>
    <d v="1970-01-01T00:00:00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  <n v="0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  <n v="0"/>
    <x v="2478"/>
    <d v="1970-01-01T00:00:00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  <n v="0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  <n v="0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  <n v="0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  <n v="0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  <n v="0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  <n v="0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  <n v="0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  <n v="0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  <n v="0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  <n v="0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  <n v="0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  <n v="0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  <n v="0"/>
    <x v="2491"/>
    <d v="1970-01-01T00:00:00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  <n v="0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  <n v="0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  <n v="0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  <n v="0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  <n v="0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  <n v="0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  <n v="0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  <n v="0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  <n v="0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  <n v="0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  <n v="0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  <n v="0"/>
    <x v="2503"/>
    <d v="1970-01-01T00:00:0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  <n v="0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  <n v="0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  <n v="0"/>
    <x v="2506"/>
    <d v="1970-01-01T00:00:00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  <n v="0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  <n v="0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  <n v="0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  <n v="0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  <n v="0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  <n v="0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  <n v="0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  <n v="0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  <n v="0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  <n v="0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  <n v="0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  <n v="0"/>
    <x v="2518"/>
    <d v="1970-01-01T00:00:0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  <n v="0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  <n v="0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  <n v="0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  <n v="0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  <n v="0"/>
    <x v="2523"/>
    <d v="1970-01-01T00:00:00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  <n v="0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  <n v="0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  <n v="0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  <n v="0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  <n v="0"/>
    <x v="2528"/>
    <d v="1970-01-01T00:00:00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  <n v="0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  <n v="0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  <n v="0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  <n v="0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  <n v="0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  <n v="0"/>
    <x v="2534"/>
    <d v="1970-01-01T00:00:0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  <n v="0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  <n v="0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  <n v="0"/>
    <x v="2537"/>
    <d v="1970-01-01T00:00: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  <n v="0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  <n v="0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  <n v="0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  <n v="0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  <n v="0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  <n v="0"/>
    <x v="2543"/>
    <d v="1970-01-01T00:00:00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  <n v="0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  <n v="0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  <n v="0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  <n v="0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  <n v="0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  <n v="0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  <n v="0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  <n v="0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  <n v="0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  <n v="0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  <n v="0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  <n v="0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  <n v="0"/>
    <x v="2556"/>
    <d v="1970-01-01T00:00:00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  <n v="0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  <n v="0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  <n v="0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  <n v="0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  <n v="0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  <n v="0"/>
    <x v="2562"/>
    <d v="1970-01-01T00:00:00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  <n v="0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  <n v="0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  <n v="0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  <n v="0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  <n v="0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  <n v="0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  <n v="0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  <n v="0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  <n v="0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  <n v="0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  <n v="0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  <n v="0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  <n v="0"/>
    <x v="2575"/>
    <d v="1970-01-01T00:00:0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  <n v="0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  <n v="0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  <n v="0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  <n v="0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  <n v="0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  <n v="0"/>
    <x v="2581"/>
    <d v="1970-01-01T00:00:00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  <n v="0"/>
    <x v="2582"/>
    <d v="1970-01-01T00:00:00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  <n v="0"/>
    <x v="2583"/>
    <d v="1970-01-01T00:00:00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  <n v="0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  <n v="0"/>
    <x v="2585"/>
    <d v="1970-01-01T00:00:0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  <n v="0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  <n v="0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  <n v="0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  <n v="0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  <n v="0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  <n v="0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  <n v="0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  <n v="0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  <n v="0"/>
    <x v="2594"/>
    <d v="1970-01-01T00:00:00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  <n v="0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  <n v="0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  <n v="0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  <n v="0"/>
    <x v="2598"/>
    <d v="1970-01-01T00:00:00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  <n v="0"/>
    <x v="2599"/>
    <d v="1970-01-01T00:00:00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  <n v="0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  <n v="500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  <n v="12000"/>
    <x v="2602"/>
    <d v="1970-01-01T00:00:01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  <n v="1750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  <n v="20000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  <n v="100000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  <n v="11000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  <n v="8000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  <n v="8000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  <n v="35000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  <n v="22765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  <n v="11000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  <n v="10000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  <n v="7500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  <n v="10500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  <n v="0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  <n v="25000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  <n v="500"/>
    <x v="2617"/>
    <d v="1970-01-01T00:00:01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  <n v="15000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  <n v="1000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  <n v="65000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  <n v="15000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  <n v="0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  <n v="0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  <n v="0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  <n v="0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  <n v="0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  <n v="0"/>
    <x v="2627"/>
    <d v="1970-01-01T00:00:00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  <n v="0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  <n v="0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  <n v="0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  <n v="0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  <n v="0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  <n v="0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  <n v="0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  <n v="0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  <n v="0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  <n v="0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  <n v="0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  <n v="0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  <n v="0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  <n v="0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  <n v="0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  <n v="1000000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  <n v="100000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  <n v="20000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  <n v="500000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  <n v="0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  <n v="0"/>
    <x v="2648"/>
    <d v="1970-01-01T00:00:00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  <n v="0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  <n v="0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  <n v="0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  <n v="0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  <n v="0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  <n v="0"/>
    <x v="2654"/>
    <d v="1970-01-01T00:00:00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  <n v="0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  <n v="0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  <n v="0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  <n v="0"/>
    <x v="2658"/>
    <d v="1970-01-01T00:00:00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  <n v="0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  <n v="0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  <n v="0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  <n v="0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  <n v="0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  <n v="0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  <n v="0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  <n v="0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  <n v="0"/>
    <x v="2667"/>
    <d v="1970-01-01T00:00:00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  <n v="0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  <n v="0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  <n v="38888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  <n v="25000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  <n v="10000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  <n v="40000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  <n v="35000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  <n v="25000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  <n v="0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  <n v="0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  <n v="0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  <n v="0"/>
    <x v="2679"/>
    <d v="1970-01-01T00:00:00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  <n v="0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  <n v="0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  <n v="0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  <n v="0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  <n v="0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  <n v="0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  <n v="0"/>
    <x v="2686"/>
    <d v="1970-01-01T00:00:0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  <n v="0"/>
    <x v="2687"/>
    <d v="1970-01-01T00:00:0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  <n v="0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  <n v="0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  <n v="0"/>
    <x v="2690"/>
    <d v="1970-01-01T00:00:00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  <n v="0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  <n v="0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  <n v="0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  <n v="0"/>
    <x v="2694"/>
    <d v="1970-01-01T00:00:00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  <n v="0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  <n v="0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  <n v="0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  <n v="0"/>
    <x v="2698"/>
    <d v="1970-01-01T00:00:00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  <n v="0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  <n v="0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  <n v="0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  <n v="10000"/>
    <x v="2702"/>
    <d v="1970-01-01T00:00:01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  <n v="0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  <n v="0"/>
    <x v="2704"/>
    <d v="1970-01-01T00:00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  <n v="0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  <n v="35000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  <n v="8000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  <n v="20000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  <n v="50000"/>
    <x v="2709"/>
    <d v="1970-01-01T00:00:01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  <n v="60000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  <n v="3910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  <n v="5500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  <n v="150000"/>
    <x v="2713"/>
    <d v="1970-01-01T00:00:01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  <n v="25000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  <n v="12000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  <n v="10000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  <n v="25000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  <n v="18000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  <n v="0"/>
    <x v="2719"/>
    <d v="1970-01-01T00:00:00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  <n v="0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  <n v="0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  <n v="0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  <n v="0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  <n v="0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  <n v="0"/>
    <x v="2725"/>
    <d v="1970-01-01T00:00:0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  <n v="0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  <n v="0"/>
    <x v="2727"/>
    <d v="1970-01-01T00:00:0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  <n v="0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  <n v="0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  <n v="0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  <n v="0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  <n v="0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  <n v="0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  <n v="0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  <n v="0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  <n v="0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  <n v="0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  <n v="0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  <n v="0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  <n v="0"/>
    <x v="2740"/>
    <d v="1970-01-01T00:00:0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  <n v="0"/>
    <x v="2741"/>
    <d v="1970-01-01T00:00:00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  <n v="0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  <n v="0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  <n v="0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  <n v="0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  <n v="0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  <n v="0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  <n v="0"/>
    <x v="2748"/>
    <d v="1970-01-01T00:00:00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  <n v="0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  <n v="0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  <n v="0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  <n v="0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  <n v="0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  <n v="0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  <n v="0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  <n v="0"/>
    <x v="2756"/>
    <d v="1970-01-01T00:00:00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  <n v="0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  <n v="0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  <n v="0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  <n v="0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  <n v="0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  <n v="0"/>
    <x v="2762"/>
    <d v="1970-01-01T00:00:00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  <n v="0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  <n v="0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  <n v="0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  <n v="0"/>
    <x v="2766"/>
    <d v="1970-01-01T00:00:00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  <n v="0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  <n v="0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  <n v="0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  <n v="0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  <n v="0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  <n v="0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  <n v="0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  <n v="0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  <n v="0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  <n v="0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  <n v="0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  <n v="0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  <n v="0"/>
    <x v="2779"/>
    <d v="1970-01-01T00:00:00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  <n v="0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  <n v="0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  <n v="0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  <n v="0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  <n v="0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  <n v="0"/>
    <x v="2785"/>
    <d v="1970-01-01T00:00:00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  <n v="0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  <n v="0"/>
    <x v="2787"/>
    <d v="1970-01-01T00:00:00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  <n v="0"/>
    <x v="2788"/>
    <d v="1970-01-01T00:00:00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  <n v="0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  <n v="0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  <n v="0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  <n v="0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  <n v="0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  <n v="0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  <n v="0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  <n v="0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  <n v="0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  <n v="0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  <n v="0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  <n v="0"/>
    <x v="2800"/>
    <d v="1970-01-01T00:00:00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  <n v="0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  <n v="0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  <n v="0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  <n v="0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  <n v="0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  <n v="0"/>
    <x v="2806"/>
    <d v="1970-01-01T00:00:00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  <n v="0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  <n v="0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  <n v="0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  <n v="0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  <n v="0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  <n v="0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  <n v="0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  <n v="0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  <n v="0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  <n v="0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  <n v="0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  <n v="0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  <n v="0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  <n v="0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  <n v="0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  <n v="0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  <n v="0"/>
    <x v="2823"/>
    <d v="1970-01-01T00:00:00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  <n v="0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  <n v="0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  <n v="0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  <n v="0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  <n v="0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  <n v="0"/>
    <x v="2829"/>
    <d v="1970-01-01T00:00:00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  <n v="0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  <n v="0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  <n v="0"/>
    <x v="2832"/>
    <d v="1970-01-01T00:00:00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  <n v="0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  <n v="0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  <n v="0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  <n v="0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  <n v="0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  <n v="0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  <n v="0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  <n v="0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  <n v="0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  <n v="0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  <n v="0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  <n v="0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  <n v="0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  <n v="0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  <n v="0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  <n v="0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  <n v="0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  <n v="0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  <n v="0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  <n v="0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  <n v="0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  <n v="0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  <n v="0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  <n v="0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  <n v="0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  <n v="0"/>
    <x v="2858"/>
    <d v="1970-01-01T00:00:0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  <n v="0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  <n v="0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  <n v="0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  <n v="0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  <n v="0"/>
    <x v="2863"/>
    <d v="1970-01-01T00:00:0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  <n v="0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  <n v="0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  <n v="0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  <n v="0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  <n v="0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  <n v="0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  <n v="0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  <n v="0"/>
    <x v="2871"/>
    <d v="1970-01-01T00:00:00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  <n v="0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  <n v="0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  <n v="0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  <n v="0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  <n v="0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  <n v="0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  <n v="0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  <n v="0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  <n v="0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  <n v="0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  <n v="0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  <n v="0"/>
    <x v="2883"/>
    <d v="1970-01-01T00:00:00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  <n v="0"/>
    <x v="2884"/>
    <d v="1970-01-01T00:00:00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  <n v="0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  <n v="0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  <n v="0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  <n v="0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  <n v="0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  <n v="0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  <n v="0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  <n v="0"/>
    <x v="2892"/>
    <d v="1970-01-01T00:00:00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  <n v="0"/>
    <x v="2893"/>
    <d v="1970-01-01T00:00:00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  <n v="0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  <n v="0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  <n v="0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  <n v="0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  <n v="0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  <n v="0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  <n v="0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  <n v="0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  <n v="0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  <n v="0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  <n v="0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  <n v="0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  <n v="0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  <n v="0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  <n v="0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  <n v="0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  <n v="0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  <n v="0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  <n v="0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  <n v="0"/>
    <x v="2913"/>
    <d v="1970-01-01T00:00:00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  <n v="0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  <n v="0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  <n v="0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  <n v="0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  <n v="0"/>
    <x v="2918"/>
    <d v="1970-01-01T00:00:00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  <n v="0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  <n v="0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  <n v="0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  <n v="0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  <n v="0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  <n v="0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  <n v="0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  <n v="0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  <n v="0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  <n v="0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  <n v="0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  <n v="0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  <n v="0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  <n v="0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  <n v="0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  <n v="0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  <n v="0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  <n v="0"/>
    <x v="2936"/>
    <d v="1970-01-01T00:00:0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  <n v="0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  <n v="0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  <n v="0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  <n v="0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  <n v="0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  <n v="0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  <n v="0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  <n v="0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  <n v="0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  <n v="0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  <n v="0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  <n v="0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  <n v="0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  <n v="0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  <n v="0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  <n v="0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  <n v="0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  <n v="0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  <n v="0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  <n v="0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  <n v="0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  <n v="0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  <n v="0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  <n v="0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  <n v="0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  <n v="0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  <n v="0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  <n v="0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  <n v="0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  <n v="0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  <n v="0"/>
    <x v="2967"/>
    <d v="1970-01-01T00:00:00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  <n v="0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  <n v="0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  <n v="0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  <n v="0"/>
    <x v="2971"/>
    <d v="1970-01-01T00:00:00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  <n v="0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  <n v="0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  <n v="0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  <n v="0"/>
    <x v="2975"/>
    <d v="1970-01-01T00:00:00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  <n v="0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  <n v="0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  <n v="0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  <n v="0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  <n v="0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  <n v="4000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  <n v="5000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  <n v="116000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  <n v="25000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  <n v="0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  <n v="0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  <n v="0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  <n v="0"/>
    <x v="2988"/>
    <d v="1970-01-01T00:00:00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  <n v="0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  <n v="0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  <n v="0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  <n v="0"/>
    <x v="2992"/>
    <d v="1970-01-01T00:00:00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  <n v="0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  <n v="0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  <n v="0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  <n v="0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  <n v="0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  <n v="0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  <n v="0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  <n v="0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  <n v="0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  <n v="0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  <n v="0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  <n v="0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  <n v="0"/>
    <x v="3005"/>
    <d v="1970-01-01T00:00:00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  <n v="0"/>
    <x v="3006"/>
    <d v="1970-01-01T00:00:00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  <n v="0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  <n v="0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  <n v="0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  <n v="0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  <n v="0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  <n v="0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  <n v="0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  <n v="0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  <n v="0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  <n v="0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  <n v="0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  <n v="0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  <n v="0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  <n v="0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  <n v="0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  <n v="0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  <n v="0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  <n v="0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  <n v="0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  <n v="0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  <n v="0"/>
    <x v="3027"/>
    <d v="1970-01-01T00:00:00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  <n v="0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  <n v="0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  <n v="0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  <n v="0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  <n v="0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  <n v="0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  <n v="0"/>
    <x v="3034"/>
    <d v="1970-01-01T00:00:00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  <n v="0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  <n v="0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  <n v="0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  <n v="0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  <n v="0"/>
    <x v="3039"/>
    <d v="1970-01-01T00:00:00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  <n v="0"/>
    <x v="3040"/>
    <d v="1970-01-01T00:00:00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  <n v="0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  <n v="0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  <n v="0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  <n v="0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  <n v="0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  <n v="0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  <n v="0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  <n v="0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  <n v="0"/>
    <x v="3049"/>
    <d v="1970-01-01T00:00:00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  <n v="0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  <n v="3500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  <n v="0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  <n v="0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  <n v="0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  <n v="0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  <n v="0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  <n v="0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  <n v="0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  <n v="0"/>
    <x v="3059"/>
    <d v="1970-01-01T00:00:00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  <n v="0"/>
    <x v="3060"/>
    <d v="1970-01-01T00:00:00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  <n v="0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  <n v="0"/>
    <x v="3062"/>
    <d v="1970-01-01T00:00:00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  <n v="0"/>
    <x v="3063"/>
    <d v="1970-01-01T00:00:00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  <n v="0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  <n v="0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  <n v="0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  <n v="0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  <n v="0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  <n v="0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  <n v="0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  <n v="0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  <n v="0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  <n v="0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  <n v="0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  <n v="0"/>
    <x v="3075"/>
    <d v="1970-01-01T00:00:00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  <n v="0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  <n v="0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  <n v="0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  <n v="0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  <n v="0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  <n v="0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  <n v="0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  <n v="0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  <n v="0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  <n v="0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  <n v="0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  <n v="0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  <n v="0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  <n v="0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  <n v="0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  <n v="0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  <n v="0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  <n v="0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  <n v="0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  <n v="0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  <n v="0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  <n v="0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  <n v="0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  <n v="0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  <n v="0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  <n v="0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  <n v="0"/>
    <x v="3102"/>
    <d v="1970-01-01T00:00:00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  <n v="0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  <n v="0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  <n v="0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  <n v="0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  <n v="0"/>
    <x v="3107"/>
    <d v="1970-01-01T00:00:00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  <n v="0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  <n v="0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  <n v="0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  <n v="0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  <n v="0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  <n v="0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  <n v="0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  <n v="0"/>
    <x v="3115"/>
    <d v="1970-01-01T00:00: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  <n v="0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  <n v="0"/>
    <x v="3117"/>
    <d v="1970-01-01T00:00:00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  <n v="0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  <n v="0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  <n v="0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  <n v="0"/>
    <x v="3121"/>
    <d v="1970-01-01T00:00:00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  <n v="0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  <n v="0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  <n v="0"/>
    <x v="3124"/>
    <d v="1970-01-01T00:00:00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  <n v="0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  <n v="0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  <n v="0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  <n v="0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  <n v="0"/>
    <x v="3129"/>
    <d v="1970-01-01T00:0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  <n v="0"/>
    <x v="3130"/>
    <d v="1970-01-01T00:00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  <n v="0"/>
    <x v="3131"/>
    <d v="1970-01-01T00:00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  <n v="0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  <n v="0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  <n v="0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  <n v="0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  <n v="0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  <n v="0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  <n v="0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  <n v="0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  <n v="0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  <n v="0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  <n v="0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  <n v="0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  <n v="0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  <n v="0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  <n v="0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  <n v="20000"/>
    <x v="3147"/>
    <d v="1970-01-01T00:00:01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  <n v="1800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  <n v="1250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  <n v="3500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  <n v="3500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  <n v="2200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  <n v="3000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  <n v="7000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  <n v="5000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  <n v="5500"/>
    <x v="3156"/>
    <d v="1970-01-01T00:00:01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  <n v="4000"/>
    <x v="3157"/>
    <d v="1970-01-01T00:00:01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  <n v="5000"/>
    <x v="3158"/>
    <d v="1970-01-01T00:00:0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  <n v="1500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  <n v="4500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  <n v="2000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  <n v="4000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  <n v="13000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  <n v="2500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  <n v="750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  <n v="35000"/>
    <x v="3166"/>
    <d v="1970-01-01T00:00:01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  <n v="3000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  <n v="2500"/>
    <x v="3168"/>
    <d v="1970-01-01T00:00:01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  <n v="8000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  <n v="2000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  <n v="7000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  <n v="2000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  <n v="10000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  <n v="3000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  <n v="5000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  <n v="1900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  <n v="2500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  <n v="1500"/>
    <x v="3178"/>
    <d v="1970-01-01T00:00:01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  <n v="4200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  <n v="1200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  <n v="500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  <n v="7000"/>
    <x v="3182"/>
    <d v="1970-01-01T00:00:01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  <n v="2500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  <n v="4300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  <n v="1000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  <n v="3200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  <n v="15000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  <n v="0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  <n v="0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  <n v="0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  <n v="0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  <n v="0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  <n v="0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  <n v="0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  <n v="0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  <n v="0"/>
    <x v="3196"/>
    <d v="1970-01-01T00:00: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  <n v="0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  <n v="0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  <n v="0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  <n v="0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  <n v="0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  <n v="0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  <n v="0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  <n v="0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  <n v="0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  <n v="0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  <n v="0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  <n v="5000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  <n v="9500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  <n v="3000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  <n v="23000"/>
    <x v="3211"/>
    <d v="1970-01-01T00:00:01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  <n v="4000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  <n v="6000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  <n v="12000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  <n v="35000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  <n v="2000"/>
    <x v="3216"/>
    <d v="1970-01-01T00:00:01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  <n v="4500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  <n v="12000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  <n v="20000"/>
    <x v="3219"/>
    <d v="1970-01-01T00:00:01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  <n v="15000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  <n v="4000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  <n v="2500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  <n v="3100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  <n v="30000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  <n v="2000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  <n v="1200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  <n v="0"/>
    <x v="3227"/>
    <d v="1970-01-01T00:00:0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  <n v="7000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  <n v="20000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  <n v="2600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  <n v="0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  <n v="1000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  <n v="0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  <n v="0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  <n v="15000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  <n v="0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  <n v="35000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  <n v="2800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  <n v="5862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  <n v="0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  <n v="8500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  <n v="10000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  <n v="8000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  <n v="0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  <n v="0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  <n v="10000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  <n v="2500"/>
    <x v="3247"/>
    <d v="1970-01-01T00:00:01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  <n v="12000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  <n v="5500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  <n v="25000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  <n v="1500"/>
    <x v="3251"/>
    <d v="1970-01-01T00:00:01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  <n v="2250"/>
    <x v="3252"/>
    <d v="1970-01-01T00:00:01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  <n v="20000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  <n v="13000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  <n v="300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  <n v="10000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  <n v="0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  <n v="7000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  <n v="23000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  <n v="5000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  <n v="3300"/>
    <x v="3261"/>
    <d v="1970-01-01T00:00:01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  <n v="12200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  <n v="2500"/>
    <x v="3263"/>
    <d v="1970-01-01T00:00:01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  <n v="2500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  <n v="2700"/>
    <x v="3265"/>
    <d v="1970-01-01T00:00:01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  <n v="6000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  <n v="15000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  <n v="2000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  <n v="8000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  <n v="1800"/>
    <x v="3270"/>
    <d v="1970-01-01T00:00:0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  <n v="1500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  <n v="10000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  <n v="4000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  <n v="15500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  <n v="1800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  <n v="4500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  <n v="5000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  <n v="2500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  <n v="0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  <n v="0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  <n v="0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  <n v="0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  <n v="0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  <n v="0"/>
    <x v="3284"/>
    <d v="1970-01-01T00:00:00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  <n v="0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  <n v="0"/>
    <x v="3286"/>
    <d v="1970-01-01T00:00:00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  <n v="0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  <n v="0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  <n v="0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  <n v="0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  <n v="0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  <n v="0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  <n v="0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  <n v="0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  <n v="0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  <n v="0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  <n v="0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  <n v="0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  <n v="0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  <n v="0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  <n v="0"/>
    <x v="3301"/>
    <d v="1970-01-01T00:00:00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  <n v="0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  <n v="0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  <n v="0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  <n v="0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  <n v="0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  <n v="0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  <n v="0"/>
    <x v="3308"/>
    <d v="1970-01-01T00:00:00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  <n v="0"/>
    <x v="3309"/>
    <d v="1970-01-01T00:00:00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  <n v="0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  <n v="0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  <n v="0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  <n v="0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  <n v="0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  <n v="0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  <n v="0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  <n v="0"/>
    <x v="3317"/>
    <d v="1970-01-01T00:00:00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  <n v="0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  <n v="0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  <n v="0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  <n v="0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  <n v="0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  <n v="0"/>
    <x v="3323"/>
    <d v="1970-01-01T00:00:00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  <n v="0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  <n v="0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  <n v="0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  <n v="0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  <n v="0"/>
    <x v="3328"/>
    <d v="1970-01-01T00:00:00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  <n v="0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  <n v="0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  <n v="0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  <n v="0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  <n v="0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  <n v="0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  <n v="0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  <n v="0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  <n v="0"/>
    <x v="3337"/>
    <d v="1970-01-01T00:00:00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  <n v="0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  <n v="0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  <n v="0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  <n v="0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  <n v="0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  <n v="0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  <n v="0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  <n v="0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  <n v="0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  <n v="0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  <n v="0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  <n v="0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  <n v="0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  <n v="0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  <n v="0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  <n v="0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  <n v="0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  <n v="0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  <n v="0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  <n v="0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  <n v="0"/>
    <x v="3358"/>
    <d v="1970-01-01T00:00:00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  <n v="0"/>
    <x v="3359"/>
    <d v="1970-01-01T00:00:00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  <n v="0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  <n v="0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  <n v="0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  <n v="0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  <n v="0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  <n v="0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  <n v="0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  <n v="0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  <n v="0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  <n v="0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  <n v="0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  <n v="0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  <n v="0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  <n v="0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  <n v="0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  <n v="0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  <n v="0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  <n v="0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  <n v="0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  <n v="0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  <n v="0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  <n v="0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  <n v="0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  <n v="0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  <n v="0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  <n v="0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  <n v="0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  <n v="0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  <n v="0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  <n v="0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  <n v="0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  <n v="0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  <n v="0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  <n v="0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  <n v="0"/>
    <x v="3394"/>
    <d v="1970-01-01T00:00:00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  <n v="0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  <n v="0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  <n v="0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  <n v="0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  <n v="0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  <n v="0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  <n v="0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  <n v="0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  <n v="0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  <n v="0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  <n v="0"/>
    <x v="3405"/>
    <d v="1970-01-01T00:00:00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  <n v="0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  <n v="0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  <n v="0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  <n v="0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  <n v="0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  <n v="0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  <n v="0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  <n v="0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  <n v="0"/>
    <x v="3414"/>
    <d v="1970-01-01T00:00:00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  <n v="0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  <n v="0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  <n v="0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  <n v="0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  <n v="0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  <n v="0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  <n v="0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  <n v="0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  <n v="0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  <n v="0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  <n v="0"/>
    <x v="3425"/>
    <d v="1970-01-01T00:00:00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  <n v="0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  <n v="0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  <n v="0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  <n v="0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  <n v="0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  <n v="0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  <n v="0"/>
    <x v="3432"/>
    <d v="1970-01-01T00:00:00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  <n v="0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  <n v="0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  <n v="0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  <n v="0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  <n v="0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  <n v="0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  <n v="0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  <n v="0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  <n v="0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  <n v="0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  <n v="0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  <n v="0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  <n v="0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  <n v="0"/>
    <x v="3446"/>
    <d v="1970-01-01T00:00:00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  <n v="0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  <n v="0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  <n v="0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  <n v="0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  <n v="0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  <n v="0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  <n v="0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  <n v="0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  <n v="0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  <n v="0"/>
    <x v="3456"/>
    <d v="1970-01-01T00:00:00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  <n v="0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  <n v="0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  <n v="0"/>
    <x v="3459"/>
    <d v="1970-01-01T00:00:00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  <n v="0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  <n v="0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  <n v="0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  <n v="0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  <n v="0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  <n v="0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  <n v="0"/>
    <x v="3466"/>
    <d v="1970-01-01T00:00:00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  <n v="0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  <n v="0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  <n v="0"/>
    <x v="3469"/>
    <d v="1970-01-01T00:00:00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  <n v="0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  <n v="0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  <n v="0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  <n v="0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  <n v="0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  <n v="0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  <n v="0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  <n v="0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  <n v="0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  <n v="0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  <n v="0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  <n v="0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  <n v="0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  <n v="0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  <n v="0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  <n v="0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  <n v="0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  <n v="0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  <n v="0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  <n v="0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  <n v="0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  <n v="0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  <n v="0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  <n v="0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  <n v="0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  <n v="0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  <n v="0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  <n v="0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  <n v="0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  <n v="0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  <n v="0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  <n v="0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  <n v="0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  <n v="0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  <n v="0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  <n v="0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  <n v="0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  <n v="0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  <n v="0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  <n v="0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  <n v="0"/>
    <x v="3510"/>
    <d v="1970-01-01T00:00:00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  <n v="0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  <n v="0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  <n v="0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  <n v="0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  <n v="0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  <n v="0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  <n v="0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  <n v="0"/>
    <x v="3518"/>
    <d v="1970-01-01T00:00:00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  <n v="0"/>
    <x v="3519"/>
    <d v="1970-01-01T00:00:00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  <n v="0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  <n v="0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  <n v="0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  <n v="0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  <n v="0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  <n v="0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  <n v="0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  <n v="0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  <n v="0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  <n v="0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  <n v="0"/>
    <x v="3530"/>
    <d v="1970-01-01T00:00:00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  <n v="0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  <n v="0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  <n v="0"/>
    <x v="3533"/>
    <d v="1970-01-01T00:00:00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  <n v="0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  <n v="0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  <n v="0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  <n v="0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  <n v="0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  <n v="0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  <n v="0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  <n v="0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  <n v="0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  <n v="0"/>
    <x v="3543"/>
    <d v="1970-01-01T00:00:00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  <n v="0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  <n v="0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  <n v="0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  <n v="0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  <n v="0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  <n v="0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  <n v="0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  <n v="0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  <n v="0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  <n v="0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  <n v="0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  <n v="0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  <n v="0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  <n v="0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  <n v="0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  <n v="0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  <n v="0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  <n v="0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  <n v="0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  <n v="0"/>
    <x v="3563"/>
    <d v="1970-01-01T00:00:00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  <n v="0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  <n v="0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  <n v="0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  <n v="0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  <n v="0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  <n v="0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  <n v="0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  <n v="0"/>
    <x v="3571"/>
    <d v="1970-01-01T00:00:00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  <n v="0"/>
    <x v="3572"/>
    <d v="1970-01-01T00:00:00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  <n v="0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  <n v="0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  <n v="0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  <n v="0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  <n v="0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  <n v="0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  <n v="0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  <n v="0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  <n v="0"/>
    <x v="3581"/>
    <d v="1970-01-01T00:00:00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  <n v="0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  <n v="0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  <n v="0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  <n v="0"/>
    <x v="3585"/>
    <d v="1970-01-01T00:00:00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  <n v="0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  <n v="0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  <n v="0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  <n v="0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  <n v="0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  <n v="0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  <n v="0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  <n v="0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  <n v="0"/>
    <x v="3594"/>
    <d v="1970-01-01T00:00:00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  <n v="0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  <n v="0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  <n v="0"/>
    <x v="3597"/>
    <d v="1970-01-01T00:00:00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  <n v="0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  <n v="0"/>
    <x v="3599"/>
    <d v="1970-01-01T00:00:00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  <n v="0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  <n v="0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  <n v="0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  <n v="0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  <n v="0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  <n v="0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  <n v="0"/>
    <x v="3606"/>
    <d v="1970-01-01T00:00:00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  <n v="0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  <n v="0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  <n v="0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  <n v="0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  <n v="0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  <n v="0"/>
    <x v="3612"/>
    <d v="1970-01-01T00:00:00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  <n v="0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  <n v="0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  <n v="0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  <n v="0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  <n v="0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  <n v="0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  <n v="0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  <n v="0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  <n v="0"/>
    <x v="3621"/>
    <d v="1970-01-01T00:00:00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  <n v="0"/>
    <x v="3622"/>
    <d v="1970-01-01T00:00:00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  <n v="0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  <n v="0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  <n v="0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  <n v="0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  <n v="0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  <n v="0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  <n v="0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  <n v="0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  <n v="0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  <n v="0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  <n v="0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  <n v="0"/>
    <x v="3634"/>
    <d v="1970-01-01T00:00:0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  <n v="0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  <n v="0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  <n v="0"/>
    <x v="3637"/>
    <d v="1970-01-01T00:00:0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  <n v="0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  <n v="0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  <n v="0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  <n v="0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  <n v="0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  <n v="0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  <n v="0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  <n v="0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  <n v="0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  <n v="0"/>
    <x v="3647"/>
    <d v="1970-01-01T00:00:0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  <n v="0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  <n v="0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  <n v="0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  <n v="0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  <n v="0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  <n v="0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  <n v="0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  <n v="0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  <n v="0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  <n v="0"/>
    <x v="3657"/>
    <d v="1970-01-01T00:00:00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  <n v="0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  <n v="0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  <n v="0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  <n v="0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  <n v="0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  <n v="0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  <n v="0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  <n v="0"/>
    <x v="3665"/>
    <d v="1970-01-01T00:00:00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  <n v="0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  <n v="0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  <n v="0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  <n v="0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  <n v="0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  <n v="0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  <n v="0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  <n v="0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  <n v="0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  <n v="0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  <n v="0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  <n v="0"/>
    <x v="3677"/>
    <d v="1970-01-01T00:00:00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  <n v="0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  <n v="0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  <n v="0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  <n v="0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  <n v="0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  <n v="0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  <n v="0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  <n v="0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  <n v="0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  <n v="0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  <n v="0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  <n v="0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  <n v="0"/>
    <x v="3690"/>
    <d v="1970-01-01T00:00:00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  <n v="0"/>
    <x v="3691"/>
    <d v="1970-01-01T00:00:00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  <n v="0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  <n v="0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  <n v="0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  <n v="0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  <n v="0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  <n v="0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  <n v="0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  <n v="0"/>
    <x v="3699"/>
    <d v="1970-01-01T00:00:00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  <n v="0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  <n v="0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  <n v="0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  <n v="0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  <n v="0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  <n v="0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  <n v="0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  <n v="0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  <n v="0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  <n v="0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  <n v="0"/>
    <x v="3710"/>
    <d v="1970-01-01T00:00:00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  <n v="0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  <n v="0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  <n v="0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  <n v="0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  <n v="0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  <n v="0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  <n v="0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  <n v="0"/>
    <x v="3718"/>
    <d v="1970-01-01T00:00:00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  <n v="0"/>
    <x v="3719"/>
    <d v="1970-01-01T00:00:00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  <n v="0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  <n v="0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  <n v="0"/>
    <x v="3722"/>
    <d v="1970-01-01T00:00:00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  <n v="0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  <n v="0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  <n v="0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  <n v="0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  <n v="0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  <n v="0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  <n v="0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  <n v="0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  <n v="0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  <n v="0"/>
    <x v="3732"/>
    <d v="1970-01-01T00:00:00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  <n v="0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  <n v="0"/>
    <x v="3734"/>
    <d v="1970-01-01T00:00:00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  <n v="0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  <n v="0"/>
    <x v="3736"/>
    <d v="1970-01-01T00:00:0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  <n v="0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  <n v="0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  <n v="0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  <n v="0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  <n v="0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  <n v="0"/>
    <x v="3742"/>
    <d v="1970-01-01T00:00:00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  <n v="0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  <n v="0"/>
    <x v="3744"/>
    <d v="1970-01-01T00:00:0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  <n v="0"/>
    <x v="3745"/>
    <d v="1970-01-01T00:00:0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  <n v="0"/>
    <x v="3746"/>
    <d v="1970-01-01T00:00:00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  <n v="0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  <n v="0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  <n v="0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  <n v="0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  <n v="0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  <n v="0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  <n v="0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  <n v="0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  <n v="0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  <n v="0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  <n v="0"/>
    <x v="3757"/>
    <d v="1970-01-01T00:00:0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  <n v="0"/>
    <x v="3758"/>
    <d v="1970-01-01T00:00:0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  <n v="0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  <n v="0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  <n v="0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  <n v="0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  <n v="0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  <n v="0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  <n v="0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  <n v="0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  <n v="0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  <n v="0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  <n v="0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  <n v="0"/>
    <x v="3770"/>
    <d v="1970-01-01T00:00: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  <n v="0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  <n v="0"/>
    <x v="3772"/>
    <d v="1970-01-01T00:00:0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  <n v="0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  <n v="0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  <n v="0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  <n v="0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  <n v="0"/>
    <x v="3777"/>
    <d v="1970-01-01T00:00:0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  <n v="0"/>
    <x v="3778"/>
    <d v="1970-01-01T00:00:0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  <n v="0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  <n v="0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  <n v="0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  <n v="0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  <n v="0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  <n v="0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  <n v="0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  <n v="0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  <n v="0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  <n v="0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  <n v="0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  <n v="0"/>
    <x v="3790"/>
    <d v="1970-01-01T00:00:0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  <n v="0"/>
    <x v="3791"/>
    <d v="1970-01-01T00:00:0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  <n v="0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  <n v="0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  <n v="0"/>
    <x v="3794"/>
    <d v="1970-01-01T00:00:0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  <n v="0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  <n v="0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  <n v="0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  <n v="0"/>
    <x v="3798"/>
    <d v="1970-01-01T00:00:0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  <n v="0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  <n v="0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  <n v="0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  <n v="0"/>
    <x v="3802"/>
    <d v="1970-01-01T00:00:0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  <n v="0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  <n v="0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  <n v="0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  <n v="0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  <n v="0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  <n v="0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  <n v="0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  <n v="0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  <n v="0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  <n v="0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  <n v="0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  <n v="0"/>
    <x v="3814"/>
    <d v="1970-01-01T00:00:00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  <n v="0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  <n v="0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  <n v="0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  <n v="0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  <n v="0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  <n v="0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  <n v="0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  <n v="0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  <n v="0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  <n v="0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  <n v="0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  <n v="0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  <n v="0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  <n v="0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  <n v="0"/>
    <x v="3829"/>
    <d v="1970-01-01T00:00:00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  <n v="0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  <n v="0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  <n v="0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  <n v="0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  <n v="0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  <n v="0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  <n v="0"/>
    <x v="3836"/>
    <d v="1970-01-01T00:00:00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  <n v="0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  <n v="0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  <n v="0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  <n v="0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  <n v="10000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  <n v="5000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  <n v="5000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  <n v="9800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  <n v="40000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  <n v="7000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  <n v="10500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  <n v="13000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  <n v="30000"/>
    <x v="3849"/>
    <d v="1970-01-01T00:00:01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  <n v="1000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  <n v="2500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  <n v="0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  <n v="0"/>
    <x v="3853"/>
    <d v="1970-01-01T00:00:00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  <n v="0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  <n v="0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  <n v="0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  <n v="0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  <n v="0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  <n v="0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  <n v="0"/>
    <x v="3860"/>
    <d v="1970-01-01T00:00:00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  <n v="0"/>
    <x v="3861"/>
    <d v="1970-01-01T00:00: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  <n v="0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  <n v="0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  <n v="0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  <n v="0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  <n v="0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  <n v="0"/>
    <x v="3867"/>
    <d v="1970-01-01T00:00:00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  <n v="0"/>
    <x v="3868"/>
    <d v="1970-01-01T00:00:0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  <n v="0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  <n v="0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  <n v="0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  <n v="0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  <n v="0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  <n v="0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  <n v="0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  <n v="0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  <n v="0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  <n v="0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  <n v="0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  <n v="0"/>
    <x v="3880"/>
    <d v="1970-01-01T00:00:0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  <n v="0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  <n v="0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  <n v="0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  <n v="0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  <n v="0"/>
    <x v="3885"/>
    <d v="1970-01-01T00:00:0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  <n v="0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  <n v="0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  <n v="0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  <n v="0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  <n v="0"/>
    <x v="3890"/>
    <d v="1970-01-01T00:00:00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  <n v="0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  <n v="0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  <n v="0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  <n v="0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  <n v="0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  <n v="0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  <n v="0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  <n v="0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  <n v="0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  <n v="0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  <n v="0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  <n v="0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  <n v="0"/>
    <x v="3903"/>
    <d v="1970-01-01T00:00:0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  <n v="0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  <n v="0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  <n v="0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  <n v="0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  <n v="0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  <n v="0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  <n v="0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  <n v="0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  <n v="0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  <n v="0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  <n v="0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  <n v="0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  <n v="0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  <n v="0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  <n v="0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  <n v="0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  <n v="0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  <n v="0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  <n v="0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  <n v="0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  <n v="0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  <n v="0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  <n v="0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  <n v="0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  <n v="0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  <n v="0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  <n v="0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  <n v="0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  <n v="0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  <n v="0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  <n v="0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  <n v="0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  <n v="0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  <n v="0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  <n v="0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  <n v="0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  <n v="0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  <n v="0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  <n v="0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  <n v="0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  <n v="0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  <n v="0"/>
    <x v="3945"/>
    <d v="1970-01-01T00:00:00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  <n v="0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  <n v="0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  <n v="0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  <n v="0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  <n v="0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  <n v="0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  <n v="0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  <n v="0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  <n v="0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  <n v="0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  <n v="0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  <n v="0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  <n v="0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  <n v="0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  <n v="0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  <n v="0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  <n v="0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  <n v="0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  <n v="0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  <n v="0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  <n v="0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  <n v="0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  <n v="0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  <n v="0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  <n v="0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  <n v="0"/>
    <x v="3971"/>
    <d v="1970-01-01T00:00:00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  <n v="0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  <n v="0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  <n v="0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  <n v="0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  <n v="0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  <n v="0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  <n v="0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  <n v="0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  <n v="0"/>
    <x v="3980"/>
    <d v="1970-01-01T00:00:00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  <n v="0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  <n v="0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  <n v="0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  <n v="0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  <n v="0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  <n v="0"/>
    <x v="3986"/>
    <d v="1970-01-01T00:00:00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  <n v="0"/>
    <x v="3987"/>
    <d v="1970-01-01T00:00:00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  <n v="0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  <n v="0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  <n v="0"/>
    <x v="3990"/>
    <d v="1970-01-01T00:00:00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  <n v="0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  <n v="0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  <n v="0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  <n v="0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  <n v="0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  <n v="0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  <n v="0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  <n v="0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  <n v="0"/>
    <x v="3999"/>
    <d v="1970-01-01T00:00:00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  <n v="0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  <n v="0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  <n v="0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  <n v="0"/>
    <x v="4003"/>
    <d v="1970-01-01T00:00:00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  <n v="0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  <n v="0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  <n v="0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  <n v="0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  <n v="0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  <n v="0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  <n v="0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  <n v="0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  <n v="0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  <n v="0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  <n v="0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  <n v="0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  <n v="0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  <n v="0"/>
    <x v="4017"/>
    <d v="1970-01-01T00:00:00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  <n v="0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  <n v="0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  <n v="0"/>
    <x v="4020"/>
    <d v="1970-01-01T00:00:00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  <n v="0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  <n v="0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  <n v="0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  <n v="0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  <n v="0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  <n v="0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  <n v="0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  <n v="0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  <n v="0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  <n v="0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  <n v="0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  <n v="0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  <n v="0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  <n v="0"/>
    <x v="4034"/>
    <d v="1970-01-01T00:00: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  <n v="0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  <n v="0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  <n v="0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  <n v="0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  <n v="0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  <n v="0"/>
    <x v="4040"/>
    <d v="1970-01-01T00:00:0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  <n v="0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  <n v="0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  <n v="0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  <n v="0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  <n v="0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  <n v="0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  <n v="0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  <n v="0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  <n v="0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  <n v="0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  <n v="0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  <n v="0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  <n v="0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  <n v="0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  <n v="0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  <n v="0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  <n v="0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  <n v="0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  <n v="0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  <n v="0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  <n v="0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  <n v="0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  <n v="0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  <n v="0"/>
    <x v="4064"/>
    <d v="1970-01-01T00:00:00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  <n v="0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  <n v="0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  <n v="0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  <n v="0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  <n v="0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  <n v="0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  <n v="0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  <n v="0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  <n v="0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  <n v="0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  <n v="0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  <n v="0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  <n v="0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  <n v="0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  <n v="0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  <n v="0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  <n v="0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  <n v="0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  <n v="0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  <n v="0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  <n v="0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  <n v="0"/>
    <x v="4086"/>
    <d v="1970-01-01T00:00:00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  <n v="0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  <n v="0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  <n v="0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  <n v="0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  <n v="0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  <n v="0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  <n v="0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  <n v="0"/>
    <x v="4094"/>
    <d v="1970-01-01T00:00:00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  <n v="0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  <n v="0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  <n v="0"/>
    <x v="4097"/>
    <d v="1970-01-01T00:00:0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  <n v="0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  <n v="0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  <n v="0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  <n v="0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  <n v="0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  <n v="0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  <n v="0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  <n v="0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  <n v="0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  <n v="0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  <n v="0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  <n v="0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  <n v="0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  <n v="0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  <n v="0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  <n v="0"/>
    <x v="4113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996D8-60B9-4699-BC8D-FEF7A1B5F9B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 includeNewItemsInFilter="1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EF9F2-EECD-4950-B7E3-BCC4669FBF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5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5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5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9C7D3-E0FE-45DA-850B-03385779946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4B2F6-2627-4D7E-94CC-FE98484A86F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1" hier="-1"/>
  </pageFields>
  <dataFields count="1">
    <dataField name="Count of outcomes" fld="6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7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21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6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7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8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39FC4-0953-4C46-8E97-1EBBF5231986}" name="Table1" displayName="Table1" ref="A1:H13" totalsRowShown="0" headerRowDxfId="3">
  <autoFilter ref="A1:H13" xr:uid="{A3174485-D68F-4009-87CB-5D1E8CF90209}"/>
  <tableColumns count="8">
    <tableColumn id="1" xr3:uid="{BAB67CF6-E682-4531-8149-83BCAF3E3EB2}" name="Goal"/>
    <tableColumn id="2" xr3:uid="{72EDED87-4F68-45EF-B3EF-B1502DAE4C45}" name="Number Successful"/>
    <tableColumn id="3" xr3:uid="{A62F8672-4FA0-4746-94E3-6C1599CF5883}" name="Number Failed"/>
    <tableColumn id="4" xr3:uid="{DBDF06C5-B24C-444C-8CA3-8C232BCEC307}" name="Number Canceled"/>
    <tableColumn id="5" xr3:uid="{87272038-2E3E-42A5-9400-979BCD88FB52}" name="Total Projects">
      <calculatedColumnFormula>SUM(B2:D2)</calculatedColumnFormula>
    </tableColumn>
    <tableColumn id="6" xr3:uid="{D1A25687-7072-41C3-A324-35D34F69C8BA}" name="Percentage Successful" dataDxfId="2">
      <calculatedColumnFormula>IFERROR(B2/E2,0)</calculatedColumnFormula>
    </tableColumn>
    <tableColumn id="7" xr3:uid="{98182C71-E8E4-4167-960C-6BCA9BC97E06}" name="Percentage Failed " dataDxfId="1">
      <calculatedColumnFormula>IFERROR(C2/E2,0)</calculatedColumnFormula>
    </tableColumn>
    <tableColumn id="8" xr3:uid="{4B08EE11-E445-41E0-9791-12E12D57097B}" name="Percentage Canceled" dataDxfId="0">
      <calculatedColumnFormula>IFERROR(D2/E2,0)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B16" sqref="B16"/>
    </sheetView>
  </sheetViews>
  <sheetFormatPr defaultColWidth="8.81640625" defaultRowHeight="14.5" x14ac:dyDescent="0.35"/>
  <cols>
    <col min="1" max="1" width="7.08984375" bestFit="1" customWidth="1"/>
    <col min="2" max="2" width="39.36328125" style="3" bestFit="1" customWidth="1"/>
    <col min="3" max="3" width="43.1796875" style="3" bestFit="1" customWidth="1"/>
    <col min="4" max="4" width="15.6328125" style="6" bestFit="1" customWidth="1"/>
    <col min="5" max="5" width="12.36328125" style="8" bestFit="1" customWidth="1"/>
    <col min="6" max="6" width="22.453125" style="12" bestFit="1" customWidth="1"/>
    <col min="7" max="7" width="13.7265625" customWidth="1"/>
    <col min="8" max="8" width="11.81640625" bestFit="1" customWidth="1"/>
    <col min="9" max="9" width="12.6328125" bestFit="1" customWidth="1"/>
    <col min="10" max="10" width="12.90625" bestFit="1" customWidth="1"/>
    <col min="11" max="11" width="19.26953125" customWidth="1"/>
    <col min="12" max="12" width="13.6328125" bestFit="1" customWidth="1"/>
    <col min="13" max="13" width="17.7265625" bestFit="1" customWidth="1"/>
    <col min="14" max="14" width="12.90625" bestFit="1" customWidth="1"/>
    <col min="15" max="17" width="27.6328125" customWidth="1"/>
    <col min="18" max="18" width="21.36328125" bestFit="1" customWidth="1"/>
    <col min="19" max="19" width="27.6328125" style="10" bestFit="1" customWidth="1"/>
    <col min="20" max="20" width="27.6328125" style="10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  <c r="U1" s="20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2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4" t="s">
        <v>8308</v>
      </c>
      <c r="Q2" t="s">
        <v>8309</v>
      </c>
      <c r="R2">
        <f t="shared" ref="R2:R65" si="1">IFERROR(ROUND(E2/M2,2),0)</f>
        <v>63.92</v>
      </c>
      <c r="S2" s="10">
        <f t="shared" ref="S2:S65" si="2" xml:space="preserve"> (((K2/60)/60)/24)+DATE(1970,1,1)</f>
        <v>42177.007071759261</v>
      </c>
      <c r="T2" s="10">
        <f t="shared" ref="T2:T65" si="3" xml:space="preserve"> (((J2/60)/60)/24)+DATE(1970,1,1)</f>
        <v>42208.125</v>
      </c>
      <c r="U2">
        <f t="shared" ref="U2:U65" si="4"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2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4" t="s">
        <v>8308</v>
      </c>
      <c r="Q3" t="s">
        <v>8309</v>
      </c>
      <c r="R3">
        <f t="shared" si="1"/>
        <v>185.48</v>
      </c>
      <c r="S3" s="10">
        <f t="shared" si="2"/>
        <v>42766.600497685184</v>
      </c>
      <c r="T3" s="10">
        <f t="shared" si="3"/>
        <v>42796.600497685184</v>
      </c>
      <c r="U3">
        <f t="shared" si="4"/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2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4" t="s">
        <v>8308</v>
      </c>
      <c r="Q4" t="s">
        <v>8309</v>
      </c>
      <c r="R4">
        <f t="shared" si="1"/>
        <v>15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2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4" t="s">
        <v>8308</v>
      </c>
      <c r="Q5" t="s">
        <v>8309</v>
      </c>
      <c r="R5">
        <f t="shared" si="1"/>
        <v>69.27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2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4" t="s">
        <v>8308</v>
      </c>
      <c r="Q6" t="s">
        <v>8309</v>
      </c>
      <c r="R6">
        <f t="shared" si="1"/>
        <v>190.55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2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4" t="s">
        <v>8308</v>
      </c>
      <c r="Q7" t="s">
        <v>8309</v>
      </c>
      <c r="R7">
        <f t="shared" si="1"/>
        <v>93.4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2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4" t="s">
        <v>8308</v>
      </c>
      <c r="Q8" t="s">
        <v>8309</v>
      </c>
      <c r="R8">
        <f t="shared" si="1"/>
        <v>146.88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3.5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2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4" t="s">
        <v>8308</v>
      </c>
      <c r="Q9" t="s">
        <v>8309</v>
      </c>
      <c r="R9">
        <f t="shared" si="1"/>
        <v>159.82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2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4" t="s">
        <v>8308</v>
      </c>
      <c r="Q10" t="s">
        <v>8309</v>
      </c>
      <c r="R10">
        <f t="shared" si="1"/>
        <v>291.79000000000002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2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4" t="s">
        <v>8308</v>
      </c>
      <c r="Q11" t="s">
        <v>8309</v>
      </c>
      <c r="R11">
        <f t="shared" si="1"/>
        <v>31.5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2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4" t="s">
        <v>8308</v>
      </c>
      <c r="Q12" t="s">
        <v>8309</v>
      </c>
      <c r="R12">
        <f t="shared" si="1"/>
        <v>158.68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3.5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2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4" t="s">
        <v>8308</v>
      </c>
      <c r="Q13" t="s">
        <v>8309</v>
      </c>
      <c r="R13">
        <f t="shared" si="1"/>
        <v>80.33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3.5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2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4" t="s">
        <v>8308</v>
      </c>
      <c r="Q14" t="s">
        <v>8309</v>
      </c>
      <c r="R14">
        <f t="shared" si="1"/>
        <v>59.96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29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2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4" t="s">
        <v>8308</v>
      </c>
      <c r="Q15" t="s">
        <v>8309</v>
      </c>
      <c r="R15">
        <f t="shared" si="1"/>
        <v>109.78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2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4" t="s">
        <v>8308</v>
      </c>
      <c r="Q16" t="s">
        <v>8309</v>
      </c>
      <c r="R16">
        <f t="shared" si="1"/>
        <v>147.71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2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4" t="s">
        <v>8308</v>
      </c>
      <c r="Q17" t="s">
        <v>8309</v>
      </c>
      <c r="R17">
        <f t="shared" si="1"/>
        <v>21.76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2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4" t="s">
        <v>8308</v>
      </c>
      <c r="Q18" t="s">
        <v>8309</v>
      </c>
      <c r="R18">
        <f t="shared" si="1"/>
        <v>171.84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2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4" t="s">
        <v>8308</v>
      </c>
      <c r="Q19" t="s">
        <v>8309</v>
      </c>
      <c r="R19">
        <f t="shared" si="1"/>
        <v>41.94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2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4" t="s">
        <v>8308</v>
      </c>
      <c r="Q20" t="s">
        <v>8309</v>
      </c>
      <c r="R20">
        <f t="shared" si="1"/>
        <v>93.26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2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4" t="s">
        <v>8308</v>
      </c>
      <c r="Q21" t="s">
        <v>8309</v>
      </c>
      <c r="R21">
        <f t="shared" si="1"/>
        <v>56.14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2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4" t="s">
        <v>8308</v>
      </c>
      <c r="Q22" t="s">
        <v>8309</v>
      </c>
      <c r="R22">
        <f t="shared" si="1"/>
        <v>80.16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2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4" t="s">
        <v>8308</v>
      </c>
      <c r="Q23" t="s">
        <v>8309</v>
      </c>
      <c r="R23">
        <f t="shared" si="1"/>
        <v>199.9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2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4" t="s">
        <v>8308</v>
      </c>
      <c r="Q24" t="s">
        <v>8309</v>
      </c>
      <c r="R24">
        <f t="shared" si="1"/>
        <v>51.25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2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4" t="s">
        <v>8308</v>
      </c>
      <c r="Q25" t="s">
        <v>8309</v>
      </c>
      <c r="R25">
        <f t="shared" si="1"/>
        <v>103.04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2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4" t="s">
        <v>8308</v>
      </c>
      <c r="Q26" t="s">
        <v>8309</v>
      </c>
      <c r="R26">
        <f t="shared" si="1"/>
        <v>66.349999999999994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2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4" t="s">
        <v>8308</v>
      </c>
      <c r="Q27" t="s">
        <v>8309</v>
      </c>
      <c r="R27">
        <f t="shared" si="1"/>
        <v>57.14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2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4" t="s">
        <v>8308</v>
      </c>
      <c r="Q28" t="s">
        <v>8309</v>
      </c>
      <c r="R28">
        <f t="shared" si="1"/>
        <v>102.11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2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4" t="s">
        <v>8308</v>
      </c>
      <c r="Q29" t="s">
        <v>8309</v>
      </c>
      <c r="R29">
        <f t="shared" si="1"/>
        <v>148.97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2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4" t="s">
        <v>8308</v>
      </c>
      <c r="Q30" t="s">
        <v>8309</v>
      </c>
      <c r="R30">
        <f t="shared" si="1"/>
        <v>169.61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2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4" t="s">
        <v>8308</v>
      </c>
      <c r="Q31" t="s">
        <v>8309</v>
      </c>
      <c r="R31">
        <f t="shared" si="1"/>
        <v>31.62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2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4" t="s">
        <v>8308</v>
      </c>
      <c r="Q32" t="s">
        <v>8309</v>
      </c>
      <c r="R32">
        <f t="shared" si="1"/>
        <v>76.45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2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4" t="s">
        <v>8308</v>
      </c>
      <c r="Q33" t="s">
        <v>8309</v>
      </c>
      <c r="R33">
        <f t="shared" si="1"/>
        <v>13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3.5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2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4" t="s">
        <v>8308</v>
      </c>
      <c r="Q34" t="s">
        <v>8309</v>
      </c>
      <c r="R34">
        <f t="shared" si="1"/>
        <v>320.45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2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4" t="s">
        <v>8308</v>
      </c>
      <c r="Q35" t="s">
        <v>8309</v>
      </c>
      <c r="R35">
        <f t="shared" si="1"/>
        <v>83.75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2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4" t="s">
        <v>8308</v>
      </c>
      <c r="Q36" t="s">
        <v>8309</v>
      </c>
      <c r="R36">
        <f t="shared" si="1"/>
        <v>49.88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2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4" t="s">
        <v>8308</v>
      </c>
      <c r="Q37" t="s">
        <v>8309</v>
      </c>
      <c r="R37">
        <f t="shared" si="1"/>
        <v>59.46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2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4" t="s">
        <v>8308</v>
      </c>
      <c r="Q38" t="s">
        <v>8309</v>
      </c>
      <c r="R38">
        <f t="shared" si="1"/>
        <v>193.84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2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4" t="s">
        <v>8308</v>
      </c>
      <c r="Q39" t="s">
        <v>8309</v>
      </c>
      <c r="R39">
        <f t="shared" si="1"/>
        <v>159.51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2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4" t="s">
        <v>8308</v>
      </c>
      <c r="Q40" t="s">
        <v>8309</v>
      </c>
      <c r="R40">
        <f t="shared" si="1"/>
        <v>41.68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3.5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2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4" t="s">
        <v>8308</v>
      </c>
      <c r="Q41" t="s">
        <v>8309</v>
      </c>
      <c r="R41">
        <f t="shared" si="1"/>
        <v>150.9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5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2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4" t="s">
        <v>8308</v>
      </c>
      <c r="Q42" t="s">
        <v>8309</v>
      </c>
      <c r="R42">
        <f t="shared" si="1"/>
        <v>126.69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2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4" t="s">
        <v>8308</v>
      </c>
      <c r="Q43" t="s">
        <v>8309</v>
      </c>
      <c r="R43">
        <f t="shared" si="1"/>
        <v>105.26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2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4" t="s">
        <v>8308</v>
      </c>
      <c r="Q44" t="s">
        <v>8309</v>
      </c>
      <c r="R44">
        <f t="shared" si="1"/>
        <v>117.51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2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4" t="s">
        <v>8308</v>
      </c>
      <c r="Q45" t="s">
        <v>8309</v>
      </c>
      <c r="R45">
        <f t="shared" si="1"/>
        <v>117.36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3.5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2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4" t="s">
        <v>8308</v>
      </c>
      <c r="Q46" t="s">
        <v>8309</v>
      </c>
      <c r="R46">
        <f t="shared" si="1"/>
        <v>133.33000000000001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2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4" t="s">
        <v>8308</v>
      </c>
      <c r="Q47" t="s">
        <v>8309</v>
      </c>
      <c r="R47">
        <f t="shared" si="1"/>
        <v>98.36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2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4" t="s">
        <v>8308</v>
      </c>
      <c r="Q48" t="s">
        <v>8309</v>
      </c>
      <c r="R48">
        <f t="shared" si="1"/>
        <v>194.44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3.5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2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4" t="s">
        <v>8308</v>
      </c>
      <c r="Q49" t="s">
        <v>8309</v>
      </c>
      <c r="R49">
        <f t="shared" si="1"/>
        <v>76.87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2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4" t="s">
        <v>8308</v>
      </c>
      <c r="Q50" t="s">
        <v>8309</v>
      </c>
      <c r="R50">
        <f t="shared" si="1"/>
        <v>56.82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2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4" t="s">
        <v>8308</v>
      </c>
      <c r="Q51" t="s">
        <v>8309</v>
      </c>
      <c r="R51">
        <f t="shared" si="1"/>
        <v>137.93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2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4" t="s">
        <v>8308</v>
      </c>
      <c r="Q52" t="s">
        <v>8309</v>
      </c>
      <c r="R52">
        <f t="shared" si="1"/>
        <v>27.27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2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4" t="s">
        <v>8308</v>
      </c>
      <c r="Q53" t="s">
        <v>8309</v>
      </c>
      <c r="R53">
        <f t="shared" si="1"/>
        <v>118.34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2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4" t="s">
        <v>8308</v>
      </c>
      <c r="Q54" t="s">
        <v>8309</v>
      </c>
      <c r="R54">
        <f t="shared" si="1"/>
        <v>223.48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2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4" t="s">
        <v>8308</v>
      </c>
      <c r="Q55" t="s">
        <v>8309</v>
      </c>
      <c r="R55">
        <f t="shared" si="1"/>
        <v>28.11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3.5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2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4" t="s">
        <v>8308</v>
      </c>
      <c r="Q56" t="s">
        <v>8309</v>
      </c>
      <c r="R56">
        <f t="shared" si="1"/>
        <v>194.23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2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4" t="s">
        <v>8308</v>
      </c>
      <c r="Q57" t="s">
        <v>8309</v>
      </c>
      <c r="R57">
        <f t="shared" si="1"/>
        <v>128.94999999999999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2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4" t="s">
        <v>8308</v>
      </c>
      <c r="Q58" t="s">
        <v>8309</v>
      </c>
      <c r="R58">
        <f t="shared" si="1"/>
        <v>49.32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2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4" t="s">
        <v>8308</v>
      </c>
      <c r="Q59" t="s">
        <v>8309</v>
      </c>
      <c r="R59">
        <f t="shared" si="1"/>
        <v>221.52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2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4" t="s">
        <v>8308</v>
      </c>
      <c r="Q60" t="s">
        <v>8309</v>
      </c>
      <c r="R60">
        <f t="shared" si="1"/>
        <v>137.21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2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4" t="s">
        <v>8308</v>
      </c>
      <c r="Q61" t="s">
        <v>8309</v>
      </c>
      <c r="R61">
        <f t="shared" si="1"/>
        <v>606.82000000000005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2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4" t="s">
        <v>8308</v>
      </c>
      <c r="Q62" t="s">
        <v>8310</v>
      </c>
      <c r="R62">
        <f t="shared" si="1"/>
        <v>43.04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2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4" t="s">
        <v>8308</v>
      </c>
      <c r="Q63" t="s">
        <v>8310</v>
      </c>
      <c r="R63">
        <f t="shared" si="1"/>
        <v>322.39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2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4" t="s">
        <v>8308</v>
      </c>
      <c r="Q64" t="s">
        <v>8310</v>
      </c>
      <c r="R64">
        <f t="shared" si="1"/>
        <v>96.71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2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4" t="s">
        <v>8308</v>
      </c>
      <c r="Q65" t="s">
        <v>8310</v>
      </c>
      <c r="R65">
        <f t="shared" si="1"/>
        <v>35.47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2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4" t="s">
        <v>8308</v>
      </c>
      <c r="Q66" t="s">
        <v>8310</v>
      </c>
      <c r="R66">
        <f t="shared" ref="R66:R129" si="6">IFERROR(ROUND(E66/M66,2),0)</f>
        <v>86.67</v>
      </c>
      <c r="S66" s="10">
        <f t="shared" ref="S66:S129" si="7" xml:space="preserve"> (((K66/60)/60)/24)+DATE(1970,1,1)</f>
        <v>41433.01829861111</v>
      </c>
      <c r="T66" s="10">
        <f t="shared" ref="T66:T129" si="8" xml:space="preserve"> (((J66/60)/60)/24)+DATE(1970,1,1)</f>
        <v>41463.01829861111</v>
      </c>
      <c r="U66">
        <f t="shared" ref="U66:U129" si="9">YEAR(S66)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2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4" t="s">
        <v>8308</v>
      </c>
      <c r="Q67" t="s">
        <v>8310</v>
      </c>
      <c r="R67">
        <f t="shared" si="6"/>
        <v>132.05000000000001</v>
      </c>
      <c r="S67" s="10">
        <f t="shared" si="7"/>
        <v>41835.821226851855</v>
      </c>
      <c r="T67" s="10">
        <f t="shared" si="8"/>
        <v>41862.249305555553</v>
      </c>
      <c r="U67">
        <f t="shared" si="9"/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2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4" t="s">
        <v>8308</v>
      </c>
      <c r="Q68" t="s">
        <v>8310</v>
      </c>
      <c r="R68">
        <f t="shared" si="6"/>
        <v>91.23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2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4" t="s">
        <v>8308</v>
      </c>
      <c r="Q69" t="s">
        <v>8310</v>
      </c>
      <c r="R69">
        <f t="shared" si="6"/>
        <v>116.25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2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4" t="s">
        <v>8308</v>
      </c>
      <c r="Q70" t="s">
        <v>8310</v>
      </c>
      <c r="R70">
        <f t="shared" si="6"/>
        <v>21.19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2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4" t="s">
        <v>8308</v>
      </c>
      <c r="Q71" t="s">
        <v>8310</v>
      </c>
      <c r="R71">
        <f t="shared" si="6"/>
        <v>62.33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2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4" t="s">
        <v>8308</v>
      </c>
      <c r="Q72" t="s">
        <v>8310</v>
      </c>
      <c r="R72">
        <f t="shared" si="6"/>
        <v>37.409999999999997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2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4" t="s">
        <v>8308</v>
      </c>
      <c r="Q73" t="s">
        <v>8310</v>
      </c>
      <c r="R73">
        <f t="shared" si="6"/>
        <v>69.72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2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4" t="s">
        <v>8308</v>
      </c>
      <c r="Q74" t="s">
        <v>8310</v>
      </c>
      <c r="R74">
        <f t="shared" si="6"/>
        <v>58.17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2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4" t="s">
        <v>8308</v>
      </c>
      <c r="Q75" t="s">
        <v>8310</v>
      </c>
      <c r="R75">
        <f t="shared" si="6"/>
        <v>50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2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4" t="s">
        <v>8308</v>
      </c>
      <c r="Q76" t="s">
        <v>8310</v>
      </c>
      <c r="R76">
        <f t="shared" si="6"/>
        <v>19.47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2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4" t="s">
        <v>8308</v>
      </c>
      <c r="Q77" t="s">
        <v>8310</v>
      </c>
      <c r="R77">
        <f t="shared" si="6"/>
        <v>85.96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2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4" t="s">
        <v>8308</v>
      </c>
      <c r="Q78" t="s">
        <v>8310</v>
      </c>
      <c r="R78">
        <f t="shared" si="6"/>
        <v>30.67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2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4" t="s">
        <v>8308</v>
      </c>
      <c r="Q79" t="s">
        <v>8310</v>
      </c>
      <c r="R79">
        <f t="shared" si="6"/>
        <v>60.38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2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4" t="s">
        <v>8308</v>
      </c>
      <c r="Q80" t="s">
        <v>8310</v>
      </c>
      <c r="R80">
        <f t="shared" si="6"/>
        <v>38.6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2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4" t="s">
        <v>8308</v>
      </c>
      <c r="Q81" t="s">
        <v>8310</v>
      </c>
      <c r="R81">
        <f t="shared" si="6"/>
        <v>40.270000000000003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2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4" t="s">
        <v>8308</v>
      </c>
      <c r="Q82" t="s">
        <v>8310</v>
      </c>
      <c r="R82">
        <f t="shared" si="6"/>
        <v>273.83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2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4" t="s">
        <v>8308</v>
      </c>
      <c r="Q83" t="s">
        <v>8310</v>
      </c>
      <c r="R83">
        <f t="shared" si="6"/>
        <v>53.04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2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4" t="s">
        <v>8308</v>
      </c>
      <c r="Q84" t="s">
        <v>8310</v>
      </c>
      <c r="R84">
        <f t="shared" si="6"/>
        <v>40.01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2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4" t="s">
        <v>8308</v>
      </c>
      <c r="Q85" t="s">
        <v>8310</v>
      </c>
      <c r="R85">
        <f t="shared" si="6"/>
        <v>15.77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2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4" t="s">
        <v>8308</v>
      </c>
      <c r="Q86" t="s">
        <v>8310</v>
      </c>
      <c r="R86">
        <f t="shared" si="6"/>
        <v>71.430000000000007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2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4" t="s">
        <v>8308</v>
      </c>
      <c r="Q87" t="s">
        <v>8310</v>
      </c>
      <c r="R87">
        <f t="shared" si="6"/>
        <v>71.709999999999994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3.5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2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4" t="s">
        <v>8308</v>
      </c>
      <c r="Q88" t="s">
        <v>8310</v>
      </c>
      <c r="R88">
        <f t="shared" si="6"/>
        <v>375.76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2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4" t="s">
        <v>8308</v>
      </c>
      <c r="Q89" t="s">
        <v>8310</v>
      </c>
      <c r="R89">
        <f t="shared" si="6"/>
        <v>104.6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5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2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4" t="s">
        <v>8308</v>
      </c>
      <c r="Q90" t="s">
        <v>8310</v>
      </c>
      <c r="R90">
        <f t="shared" si="6"/>
        <v>60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2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4" t="s">
        <v>8308</v>
      </c>
      <c r="Q91" t="s">
        <v>8310</v>
      </c>
      <c r="R91">
        <f t="shared" si="6"/>
        <v>123.29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2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4" t="s">
        <v>8308</v>
      </c>
      <c r="Q92" t="s">
        <v>8310</v>
      </c>
      <c r="R92">
        <f t="shared" si="6"/>
        <v>31.38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2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4" t="s">
        <v>8308</v>
      </c>
      <c r="Q93" t="s">
        <v>8310</v>
      </c>
      <c r="R93">
        <f t="shared" si="6"/>
        <v>78.260000000000005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2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4" t="s">
        <v>8308</v>
      </c>
      <c r="Q94" t="s">
        <v>8310</v>
      </c>
      <c r="R94">
        <f t="shared" si="6"/>
        <v>122.33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3.5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2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4" t="s">
        <v>8308</v>
      </c>
      <c r="Q95" t="s">
        <v>8310</v>
      </c>
      <c r="R95">
        <f t="shared" si="6"/>
        <v>73.73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2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4" t="s">
        <v>8308</v>
      </c>
      <c r="Q96" t="s">
        <v>8310</v>
      </c>
      <c r="R96">
        <f t="shared" si="6"/>
        <v>21.67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2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4" t="s">
        <v>8308</v>
      </c>
      <c r="Q97" t="s">
        <v>8310</v>
      </c>
      <c r="R97">
        <f t="shared" si="6"/>
        <v>21.9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3.5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2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4" t="s">
        <v>8308</v>
      </c>
      <c r="Q98" t="s">
        <v>8310</v>
      </c>
      <c r="R98">
        <f t="shared" si="6"/>
        <v>50.59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2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4" t="s">
        <v>8308</v>
      </c>
      <c r="Q99" t="s">
        <v>8310</v>
      </c>
      <c r="R99">
        <f t="shared" si="6"/>
        <v>53.13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2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4" t="s">
        <v>8308</v>
      </c>
      <c r="Q100" t="s">
        <v>8310</v>
      </c>
      <c r="R100">
        <f t="shared" si="6"/>
        <v>56.67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2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4" t="s">
        <v>8308</v>
      </c>
      <c r="Q101" t="s">
        <v>8310</v>
      </c>
      <c r="R101">
        <f t="shared" si="6"/>
        <v>40.78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2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4" t="s">
        <v>8308</v>
      </c>
      <c r="Q102" t="s">
        <v>8310</v>
      </c>
      <c r="R102">
        <f t="shared" si="6"/>
        <v>192.31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2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4" t="s">
        <v>8308</v>
      </c>
      <c r="Q103" t="s">
        <v>8310</v>
      </c>
      <c r="R103">
        <f t="shared" si="6"/>
        <v>100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2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4" t="s">
        <v>8308</v>
      </c>
      <c r="Q104" t="s">
        <v>8310</v>
      </c>
      <c r="R104">
        <f t="shared" si="6"/>
        <v>117.92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2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4" t="s">
        <v>8308</v>
      </c>
      <c r="Q105" t="s">
        <v>8310</v>
      </c>
      <c r="R105">
        <f t="shared" si="6"/>
        <v>27.9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2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4" t="s">
        <v>8308</v>
      </c>
      <c r="Q106" t="s">
        <v>8310</v>
      </c>
      <c r="R106">
        <f t="shared" si="6"/>
        <v>60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2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4" t="s">
        <v>8308</v>
      </c>
      <c r="Q107" t="s">
        <v>8310</v>
      </c>
      <c r="R107">
        <f t="shared" si="6"/>
        <v>39.380000000000003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2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4" t="s">
        <v>8308</v>
      </c>
      <c r="Q108" t="s">
        <v>8310</v>
      </c>
      <c r="R108">
        <f t="shared" si="6"/>
        <v>186.11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2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4" t="s">
        <v>8308</v>
      </c>
      <c r="Q109" t="s">
        <v>8310</v>
      </c>
      <c r="R109">
        <f t="shared" si="6"/>
        <v>111.38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2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4" t="s">
        <v>8308</v>
      </c>
      <c r="Q110" t="s">
        <v>8310</v>
      </c>
      <c r="R110">
        <f t="shared" si="6"/>
        <v>78.72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2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4" t="s">
        <v>8308</v>
      </c>
      <c r="Q111" t="s">
        <v>8310</v>
      </c>
      <c r="R111">
        <f t="shared" si="6"/>
        <v>46.7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2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4" t="s">
        <v>8308</v>
      </c>
      <c r="Q112" t="s">
        <v>8310</v>
      </c>
      <c r="R112">
        <f t="shared" si="6"/>
        <v>65.38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2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4" t="s">
        <v>8308</v>
      </c>
      <c r="Q113" t="s">
        <v>8310</v>
      </c>
      <c r="R113">
        <f t="shared" si="6"/>
        <v>102.08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2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4" t="s">
        <v>8308</v>
      </c>
      <c r="Q114" t="s">
        <v>8310</v>
      </c>
      <c r="R114">
        <f t="shared" si="6"/>
        <v>64.2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2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4" t="s">
        <v>8308</v>
      </c>
      <c r="Q115" t="s">
        <v>8310</v>
      </c>
      <c r="R115">
        <f t="shared" si="6"/>
        <v>90.38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2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4" t="s">
        <v>8308</v>
      </c>
      <c r="Q116" t="s">
        <v>8310</v>
      </c>
      <c r="R116">
        <f t="shared" si="6"/>
        <v>88.57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2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4" t="s">
        <v>8308</v>
      </c>
      <c r="Q117" t="s">
        <v>8310</v>
      </c>
      <c r="R117">
        <f t="shared" si="6"/>
        <v>28.73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2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4" t="s">
        <v>8308</v>
      </c>
      <c r="Q118" t="s">
        <v>8310</v>
      </c>
      <c r="R118">
        <f t="shared" si="6"/>
        <v>69.790000000000006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3.5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2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4" t="s">
        <v>8308</v>
      </c>
      <c r="Q119" t="s">
        <v>8310</v>
      </c>
      <c r="R119">
        <f t="shared" si="6"/>
        <v>167.49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2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4" t="s">
        <v>8308</v>
      </c>
      <c r="Q120" t="s">
        <v>8310</v>
      </c>
      <c r="R120">
        <f t="shared" si="6"/>
        <v>144.91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2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4" t="s">
        <v>8308</v>
      </c>
      <c r="Q121" t="s">
        <v>8310</v>
      </c>
      <c r="R121">
        <f t="shared" si="6"/>
        <v>91.84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3.5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2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4" t="s">
        <v>8308</v>
      </c>
      <c r="Q122" t="s">
        <v>8311</v>
      </c>
      <c r="R122">
        <f t="shared" si="6"/>
        <v>10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3.5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2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4" t="s">
        <v>8308</v>
      </c>
      <c r="Q123" t="s">
        <v>8311</v>
      </c>
      <c r="R123">
        <f t="shared" si="6"/>
        <v>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2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4" t="s">
        <v>8308</v>
      </c>
      <c r="Q124" t="s">
        <v>8311</v>
      </c>
      <c r="R124">
        <f t="shared" si="6"/>
        <v>0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5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2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4" t="s">
        <v>8308</v>
      </c>
      <c r="Q125" t="s">
        <v>8311</v>
      </c>
      <c r="R125">
        <f t="shared" si="6"/>
        <v>25.17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2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4" t="s">
        <v>8308</v>
      </c>
      <c r="Q126" t="s">
        <v>8311</v>
      </c>
      <c r="R126">
        <f t="shared" si="6"/>
        <v>0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2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4" t="s">
        <v>8308</v>
      </c>
      <c r="Q127" t="s">
        <v>8311</v>
      </c>
      <c r="R127">
        <f t="shared" si="6"/>
        <v>11.67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2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4" t="s">
        <v>8308</v>
      </c>
      <c r="Q128" t="s">
        <v>8311</v>
      </c>
      <c r="R128">
        <f t="shared" si="6"/>
        <v>106.69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2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4" t="s">
        <v>8308</v>
      </c>
      <c r="Q129" t="s">
        <v>8311</v>
      </c>
      <c r="R129">
        <f t="shared" si="6"/>
        <v>47.5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2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4" t="s">
        <v>8308</v>
      </c>
      <c r="Q130" t="s">
        <v>8311</v>
      </c>
      <c r="R130">
        <f t="shared" ref="R130:R193" si="11">IFERROR(ROUND(E130/M130,2),0)</f>
        <v>311.17</v>
      </c>
      <c r="S130" s="10">
        <f t="shared" ref="S130:S193" si="12" xml:space="preserve"> (((K130/60)/60)/24)+DATE(1970,1,1)</f>
        <v>42628.22792824074</v>
      </c>
      <c r="T130" s="10">
        <f t="shared" ref="T130:T193" si="13" xml:space="preserve"> (((J130/60)/60)/24)+DATE(1970,1,1)</f>
        <v>42663.22792824074</v>
      </c>
      <c r="U130">
        <f t="shared" ref="U130:U193" si="14">YEAR(S130)</f>
        <v>2016</v>
      </c>
    </row>
    <row r="131" spans="1:21" ht="43.5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2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4" t="s">
        <v>8308</v>
      </c>
      <c r="Q131" t="s">
        <v>8311</v>
      </c>
      <c r="R131">
        <f t="shared" si="11"/>
        <v>0</v>
      </c>
      <c r="S131" s="10">
        <f t="shared" si="12"/>
        <v>41882.937303240738</v>
      </c>
      <c r="T131" s="10">
        <f t="shared" si="13"/>
        <v>41942.937303240738</v>
      </c>
      <c r="U131">
        <f t="shared" si="14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2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4" t="s">
        <v>8308</v>
      </c>
      <c r="Q132" t="s">
        <v>8311</v>
      </c>
      <c r="R132">
        <f t="shared" si="11"/>
        <v>0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2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4" t="s">
        <v>8308</v>
      </c>
      <c r="Q133" t="s">
        <v>8311</v>
      </c>
      <c r="R133">
        <f t="shared" si="11"/>
        <v>0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5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2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4" t="s">
        <v>8308</v>
      </c>
      <c r="Q134" t="s">
        <v>8311</v>
      </c>
      <c r="R134">
        <f t="shared" si="11"/>
        <v>94.51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2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4" t="s">
        <v>8308</v>
      </c>
      <c r="Q135" t="s">
        <v>8311</v>
      </c>
      <c r="R135">
        <f t="shared" si="11"/>
        <v>0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2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4" t="s">
        <v>8308</v>
      </c>
      <c r="Q136" t="s">
        <v>8311</v>
      </c>
      <c r="R136">
        <f t="shared" si="11"/>
        <v>0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2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4" t="s">
        <v>8308</v>
      </c>
      <c r="Q137" t="s">
        <v>8311</v>
      </c>
      <c r="R137">
        <f t="shared" si="11"/>
        <v>80.599999999999994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3.5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2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4" t="s">
        <v>8308</v>
      </c>
      <c r="Q138" t="s">
        <v>8311</v>
      </c>
      <c r="R138">
        <f t="shared" si="11"/>
        <v>0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2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4" t="s">
        <v>8308</v>
      </c>
      <c r="Q139" t="s">
        <v>8311</v>
      </c>
      <c r="R139">
        <f t="shared" si="11"/>
        <v>0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2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4" t="s">
        <v>8308</v>
      </c>
      <c r="Q140" t="s">
        <v>8311</v>
      </c>
      <c r="R140">
        <f t="shared" si="11"/>
        <v>81.239999999999995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2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4" t="s">
        <v>8308</v>
      </c>
      <c r="Q141" t="s">
        <v>8311</v>
      </c>
      <c r="R141">
        <f t="shared" si="11"/>
        <v>500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2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4" t="s">
        <v>8308</v>
      </c>
      <c r="Q142" t="s">
        <v>8311</v>
      </c>
      <c r="R142">
        <f t="shared" si="11"/>
        <v>0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2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4" t="s">
        <v>8308</v>
      </c>
      <c r="Q143" t="s">
        <v>8311</v>
      </c>
      <c r="R143">
        <f t="shared" si="11"/>
        <v>46.18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2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4" t="s">
        <v>8308</v>
      </c>
      <c r="Q144" t="s">
        <v>8311</v>
      </c>
      <c r="R144">
        <f t="shared" si="11"/>
        <v>10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2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4" t="s">
        <v>8308</v>
      </c>
      <c r="Q145" t="s">
        <v>8311</v>
      </c>
      <c r="R145">
        <f t="shared" si="11"/>
        <v>0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2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4" t="s">
        <v>8308</v>
      </c>
      <c r="Q146" t="s">
        <v>8311</v>
      </c>
      <c r="R146">
        <f t="shared" si="11"/>
        <v>55.95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2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4" t="s">
        <v>8308</v>
      </c>
      <c r="Q147" t="s">
        <v>8311</v>
      </c>
      <c r="R147">
        <f t="shared" si="11"/>
        <v>37.56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2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4" t="s">
        <v>8308</v>
      </c>
      <c r="Q148" t="s">
        <v>8311</v>
      </c>
      <c r="R148">
        <f t="shared" si="11"/>
        <v>38.33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2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4" t="s">
        <v>8308</v>
      </c>
      <c r="Q149" t="s">
        <v>8311</v>
      </c>
      <c r="R149">
        <f t="shared" si="11"/>
        <v>0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2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4" t="s">
        <v>8308</v>
      </c>
      <c r="Q150" t="s">
        <v>8311</v>
      </c>
      <c r="R150">
        <f t="shared" si="11"/>
        <v>20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2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4" t="s">
        <v>8308</v>
      </c>
      <c r="Q151" t="s">
        <v>8311</v>
      </c>
      <c r="R151">
        <f t="shared" si="11"/>
        <v>15.33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2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4" t="s">
        <v>8308</v>
      </c>
      <c r="Q152" t="s">
        <v>8311</v>
      </c>
      <c r="R152">
        <f t="shared" si="11"/>
        <v>449.43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2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4" t="s">
        <v>8308</v>
      </c>
      <c r="Q153" t="s">
        <v>8311</v>
      </c>
      <c r="R153">
        <f t="shared" si="11"/>
        <v>28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2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4" t="s">
        <v>8308</v>
      </c>
      <c r="Q154" t="s">
        <v>8311</v>
      </c>
      <c r="R154">
        <f t="shared" si="11"/>
        <v>15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2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4" t="s">
        <v>8308</v>
      </c>
      <c r="Q155" t="s">
        <v>8311</v>
      </c>
      <c r="R155">
        <f t="shared" si="11"/>
        <v>35.9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29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2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4" t="s">
        <v>8308</v>
      </c>
      <c r="Q156" t="s">
        <v>8311</v>
      </c>
      <c r="R156">
        <f t="shared" si="11"/>
        <v>13.33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2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4" t="s">
        <v>8308</v>
      </c>
      <c r="Q157" t="s">
        <v>8311</v>
      </c>
      <c r="R157">
        <f t="shared" si="11"/>
        <v>20.25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3.5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2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4" t="s">
        <v>8308</v>
      </c>
      <c r="Q158" t="s">
        <v>8311</v>
      </c>
      <c r="R158">
        <f t="shared" si="11"/>
        <v>119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2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4" t="s">
        <v>8308</v>
      </c>
      <c r="Q159" t="s">
        <v>8311</v>
      </c>
      <c r="R159">
        <f t="shared" si="11"/>
        <v>4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2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4" t="s">
        <v>8308</v>
      </c>
      <c r="Q160" t="s">
        <v>8311</v>
      </c>
      <c r="R160">
        <f t="shared" si="11"/>
        <v>0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2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4" t="s">
        <v>8308</v>
      </c>
      <c r="Q161" t="s">
        <v>8311</v>
      </c>
      <c r="R161">
        <f t="shared" si="11"/>
        <v>10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2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4" t="s">
        <v>8308</v>
      </c>
      <c r="Q162" t="s">
        <v>8312</v>
      </c>
      <c r="R162">
        <f t="shared" si="11"/>
        <v>0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2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4" t="s">
        <v>8308</v>
      </c>
      <c r="Q163" t="s">
        <v>8312</v>
      </c>
      <c r="R163">
        <f t="shared" si="11"/>
        <v>5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2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4" t="s">
        <v>8308</v>
      </c>
      <c r="Q164" t="s">
        <v>8312</v>
      </c>
      <c r="R164">
        <f t="shared" si="11"/>
        <v>43.5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2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4" t="s">
        <v>8308</v>
      </c>
      <c r="Q165" t="s">
        <v>8312</v>
      </c>
      <c r="R165">
        <f t="shared" si="11"/>
        <v>0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2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4" t="s">
        <v>8308</v>
      </c>
      <c r="Q166" t="s">
        <v>8312</v>
      </c>
      <c r="R166">
        <f t="shared" si="11"/>
        <v>91.43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2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4" t="s">
        <v>8308</v>
      </c>
      <c r="Q167" t="s">
        <v>8312</v>
      </c>
      <c r="R167">
        <f t="shared" si="11"/>
        <v>0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2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4" t="s">
        <v>8308</v>
      </c>
      <c r="Q168" t="s">
        <v>8312</v>
      </c>
      <c r="R168">
        <f t="shared" si="11"/>
        <v>3000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2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4" t="s">
        <v>8308</v>
      </c>
      <c r="Q169" t="s">
        <v>8312</v>
      </c>
      <c r="R169">
        <f t="shared" si="11"/>
        <v>5.5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2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4" t="s">
        <v>8308</v>
      </c>
      <c r="Q170" t="s">
        <v>8312</v>
      </c>
      <c r="R170">
        <f t="shared" si="11"/>
        <v>108.33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2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4" t="s">
        <v>8308</v>
      </c>
      <c r="Q171" t="s">
        <v>8312</v>
      </c>
      <c r="R171">
        <f t="shared" si="11"/>
        <v>56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5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2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4" t="s">
        <v>8308</v>
      </c>
      <c r="Q172" t="s">
        <v>8312</v>
      </c>
      <c r="R172">
        <f t="shared" si="11"/>
        <v>32.5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2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4" t="s">
        <v>8308</v>
      </c>
      <c r="Q173" t="s">
        <v>8312</v>
      </c>
      <c r="R173">
        <f t="shared" si="11"/>
        <v>1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2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4" t="s">
        <v>8308</v>
      </c>
      <c r="Q174" t="s">
        <v>8312</v>
      </c>
      <c r="R174">
        <f t="shared" si="11"/>
        <v>0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2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4" t="s">
        <v>8308</v>
      </c>
      <c r="Q175" t="s">
        <v>8312</v>
      </c>
      <c r="R175">
        <f t="shared" si="11"/>
        <v>0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2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4" t="s">
        <v>8308</v>
      </c>
      <c r="Q176" t="s">
        <v>8312</v>
      </c>
      <c r="R176">
        <f t="shared" si="11"/>
        <v>0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2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4" t="s">
        <v>8308</v>
      </c>
      <c r="Q177" t="s">
        <v>8312</v>
      </c>
      <c r="R177">
        <f t="shared" si="11"/>
        <v>49.88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2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4" t="s">
        <v>8308</v>
      </c>
      <c r="Q178" t="s">
        <v>8312</v>
      </c>
      <c r="R178">
        <f t="shared" si="11"/>
        <v>0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2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4" t="s">
        <v>8308</v>
      </c>
      <c r="Q179" t="s">
        <v>8312</v>
      </c>
      <c r="R179">
        <f t="shared" si="11"/>
        <v>25.71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2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4" t="s">
        <v>8308</v>
      </c>
      <c r="Q180" t="s">
        <v>8312</v>
      </c>
      <c r="R180">
        <f t="shared" si="11"/>
        <v>0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2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4" t="s">
        <v>8308</v>
      </c>
      <c r="Q181" t="s">
        <v>8312</v>
      </c>
      <c r="R181">
        <f t="shared" si="11"/>
        <v>100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2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4" t="s">
        <v>8308</v>
      </c>
      <c r="Q182" t="s">
        <v>8312</v>
      </c>
      <c r="R182">
        <f t="shared" si="11"/>
        <v>30.85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2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4" t="s">
        <v>8308</v>
      </c>
      <c r="Q183" t="s">
        <v>8312</v>
      </c>
      <c r="R183">
        <f t="shared" si="11"/>
        <v>180.5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5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2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4" t="s">
        <v>8308</v>
      </c>
      <c r="Q184" t="s">
        <v>8312</v>
      </c>
      <c r="R184">
        <f t="shared" si="11"/>
        <v>0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2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4" t="s">
        <v>8308</v>
      </c>
      <c r="Q185" t="s">
        <v>8312</v>
      </c>
      <c r="R185">
        <f t="shared" si="11"/>
        <v>373.5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5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2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4" t="s">
        <v>8308</v>
      </c>
      <c r="Q186" t="s">
        <v>8312</v>
      </c>
      <c r="R186">
        <f t="shared" si="11"/>
        <v>25.5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2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4" t="s">
        <v>8308</v>
      </c>
      <c r="Q187" t="s">
        <v>8312</v>
      </c>
      <c r="R187">
        <f t="shared" si="11"/>
        <v>220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2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4" t="s">
        <v>8308</v>
      </c>
      <c r="Q188" t="s">
        <v>8312</v>
      </c>
      <c r="R188">
        <f t="shared" si="11"/>
        <v>0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2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4" t="s">
        <v>8308</v>
      </c>
      <c r="Q189" t="s">
        <v>8312</v>
      </c>
      <c r="R189">
        <f t="shared" si="11"/>
        <v>160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5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2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4" t="s">
        <v>8308</v>
      </c>
      <c r="Q190" t="s">
        <v>8312</v>
      </c>
      <c r="R190">
        <f t="shared" si="11"/>
        <v>0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2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4" t="s">
        <v>8308</v>
      </c>
      <c r="Q191" t="s">
        <v>8312</v>
      </c>
      <c r="R191">
        <f t="shared" si="11"/>
        <v>69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2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4" t="s">
        <v>8308</v>
      </c>
      <c r="Q192" t="s">
        <v>8312</v>
      </c>
      <c r="R192">
        <f t="shared" si="11"/>
        <v>50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2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4" t="s">
        <v>8308</v>
      </c>
      <c r="Q193" t="s">
        <v>8312</v>
      </c>
      <c r="R193">
        <f t="shared" si="11"/>
        <v>83.33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3.5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2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4" t="s">
        <v>8308</v>
      </c>
      <c r="Q194" t="s">
        <v>8312</v>
      </c>
      <c r="R194">
        <f t="shared" ref="R194:R257" si="16">IFERROR(ROUND(E194/M194,2),0)</f>
        <v>5.67</v>
      </c>
      <c r="S194" s="10">
        <f t="shared" ref="S194:S257" si="17" xml:space="preserve"> (((K194/60)/60)/24)+DATE(1970,1,1)</f>
        <v>41899.792037037041</v>
      </c>
      <c r="T194" s="10">
        <f t="shared" ref="T194:T257" si="18" xml:space="preserve"> (((J194/60)/60)/24)+DATE(1970,1,1)</f>
        <v>41929.792037037041</v>
      </c>
      <c r="U194">
        <f t="shared" ref="U194:U257" si="19">YEAR(S194)</f>
        <v>2014</v>
      </c>
    </row>
    <row r="195" spans="1:21" ht="43.5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2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4" t="s">
        <v>8308</v>
      </c>
      <c r="Q195" t="s">
        <v>8312</v>
      </c>
      <c r="R195">
        <f t="shared" si="16"/>
        <v>0</v>
      </c>
      <c r="S195" s="10">
        <f t="shared" si="17"/>
        <v>41911.934791666667</v>
      </c>
      <c r="T195" s="10">
        <f t="shared" si="18"/>
        <v>41971.976458333331</v>
      </c>
      <c r="U195">
        <f t="shared" si="19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2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4" t="s">
        <v>8308</v>
      </c>
      <c r="Q196" t="s">
        <v>8312</v>
      </c>
      <c r="R196">
        <f t="shared" si="16"/>
        <v>1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2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4" t="s">
        <v>8308</v>
      </c>
      <c r="Q197" t="s">
        <v>8312</v>
      </c>
      <c r="R197">
        <f t="shared" si="16"/>
        <v>0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2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4" t="s">
        <v>8308</v>
      </c>
      <c r="Q198" t="s">
        <v>8312</v>
      </c>
      <c r="R198">
        <f t="shared" si="16"/>
        <v>77.11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2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4" t="s">
        <v>8308</v>
      </c>
      <c r="Q199" t="s">
        <v>8312</v>
      </c>
      <c r="R199">
        <f t="shared" si="16"/>
        <v>32.75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2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4" t="s">
        <v>8308</v>
      </c>
      <c r="Q200" t="s">
        <v>8312</v>
      </c>
      <c r="R200">
        <f t="shared" si="16"/>
        <v>46.5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2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4" t="s">
        <v>8308</v>
      </c>
      <c r="Q201" t="s">
        <v>8312</v>
      </c>
      <c r="R201">
        <f t="shared" si="16"/>
        <v>0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2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4" t="s">
        <v>8308</v>
      </c>
      <c r="Q202" t="s">
        <v>8312</v>
      </c>
      <c r="R202">
        <f t="shared" si="16"/>
        <v>87.31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2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4" t="s">
        <v>8308</v>
      </c>
      <c r="Q203" t="s">
        <v>8312</v>
      </c>
      <c r="R203">
        <f t="shared" si="16"/>
        <v>54.29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2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4" t="s">
        <v>8308</v>
      </c>
      <c r="Q204" t="s">
        <v>8312</v>
      </c>
      <c r="R204">
        <f t="shared" si="16"/>
        <v>0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2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4" t="s">
        <v>8308</v>
      </c>
      <c r="Q205" t="s">
        <v>8312</v>
      </c>
      <c r="R205">
        <f t="shared" si="16"/>
        <v>93.25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2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4" t="s">
        <v>8308</v>
      </c>
      <c r="Q206" t="s">
        <v>8312</v>
      </c>
      <c r="R206">
        <f t="shared" si="16"/>
        <v>117.68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2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4" t="s">
        <v>8308</v>
      </c>
      <c r="Q207" t="s">
        <v>8312</v>
      </c>
      <c r="R207">
        <f t="shared" si="16"/>
        <v>76.47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2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4" t="s">
        <v>8308</v>
      </c>
      <c r="Q208" t="s">
        <v>8312</v>
      </c>
      <c r="R208">
        <f t="shared" si="16"/>
        <v>0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2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4" t="s">
        <v>8308</v>
      </c>
      <c r="Q209" t="s">
        <v>8312</v>
      </c>
      <c r="R209">
        <f t="shared" si="16"/>
        <v>163.85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5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2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4" t="s">
        <v>8308</v>
      </c>
      <c r="Q210" t="s">
        <v>8312</v>
      </c>
      <c r="R210">
        <f t="shared" si="16"/>
        <v>0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2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4" t="s">
        <v>8308</v>
      </c>
      <c r="Q211" t="s">
        <v>8312</v>
      </c>
      <c r="R211">
        <f t="shared" si="16"/>
        <v>0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2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4" t="s">
        <v>8308</v>
      </c>
      <c r="Q212" t="s">
        <v>8312</v>
      </c>
      <c r="R212">
        <f t="shared" si="16"/>
        <v>91.82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2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4" t="s">
        <v>8308</v>
      </c>
      <c r="Q213" t="s">
        <v>8312</v>
      </c>
      <c r="R213">
        <f t="shared" si="16"/>
        <v>185.83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2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4" t="s">
        <v>8308</v>
      </c>
      <c r="Q214" t="s">
        <v>8312</v>
      </c>
      <c r="R214">
        <f t="shared" si="16"/>
        <v>1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2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4" t="s">
        <v>8308</v>
      </c>
      <c r="Q215" t="s">
        <v>8312</v>
      </c>
      <c r="R215">
        <f t="shared" si="16"/>
        <v>20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5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2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4" t="s">
        <v>8308</v>
      </c>
      <c r="Q216" t="s">
        <v>8312</v>
      </c>
      <c r="R216">
        <f t="shared" si="16"/>
        <v>1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2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4" t="s">
        <v>8308</v>
      </c>
      <c r="Q217" t="s">
        <v>8312</v>
      </c>
      <c r="R217">
        <f t="shared" si="16"/>
        <v>10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2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4" t="s">
        <v>8308</v>
      </c>
      <c r="Q218" t="s">
        <v>8312</v>
      </c>
      <c r="R218">
        <f t="shared" si="16"/>
        <v>331.54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2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4" t="s">
        <v>8308</v>
      </c>
      <c r="Q219" t="s">
        <v>8312</v>
      </c>
      <c r="R219">
        <f t="shared" si="16"/>
        <v>314.29000000000002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2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4" t="s">
        <v>8308</v>
      </c>
      <c r="Q220" t="s">
        <v>8312</v>
      </c>
      <c r="R220">
        <f t="shared" si="16"/>
        <v>100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2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4" t="s">
        <v>8308</v>
      </c>
      <c r="Q221" t="s">
        <v>8312</v>
      </c>
      <c r="R221">
        <f t="shared" si="16"/>
        <v>115.99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2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4" t="s">
        <v>8308</v>
      </c>
      <c r="Q222" t="s">
        <v>8312</v>
      </c>
      <c r="R222">
        <f t="shared" si="16"/>
        <v>120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2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4" t="s">
        <v>8308</v>
      </c>
      <c r="Q223" t="s">
        <v>8312</v>
      </c>
      <c r="R223">
        <f t="shared" si="16"/>
        <v>0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2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4" t="s">
        <v>8308</v>
      </c>
      <c r="Q224" t="s">
        <v>8312</v>
      </c>
      <c r="R224">
        <f t="shared" si="16"/>
        <v>65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5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2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4" t="s">
        <v>8308</v>
      </c>
      <c r="Q225" t="s">
        <v>8312</v>
      </c>
      <c r="R225">
        <f t="shared" si="16"/>
        <v>0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5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2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4" t="s">
        <v>8308</v>
      </c>
      <c r="Q226" t="s">
        <v>8312</v>
      </c>
      <c r="R226">
        <f t="shared" si="16"/>
        <v>0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2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4" t="s">
        <v>8308</v>
      </c>
      <c r="Q227" t="s">
        <v>8312</v>
      </c>
      <c r="R227">
        <f t="shared" si="16"/>
        <v>0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2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4" t="s">
        <v>8308</v>
      </c>
      <c r="Q228" t="s">
        <v>8312</v>
      </c>
      <c r="R228">
        <f t="shared" si="16"/>
        <v>125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2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4" t="s">
        <v>8308</v>
      </c>
      <c r="Q229" t="s">
        <v>8312</v>
      </c>
      <c r="R229">
        <f t="shared" si="16"/>
        <v>0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2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4" t="s">
        <v>8308</v>
      </c>
      <c r="Q230" t="s">
        <v>8312</v>
      </c>
      <c r="R230">
        <f t="shared" si="16"/>
        <v>0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2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4" t="s">
        <v>8308</v>
      </c>
      <c r="Q231" t="s">
        <v>8312</v>
      </c>
      <c r="R231">
        <f t="shared" si="16"/>
        <v>0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2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4" t="s">
        <v>8308</v>
      </c>
      <c r="Q232" t="s">
        <v>8312</v>
      </c>
      <c r="R232">
        <f t="shared" si="16"/>
        <v>30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2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4" t="s">
        <v>8308</v>
      </c>
      <c r="Q233" t="s">
        <v>8312</v>
      </c>
      <c r="R233">
        <f t="shared" si="16"/>
        <v>0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2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4" t="s">
        <v>8308</v>
      </c>
      <c r="Q234" t="s">
        <v>8312</v>
      </c>
      <c r="R234">
        <f t="shared" si="16"/>
        <v>15.71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2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4" t="s">
        <v>8308</v>
      </c>
      <c r="Q235" t="s">
        <v>8312</v>
      </c>
      <c r="R235">
        <f t="shared" si="16"/>
        <v>0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5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2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4" t="s">
        <v>8308</v>
      </c>
      <c r="Q236" t="s">
        <v>8312</v>
      </c>
      <c r="R236">
        <f t="shared" si="16"/>
        <v>80.2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2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4" t="s">
        <v>8308</v>
      </c>
      <c r="Q237" t="s">
        <v>8312</v>
      </c>
      <c r="R237">
        <f t="shared" si="16"/>
        <v>0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2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4" t="s">
        <v>8308</v>
      </c>
      <c r="Q238" t="s">
        <v>8312</v>
      </c>
      <c r="R238">
        <f t="shared" si="16"/>
        <v>0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2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4" t="s">
        <v>8308</v>
      </c>
      <c r="Q239" t="s">
        <v>8312</v>
      </c>
      <c r="R239">
        <f t="shared" si="16"/>
        <v>50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2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4" t="s">
        <v>8308</v>
      </c>
      <c r="Q240" t="s">
        <v>8312</v>
      </c>
      <c r="R240">
        <f t="shared" si="16"/>
        <v>0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2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4" t="s">
        <v>8308</v>
      </c>
      <c r="Q241" t="s">
        <v>8312</v>
      </c>
      <c r="R241">
        <f t="shared" si="16"/>
        <v>50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3.5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2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4" t="s">
        <v>8308</v>
      </c>
      <c r="Q242" t="s">
        <v>8313</v>
      </c>
      <c r="R242">
        <f t="shared" si="16"/>
        <v>117.85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2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4" t="s">
        <v>8308</v>
      </c>
      <c r="Q243" t="s">
        <v>8313</v>
      </c>
      <c r="R243">
        <f t="shared" si="16"/>
        <v>109.04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2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4" t="s">
        <v>8308</v>
      </c>
      <c r="Q244" t="s">
        <v>8313</v>
      </c>
      <c r="R244">
        <f t="shared" si="16"/>
        <v>73.02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2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4" t="s">
        <v>8308</v>
      </c>
      <c r="Q245" t="s">
        <v>8313</v>
      </c>
      <c r="R245">
        <f t="shared" si="16"/>
        <v>78.2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2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4" t="s">
        <v>8308</v>
      </c>
      <c r="Q246" t="s">
        <v>8313</v>
      </c>
      <c r="R246">
        <f t="shared" si="16"/>
        <v>47.4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2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4" t="s">
        <v>8308</v>
      </c>
      <c r="Q247" t="s">
        <v>8313</v>
      </c>
      <c r="R247">
        <f t="shared" si="16"/>
        <v>54.02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2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4" t="s">
        <v>8308</v>
      </c>
      <c r="Q248" t="s">
        <v>8313</v>
      </c>
      <c r="R248">
        <f t="shared" si="16"/>
        <v>68.489999999999995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2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4" t="s">
        <v>8308</v>
      </c>
      <c r="Q249" t="s">
        <v>8313</v>
      </c>
      <c r="R249">
        <f t="shared" si="16"/>
        <v>108.15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2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4" t="s">
        <v>8308</v>
      </c>
      <c r="Q250" t="s">
        <v>8313</v>
      </c>
      <c r="R250">
        <f t="shared" si="16"/>
        <v>589.95000000000005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2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4" t="s">
        <v>8308</v>
      </c>
      <c r="Q251" t="s">
        <v>8313</v>
      </c>
      <c r="R251">
        <f t="shared" si="16"/>
        <v>48.05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2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4" t="s">
        <v>8308</v>
      </c>
      <c r="Q252" t="s">
        <v>8313</v>
      </c>
      <c r="R252">
        <f t="shared" si="16"/>
        <v>72.48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2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4" t="s">
        <v>8308</v>
      </c>
      <c r="Q253" t="s">
        <v>8313</v>
      </c>
      <c r="R253">
        <f t="shared" si="16"/>
        <v>57.08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2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4" t="s">
        <v>8308</v>
      </c>
      <c r="Q254" t="s">
        <v>8313</v>
      </c>
      <c r="R254">
        <f t="shared" si="16"/>
        <v>85.44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3.5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2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4" t="s">
        <v>8308</v>
      </c>
      <c r="Q255" t="s">
        <v>8313</v>
      </c>
      <c r="R255">
        <f t="shared" si="16"/>
        <v>215.86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2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4" t="s">
        <v>8308</v>
      </c>
      <c r="Q256" t="s">
        <v>8313</v>
      </c>
      <c r="R256">
        <f t="shared" si="16"/>
        <v>89.39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2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4" t="s">
        <v>8308</v>
      </c>
      <c r="Q257" t="s">
        <v>8313</v>
      </c>
      <c r="R257">
        <f t="shared" si="16"/>
        <v>45.42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5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2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4" t="s">
        <v>8308</v>
      </c>
      <c r="Q258" t="s">
        <v>8313</v>
      </c>
      <c r="R258">
        <f t="shared" ref="R258:R321" si="21">IFERROR(ROUND(E258/M258,2),0)</f>
        <v>65.760000000000005</v>
      </c>
      <c r="S258" s="10">
        <f t="shared" ref="S258:S321" si="22" xml:space="preserve"> (((K258/60)/60)/24)+DATE(1970,1,1)</f>
        <v>41319.769293981481</v>
      </c>
      <c r="T258" s="10">
        <f t="shared" ref="T258:T321" si="23" xml:space="preserve"> (((J258/60)/60)/24)+DATE(1970,1,1)</f>
        <v>41349.769293981481</v>
      </c>
      <c r="U258">
        <f t="shared" ref="U258:U321" si="24">YEAR(S258)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2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4" t="s">
        <v>8308</v>
      </c>
      <c r="Q259" t="s">
        <v>8313</v>
      </c>
      <c r="R259">
        <f t="shared" si="21"/>
        <v>66.7</v>
      </c>
      <c r="S259" s="10">
        <f t="shared" si="22"/>
        <v>42479.626875000002</v>
      </c>
      <c r="T259" s="10">
        <f t="shared" si="23"/>
        <v>42509.626875000002</v>
      </c>
      <c r="U259">
        <f t="shared" si="24"/>
        <v>2016</v>
      </c>
    </row>
    <row r="260" spans="1:21" ht="43.5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2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4" t="s">
        <v>8308</v>
      </c>
      <c r="Q260" t="s">
        <v>8313</v>
      </c>
      <c r="R260">
        <f t="shared" si="21"/>
        <v>83.35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3.5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2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4" t="s">
        <v>8308</v>
      </c>
      <c r="Q261" t="s">
        <v>8313</v>
      </c>
      <c r="R261">
        <f t="shared" si="21"/>
        <v>105.05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2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4" t="s">
        <v>8308</v>
      </c>
      <c r="Q262" t="s">
        <v>8313</v>
      </c>
      <c r="R262">
        <f t="shared" si="21"/>
        <v>120.91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2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4" t="s">
        <v>8308</v>
      </c>
      <c r="Q263" t="s">
        <v>8313</v>
      </c>
      <c r="R263">
        <f t="shared" si="21"/>
        <v>97.64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2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4" t="s">
        <v>8308</v>
      </c>
      <c r="Q264" t="s">
        <v>8313</v>
      </c>
      <c r="R264">
        <f t="shared" si="21"/>
        <v>41.38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2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4" t="s">
        <v>8308</v>
      </c>
      <c r="Q265" t="s">
        <v>8313</v>
      </c>
      <c r="R265">
        <f t="shared" si="21"/>
        <v>30.65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2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4" t="s">
        <v>8308</v>
      </c>
      <c r="Q266" t="s">
        <v>8313</v>
      </c>
      <c r="R266">
        <f t="shared" si="21"/>
        <v>64.95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2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4" t="s">
        <v>8308</v>
      </c>
      <c r="Q267" t="s">
        <v>8313</v>
      </c>
      <c r="R267">
        <f t="shared" si="21"/>
        <v>95.78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2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4" t="s">
        <v>8308</v>
      </c>
      <c r="Q268" t="s">
        <v>8313</v>
      </c>
      <c r="R268">
        <f t="shared" si="21"/>
        <v>40.42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2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4" t="s">
        <v>8308</v>
      </c>
      <c r="Q269" t="s">
        <v>8313</v>
      </c>
      <c r="R269">
        <f t="shared" si="21"/>
        <v>78.58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2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4" t="s">
        <v>8308</v>
      </c>
      <c r="Q270" t="s">
        <v>8313</v>
      </c>
      <c r="R270">
        <f t="shared" si="21"/>
        <v>50.18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2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4" t="s">
        <v>8308</v>
      </c>
      <c r="Q271" t="s">
        <v>8313</v>
      </c>
      <c r="R271">
        <f t="shared" si="21"/>
        <v>92.25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2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4" t="s">
        <v>8308</v>
      </c>
      <c r="Q272" t="s">
        <v>8313</v>
      </c>
      <c r="R272">
        <f t="shared" si="21"/>
        <v>57.54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2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4" t="s">
        <v>8308</v>
      </c>
      <c r="Q273" t="s">
        <v>8313</v>
      </c>
      <c r="R273">
        <f t="shared" si="21"/>
        <v>109.42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2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4" t="s">
        <v>8308</v>
      </c>
      <c r="Q274" t="s">
        <v>8313</v>
      </c>
      <c r="R274">
        <f t="shared" si="21"/>
        <v>81.89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5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2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4" t="s">
        <v>8308</v>
      </c>
      <c r="Q275" t="s">
        <v>8313</v>
      </c>
      <c r="R275">
        <f t="shared" si="21"/>
        <v>45.67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2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4" t="s">
        <v>8308</v>
      </c>
      <c r="Q276" t="s">
        <v>8313</v>
      </c>
      <c r="R276">
        <f t="shared" si="21"/>
        <v>55.22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2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4" t="s">
        <v>8308</v>
      </c>
      <c r="Q277" t="s">
        <v>8313</v>
      </c>
      <c r="R277">
        <f t="shared" si="21"/>
        <v>65.3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2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4" t="s">
        <v>8308</v>
      </c>
      <c r="Q278" t="s">
        <v>8313</v>
      </c>
      <c r="R278">
        <f t="shared" si="21"/>
        <v>95.23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5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2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4" t="s">
        <v>8308</v>
      </c>
      <c r="Q279" t="s">
        <v>8313</v>
      </c>
      <c r="R279">
        <f t="shared" si="21"/>
        <v>75.44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2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4" t="s">
        <v>8308</v>
      </c>
      <c r="Q280" t="s">
        <v>8313</v>
      </c>
      <c r="R280">
        <f t="shared" si="21"/>
        <v>97.82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2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4" t="s">
        <v>8308</v>
      </c>
      <c r="Q281" t="s">
        <v>8313</v>
      </c>
      <c r="R281">
        <f t="shared" si="21"/>
        <v>87.69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2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4" t="s">
        <v>8308</v>
      </c>
      <c r="Q282" t="s">
        <v>8313</v>
      </c>
      <c r="R282">
        <f t="shared" si="21"/>
        <v>54.75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2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4" t="s">
        <v>8308</v>
      </c>
      <c r="Q283" t="s">
        <v>8313</v>
      </c>
      <c r="R283">
        <f t="shared" si="21"/>
        <v>83.95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2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4" t="s">
        <v>8308</v>
      </c>
      <c r="Q284" t="s">
        <v>8313</v>
      </c>
      <c r="R284">
        <f t="shared" si="21"/>
        <v>254.39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2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4" t="s">
        <v>8308</v>
      </c>
      <c r="Q285" t="s">
        <v>8313</v>
      </c>
      <c r="R285">
        <f t="shared" si="21"/>
        <v>101.83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2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4" t="s">
        <v>8308</v>
      </c>
      <c r="Q286" t="s">
        <v>8313</v>
      </c>
      <c r="R286">
        <f t="shared" si="21"/>
        <v>55.07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2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4" t="s">
        <v>8308</v>
      </c>
      <c r="Q287" t="s">
        <v>8313</v>
      </c>
      <c r="R287">
        <f t="shared" si="21"/>
        <v>56.9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2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4" t="s">
        <v>8308</v>
      </c>
      <c r="Q288" t="s">
        <v>8313</v>
      </c>
      <c r="R288">
        <f t="shared" si="21"/>
        <v>121.28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2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4" t="s">
        <v>8308</v>
      </c>
      <c r="Q289" t="s">
        <v>8313</v>
      </c>
      <c r="R289">
        <f t="shared" si="21"/>
        <v>91.19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3.5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2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4" t="s">
        <v>8308</v>
      </c>
      <c r="Q290" t="s">
        <v>8313</v>
      </c>
      <c r="R290">
        <f t="shared" si="21"/>
        <v>115.45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2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4" t="s">
        <v>8308</v>
      </c>
      <c r="Q291" t="s">
        <v>8313</v>
      </c>
      <c r="R291">
        <f t="shared" si="21"/>
        <v>67.77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2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4" t="s">
        <v>8308</v>
      </c>
      <c r="Q292" t="s">
        <v>8313</v>
      </c>
      <c r="R292">
        <f t="shared" si="21"/>
        <v>28.58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2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4" t="s">
        <v>8308</v>
      </c>
      <c r="Q293" t="s">
        <v>8313</v>
      </c>
      <c r="R293">
        <f t="shared" si="21"/>
        <v>46.88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3.5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2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4" t="s">
        <v>8308</v>
      </c>
      <c r="Q294" t="s">
        <v>8313</v>
      </c>
      <c r="R294">
        <f t="shared" si="21"/>
        <v>154.41999999999999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2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4" t="s">
        <v>8308</v>
      </c>
      <c r="Q295" t="s">
        <v>8313</v>
      </c>
      <c r="R295">
        <f t="shared" si="21"/>
        <v>201.22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58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2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4" t="s">
        <v>8308</v>
      </c>
      <c r="Q296" t="s">
        <v>8313</v>
      </c>
      <c r="R296">
        <f t="shared" si="21"/>
        <v>100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2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4" t="s">
        <v>8308</v>
      </c>
      <c r="Q297" t="s">
        <v>8313</v>
      </c>
      <c r="R297">
        <f t="shared" si="21"/>
        <v>100.08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2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4" t="s">
        <v>8308</v>
      </c>
      <c r="Q298" t="s">
        <v>8313</v>
      </c>
      <c r="R298">
        <f t="shared" si="21"/>
        <v>230.09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2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4" t="s">
        <v>8308</v>
      </c>
      <c r="Q299" t="s">
        <v>8313</v>
      </c>
      <c r="R299">
        <f t="shared" si="21"/>
        <v>141.75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2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4" t="s">
        <v>8308</v>
      </c>
      <c r="Q300" t="s">
        <v>8313</v>
      </c>
      <c r="R300">
        <f t="shared" si="21"/>
        <v>56.34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3.5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2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4" t="s">
        <v>8308</v>
      </c>
      <c r="Q301" t="s">
        <v>8313</v>
      </c>
      <c r="R301">
        <f t="shared" si="21"/>
        <v>73.34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2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4" t="s">
        <v>8308</v>
      </c>
      <c r="Q302" t="s">
        <v>8313</v>
      </c>
      <c r="R302">
        <f t="shared" si="21"/>
        <v>85.34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2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4" t="s">
        <v>8308</v>
      </c>
      <c r="Q303" t="s">
        <v>8313</v>
      </c>
      <c r="R303">
        <f t="shared" si="21"/>
        <v>61.5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2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4" t="s">
        <v>8308</v>
      </c>
      <c r="Q304" t="s">
        <v>8313</v>
      </c>
      <c r="R304">
        <f t="shared" si="21"/>
        <v>93.02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2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4" t="s">
        <v>8308</v>
      </c>
      <c r="Q305" t="s">
        <v>8313</v>
      </c>
      <c r="R305">
        <f t="shared" si="21"/>
        <v>50.29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2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4" t="s">
        <v>8308</v>
      </c>
      <c r="Q306" t="s">
        <v>8313</v>
      </c>
      <c r="R306">
        <f t="shared" si="21"/>
        <v>106.43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2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4" t="s">
        <v>8308</v>
      </c>
      <c r="Q307" t="s">
        <v>8313</v>
      </c>
      <c r="R307">
        <f t="shared" si="21"/>
        <v>51.72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2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4" t="s">
        <v>8308</v>
      </c>
      <c r="Q308" t="s">
        <v>8313</v>
      </c>
      <c r="R308">
        <f t="shared" si="21"/>
        <v>36.61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2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4" t="s">
        <v>8308</v>
      </c>
      <c r="Q309" t="s">
        <v>8313</v>
      </c>
      <c r="R309">
        <f t="shared" si="21"/>
        <v>42.52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2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4" t="s">
        <v>8308</v>
      </c>
      <c r="Q310" t="s">
        <v>8313</v>
      </c>
      <c r="R310">
        <f t="shared" si="21"/>
        <v>62.71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2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4" t="s">
        <v>8308</v>
      </c>
      <c r="Q311" t="s">
        <v>8313</v>
      </c>
      <c r="R311">
        <f t="shared" si="21"/>
        <v>89.96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2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4" t="s">
        <v>8308</v>
      </c>
      <c r="Q312" t="s">
        <v>8313</v>
      </c>
      <c r="R312">
        <f t="shared" si="21"/>
        <v>28.92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2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4" t="s">
        <v>8308</v>
      </c>
      <c r="Q313" t="s">
        <v>8313</v>
      </c>
      <c r="R313">
        <f t="shared" si="21"/>
        <v>138.80000000000001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3.5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2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4" t="s">
        <v>8308</v>
      </c>
      <c r="Q314" t="s">
        <v>8313</v>
      </c>
      <c r="R314">
        <f t="shared" si="21"/>
        <v>61.3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2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4" t="s">
        <v>8308</v>
      </c>
      <c r="Q315" t="s">
        <v>8313</v>
      </c>
      <c r="R315">
        <f t="shared" si="21"/>
        <v>80.2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2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4" t="s">
        <v>8308</v>
      </c>
      <c r="Q316" t="s">
        <v>8313</v>
      </c>
      <c r="R316">
        <f t="shared" si="21"/>
        <v>32.1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2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4" t="s">
        <v>8308</v>
      </c>
      <c r="Q317" t="s">
        <v>8313</v>
      </c>
      <c r="R317">
        <f t="shared" si="21"/>
        <v>200.89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2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4" t="s">
        <v>8308</v>
      </c>
      <c r="Q318" t="s">
        <v>8313</v>
      </c>
      <c r="R318">
        <f t="shared" si="21"/>
        <v>108.01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2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4" t="s">
        <v>8308</v>
      </c>
      <c r="Q319" t="s">
        <v>8313</v>
      </c>
      <c r="R319">
        <f t="shared" si="21"/>
        <v>95.7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2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4" t="s">
        <v>8308</v>
      </c>
      <c r="Q320" t="s">
        <v>8313</v>
      </c>
      <c r="R320">
        <f t="shared" si="21"/>
        <v>49.88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2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4" t="s">
        <v>8308</v>
      </c>
      <c r="Q321" t="s">
        <v>8313</v>
      </c>
      <c r="R321">
        <f t="shared" si="21"/>
        <v>110.47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2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4" t="s">
        <v>8308</v>
      </c>
      <c r="Q322" t="s">
        <v>8313</v>
      </c>
      <c r="R322">
        <f t="shared" ref="R322:R385" si="26">IFERROR(ROUND(E322/M322,2),0)</f>
        <v>134.91</v>
      </c>
      <c r="S322" s="10">
        <f t="shared" ref="S322:S385" si="27" xml:space="preserve"> (((K322/60)/60)/24)+DATE(1970,1,1)</f>
        <v>42331.551307870366</v>
      </c>
      <c r="T322" s="10">
        <f t="shared" ref="T322:T385" si="28" xml:space="preserve"> (((J322/60)/60)/24)+DATE(1970,1,1)</f>
        <v>42360.958333333328</v>
      </c>
      <c r="U322">
        <f t="shared" ref="U322:U385" si="29">YEAR(S322)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2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4" t="s">
        <v>8308</v>
      </c>
      <c r="Q323" t="s">
        <v>8313</v>
      </c>
      <c r="R323">
        <f t="shared" si="26"/>
        <v>106.62</v>
      </c>
      <c r="S323" s="10">
        <f t="shared" si="27"/>
        <v>42647.446597222224</v>
      </c>
      <c r="T323" s="10">
        <f t="shared" si="28"/>
        <v>42682.488263888896</v>
      </c>
      <c r="U323">
        <f t="shared" si="29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2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4" t="s">
        <v>8308</v>
      </c>
      <c r="Q324" t="s">
        <v>8313</v>
      </c>
      <c r="R324">
        <f t="shared" si="26"/>
        <v>145.04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2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4" t="s">
        <v>8308</v>
      </c>
      <c r="Q325" t="s">
        <v>8313</v>
      </c>
      <c r="R325">
        <f t="shared" si="26"/>
        <v>114.59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2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4" t="s">
        <v>8308</v>
      </c>
      <c r="Q326" t="s">
        <v>8313</v>
      </c>
      <c r="R326">
        <f t="shared" si="26"/>
        <v>105.32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2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4" t="s">
        <v>8308</v>
      </c>
      <c r="Q327" t="s">
        <v>8313</v>
      </c>
      <c r="R327">
        <f t="shared" si="26"/>
        <v>70.92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2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4" t="s">
        <v>8308</v>
      </c>
      <c r="Q328" t="s">
        <v>8313</v>
      </c>
      <c r="R328">
        <f t="shared" si="26"/>
        <v>147.16999999999999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2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4" t="s">
        <v>8308</v>
      </c>
      <c r="Q329" t="s">
        <v>8313</v>
      </c>
      <c r="R329">
        <f t="shared" si="26"/>
        <v>160.47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2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4" t="s">
        <v>8308</v>
      </c>
      <c r="Q330" t="s">
        <v>8313</v>
      </c>
      <c r="R330">
        <f t="shared" si="26"/>
        <v>156.05000000000001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2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4" t="s">
        <v>8308</v>
      </c>
      <c r="Q331" t="s">
        <v>8313</v>
      </c>
      <c r="R331">
        <f t="shared" si="26"/>
        <v>63.17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2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4" t="s">
        <v>8308</v>
      </c>
      <c r="Q332" t="s">
        <v>8313</v>
      </c>
      <c r="R332">
        <f t="shared" si="26"/>
        <v>104.82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2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4" t="s">
        <v>8308</v>
      </c>
      <c r="Q333" t="s">
        <v>8313</v>
      </c>
      <c r="R333">
        <f t="shared" si="26"/>
        <v>97.36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2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4" t="s">
        <v>8308</v>
      </c>
      <c r="Q334" t="s">
        <v>8313</v>
      </c>
      <c r="R334">
        <f t="shared" si="26"/>
        <v>203.63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2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4" t="s">
        <v>8308</v>
      </c>
      <c r="Q335" t="s">
        <v>8313</v>
      </c>
      <c r="R335">
        <f t="shared" si="26"/>
        <v>188.31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3.5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2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4" t="s">
        <v>8308</v>
      </c>
      <c r="Q336" t="s">
        <v>8313</v>
      </c>
      <c r="R336">
        <f t="shared" si="26"/>
        <v>146.65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2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4" t="s">
        <v>8308</v>
      </c>
      <c r="Q337" t="s">
        <v>8313</v>
      </c>
      <c r="R337">
        <f t="shared" si="26"/>
        <v>109.19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2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4" t="s">
        <v>8308</v>
      </c>
      <c r="Q338" t="s">
        <v>8313</v>
      </c>
      <c r="R338">
        <f t="shared" si="26"/>
        <v>59.25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2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4" t="s">
        <v>8308</v>
      </c>
      <c r="Q339" t="s">
        <v>8313</v>
      </c>
      <c r="R339">
        <f t="shared" si="26"/>
        <v>97.9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2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4" t="s">
        <v>8308</v>
      </c>
      <c r="Q340" t="s">
        <v>8313</v>
      </c>
      <c r="R340">
        <f t="shared" si="26"/>
        <v>70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2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4" t="s">
        <v>8308</v>
      </c>
      <c r="Q341" t="s">
        <v>8313</v>
      </c>
      <c r="R341">
        <f t="shared" si="26"/>
        <v>72.87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2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4" t="s">
        <v>8308</v>
      </c>
      <c r="Q342" t="s">
        <v>8313</v>
      </c>
      <c r="R342">
        <f t="shared" si="26"/>
        <v>146.35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2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4" t="s">
        <v>8308</v>
      </c>
      <c r="Q343" t="s">
        <v>8313</v>
      </c>
      <c r="R343">
        <f t="shared" si="26"/>
        <v>67.91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2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4" t="s">
        <v>8308</v>
      </c>
      <c r="Q344" t="s">
        <v>8313</v>
      </c>
      <c r="R344">
        <f t="shared" si="26"/>
        <v>169.85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2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4" t="s">
        <v>8308</v>
      </c>
      <c r="Q345" t="s">
        <v>8313</v>
      </c>
      <c r="R345">
        <f t="shared" si="26"/>
        <v>58.41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5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2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4" t="s">
        <v>8308</v>
      </c>
      <c r="Q346" t="s">
        <v>8313</v>
      </c>
      <c r="R346">
        <f t="shared" si="26"/>
        <v>119.99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2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4" t="s">
        <v>8308</v>
      </c>
      <c r="Q347" t="s">
        <v>8313</v>
      </c>
      <c r="R347">
        <f t="shared" si="26"/>
        <v>99.86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2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4" t="s">
        <v>8308</v>
      </c>
      <c r="Q348" t="s">
        <v>8313</v>
      </c>
      <c r="R348">
        <f t="shared" si="26"/>
        <v>90.58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2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4" t="s">
        <v>8308</v>
      </c>
      <c r="Q349" t="s">
        <v>8313</v>
      </c>
      <c r="R349">
        <f t="shared" si="26"/>
        <v>117.77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2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4" t="s">
        <v>8308</v>
      </c>
      <c r="Q350" t="s">
        <v>8313</v>
      </c>
      <c r="R350">
        <f t="shared" si="26"/>
        <v>86.55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2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4" t="s">
        <v>8308</v>
      </c>
      <c r="Q351" t="s">
        <v>8313</v>
      </c>
      <c r="R351">
        <f t="shared" si="26"/>
        <v>71.900000000000006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2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4" t="s">
        <v>8308</v>
      </c>
      <c r="Q352" t="s">
        <v>8313</v>
      </c>
      <c r="R352">
        <f t="shared" si="26"/>
        <v>129.82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2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4" t="s">
        <v>8308</v>
      </c>
      <c r="Q353" t="s">
        <v>8313</v>
      </c>
      <c r="R353">
        <f t="shared" si="26"/>
        <v>44.91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2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4" t="s">
        <v>8308</v>
      </c>
      <c r="Q354" t="s">
        <v>8313</v>
      </c>
      <c r="R354">
        <f t="shared" si="26"/>
        <v>40.76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5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2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4" t="s">
        <v>8308</v>
      </c>
      <c r="Q355" t="s">
        <v>8313</v>
      </c>
      <c r="R355">
        <f t="shared" si="26"/>
        <v>103.52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2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4" t="s">
        <v>8308</v>
      </c>
      <c r="Q356" t="s">
        <v>8313</v>
      </c>
      <c r="R356">
        <f t="shared" si="26"/>
        <v>125.45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29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2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4" t="s">
        <v>8308</v>
      </c>
      <c r="Q357" t="s">
        <v>8313</v>
      </c>
      <c r="R357">
        <f t="shared" si="26"/>
        <v>246.61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2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4" t="s">
        <v>8308</v>
      </c>
      <c r="Q358" t="s">
        <v>8313</v>
      </c>
      <c r="R358">
        <f t="shared" si="26"/>
        <v>79.400000000000006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5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2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4" t="s">
        <v>8308</v>
      </c>
      <c r="Q359" t="s">
        <v>8313</v>
      </c>
      <c r="R359">
        <f t="shared" si="26"/>
        <v>86.14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2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4" t="s">
        <v>8308</v>
      </c>
      <c r="Q360" t="s">
        <v>8313</v>
      </c>
      <c r="R360">
        <f t="shared" si="26"/>
        <v>193.05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2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4" t="s">
        <v>8308</v>
      </c>
      <c r="Q361" t="s">
        <v>8313</v>
      </c>
      <c r="R361">
        <f t="shared" si="26"/>
        <v>84.02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2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4" t="s">
        <v>8308</v>
      </c>
      <c r="Q362" t="s">
        <v>8313</v>
      </c>
      <c r="R362">
        <f t="shared" si="26"/>
        <v>139.83000000000001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2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4" t="s">
        <v>8308</v>
      </c>
      <c r="Q363" t="s">
        <v>8313</v>
      </c>
      <c r="R363">
        <f t="shared" si="26"/>
        <v>109.82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3.5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2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4" t="s">
        <v>8308</v>
      </c>
      <c r="Q364" t="s">
        <v>8313</v>
      </c>
      <c r="R364">
        <f t="shared" si="26"/>
        <v>139.53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3.5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2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4" t="s">
        <v>8308</v>
      </c>
      <c r="Q365" t="s">
        <v>8313</v>
      </c>
      <c r="R365">
        <f t="shared" si="26"/>
        <v>347.85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2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4" t="s">
        <v>8308</v>
      </c>
      <c r="Q366" t="s">
        <v>8313</v>
      </c>
      <c r="R366">
        <f t="shared" si="26"/>
        <v>68.239999999999995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2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4" t="s">
        <v>8308</v>
      </c>
      <c r="Q367" t="s">
        <v>8313</v>
      </c>
      <c r="R367">
        <f t="shared" si="26"/>
        <v>239.94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2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4" t="s">
        <v>8308</v>
      </c>
      <c r="Q368" t="s">
        <v>8313</v>
      </c>
      <c r="R368">
        <f t="shared" si="26"/>
        <v>287.31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2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4" t="s">
        <v>8308</v>
      </c>
      <c r="Q369" t="s">
        <v>8313</v>
      </c>
      <c r="R369">
        <f t="shared" si="26"/>
        <v>86.85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2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4" t="s">
        <v>8308</v>
      </c>
      <c r="Q370" t="s">
        <v>8313</v>
      </c>
      <c r="R370">
        <f t="shared" si="26"/>
        <v>81.849999999999994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2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4" t="s">
        <v>8308</v>
      </c>
      <c r="Q371" t="s">
        <v>8313</v>
      </c>
      <c r="R371">
        <f t="shared" si="26"/>
        <v>42.87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2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4" t="s">
        <v>8308</v>
      </c>
      <c r="Q372" t="s">
        <v>8313</v>
      </c>
      <c r="R372">
        <f t="shared" si="26"/>
        <v>709.42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2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4" t="s">
        <v>8308</v>
      </c>
      <c r="Q373" t="s">
        <v>8313</v>
      </c>
      <c r="R373">
        <f t="shared" si="26"/>
        <v>161.26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2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4" t="s">
        <v>8308</v>
      </c>
      <c r="Q374" t="s">
        <v>8313</v>
      </c>
      <c r="R374">
        <f t="shared" si="26"/>
        <v>41.78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2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4" t="s">
        <v>8308</v>
      </c>
      <c r="Q375" t="s">
        <v>8313</v>
      </c>
      <c r="R375">
        <f t="shared" si="26"/>
        <v>89.89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2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4" t="s">
        <v>8308</v>
      </c>
      <c r="Q376" t="s">
        <v>8313</v>
      </c>
      <c r="R376">
        <f t="shared" si="26"/>
        <v>45.05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2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4" t="s">
        <v>8308</v>
      </c>
      <c r="Q377" t="s">
        <v>8313</v>
      </c>
      <c r="R377">
        <f t="shared" si="26"/>
        <v>42.86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2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4" t="s">
        <v>8308</v>
      </c>
      <c r="Q378" t="s">
        <v>8313</v>
      </c>
      <c r="R378">
        <f t="shared" si="26"/>
        <v>54.08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2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4" t="s">
        <v>8308</v>
      </c>
      <c r="Q379" t="s">
        <v>8313</v>
      </c>
      <c r="R379">
        <f t="shared" si="26"/>
        <v>103.22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3.5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2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4" t="s">
        <v>8308</v>
      </c>
      <c r="Q380" t="s">
        <v>8313</v>
      </c>
      <c r="R380">
        <f t="shared" si="26"/>
        <v>40.4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2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4" t="s">
        <v>8308</v>
      </c>
      <c r="Q381" t="s">
        <v>8313</v>
      </c>
      <c r="R381">
        <f t="shared" si="26"/>
        <v>116.86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3.5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2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4" t="s">
        <v>8308</v>
      </c>
      <c r="Q382" t="s">
        <v>8313</v>
      </c>
      <c r="R382">
        <f t="shared" si="26"/>
        <v>115.51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2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4" t="s">
        <v>8308</v>
      </c>
      <c r="Q383" t="s">
        <v>8313</v>
      </c>
      <c r="R383">
        <f t="shared" si="26"/>
        <v>104.31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3.5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2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4" t="s">
        <v>8308</v>
      </c>
      <c r="Q384" t="s">
        <v>8313</v>
      </c>
      <c r="R384">
        <f t="shared" si="26"/>
        <v>69.77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2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4" t="s">
        <v>8308</v>
      </c>
      <c r="Q385" t="s">
        <v>8313</v>
      </c>
      <c r="R385">
        <f t="shared" si="26"/>
        <v>43.02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2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4" t="s">
        <v>8308</v>
      </c>
      <c r="Q386" t="s">
        <v>8313</v>
      </c>
      <c r="R386">
        <f t="shared" ref="R386:R449" si="31">IFERROR(ROUND(E386/M386,2),0)</f>
        <v>58.54</v>
      </c>
      <c r="S386" s="10">
        <f t="shared" ref="S386:S449" si="32" xml:space="preserve"> (((K386/60)/60)/24)+DATE(1970,1,1)</f>
        <v>41980.781793981485</v>
      </c>
      <c r="T386" s="10">
        <f t="shared" ref="T386:T449" si="33" xml:space="preserve"> (((J386/60)/60)/24)+DATE(1970,1,1)</f>
        <v>42010.781793981485</v>
      </c>
      <c r="U386">
        <f t="shared" ref="U386:U449" si="34">YEAR(S386)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2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4" t="s">
        <v>8308</v>
      </c>
      <c r="Q387" t="s">
        <v>8313</v>
      </c>
      <c r="R387">
        <f t="shared" si="31"/>
        <v>111.8</v>
      </c>
      <c r="S387" s="10">
        <f t="shared" si="32"/>
        <v>41934.584502314814</v>
      </c>
      <c r="T387" s="10">
        <f t="shared" si="33"/>
        <v>41964.626168981486</v>
      </c>
      <c r="U387">
        <f t="shared" si="34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2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4" t="s">
        <v>8308</v>
      </c>
      <c r="Q388" t="s">
        <v>8313</v>
      </c>
      <c r="R388">
        <f t="shared" si="31"/>
        <v>46.23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3.5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2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4" t="s">
        <v>8308</v>
      </c>
      <c r="Q389" t="s">
        <v>8313</v>
      </c>
      <c r="R389">
        <f t="shared" si="31"/>
        <v>144.69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2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4" t="s">
        <v>8308</v>
      </c>
      <c r="Q390" t="s">
        <v>8313</v>
      </c>
      <c r="R390">
        <f t="shared" si="31"/>
        <v>88.85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3.5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2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4" t="s">
        <v>8308</v>
      </c>
      <c r="Q391" t="s">
        <v>8313</v>
      </c>
      <c r="R391">
        <f t="shared" si="31"/>
        <v>81.75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2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4" t="s">
        <v>8308</v>
      </c>
      <c r="Q392" t="s">
        <v>8313</v>
      </c>
      <c r="R392">
        <f t="shared" si="31"/>
        <v>71.430000000000007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2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4" t="s">
        <v>8308</v>
      </c>
      <c r="Q393" t="s">
        <v>8313</v>
      </c>
      <c r="R393">
        <f t="shared" si="31"/>
        <v>104.26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2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4" t="s">
        <v>8308</v>
      </c>
      <c r="Q394" t="s">
        <v>8313</v>
      </c>
      <c r="R394">
        <f t="shared" si="31"/>
        <v>90.62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2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4" t="s">
        <v>8308</v>
      </c>
      <c r="Q395" t="s">
        <v>8313</v>
      </c>
      <c r="R395">
        <f t="shared" si="31"/>
        <v>157.33000000000001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2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4" t="s">
        <v>8308</v>
      </c>
      <c r="Q396" t="s">
        <v>8313</v>
      </c>
      <c r="R396">
        <f t="shared" si="31"/>
        <v>105.18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2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4" t="s">
        <v>8308</v>
      </c>
      <c r="Q397" t="s">
        <v>8313</v>
      </c>
      <c r="R397">
        <f t="shared" si="31"/>
        <v>58.72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2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4" t="s">
        <v>8308</v>
      </c>
      <c r="Q398" t="s">
        <v>8313</v>
      </c>
      <c r="R398">
        <f t="shared" si="31"/>
        <v>81.63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2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4" t="s">
        <v>8308</v>
      </c>
      <c r="Q399" t="s">
        <v>8313</v>
      </c>
      <c r="R399">
        <f t="shared" si="31"/>
        <v>56.46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2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4" t="s">
        <v>8308</v>
      </c>
      <c r="Q400" t="s">
        <v>8313</v>
      </c>
      <c r="R400">
        <f t="shared" si="31"/>
        <v>140.1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5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2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4" t="s">
        <v>8308</v>
      </c>
      <c r="Q401" t="s">
        <v>8313</v>
      </c>
      <c r="R401">
        <f t="shared" si="31"/>
        <v>224.85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2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4" t="s">
        <v>8308</v>
      </c>
      <c r="Q402" t="s">
        <v>8313</v>
      </c>
      <c r="R402">
        <f t="shared" si="31"/>
        <v>181.13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2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4" t="s">
        <v>8308</v>
      </c>
      <c r="Q403" t="s">
        <v>8313</v>
      </c>
      <c r="R403">
        <f t="shared" si="31"/>
        <v>711.04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2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4" t="s">
        <v>8308</v>
      </c>
      <c r="Q404" t="s">
        <v>8313</v>
      </c>
      <c r="R404">
        <f t="shared" si="31"/>
        <v>65.88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2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4" t="s">
        <v>8308</v>
      </c>
      <c r="Q405" t="s">
        <v>8313</v>
      </c>
      <c r="R405">
        <f t="shared" si="31"/>
        <v>75.19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2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4" t="s">
        <v>8308</v>
      </c>
      <c r="Q406" t="s">
        <v>8313</v>
      </c>
      <c r="R406">
        <f t="shared" si="31"/>
        <v>133.13999999999999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2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4" t="s">
        <v>8308</v>
      </c>
      <c r="Q407" t="s">
        <v>8313</v>
      </c>
      <c r="R407">
        <f t="shared" si="31"/>
        <v>55.2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2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4" t="s">
        <v>8308</v>
      </c>
      <c r="Q408" t="s">
        <v>8313</v>
      </c>
      <c r="R408">
        <f t="shared" si="31"/>
        <v>86.16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2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4" t="s">
        <v>8308</v>
      </c>
      <c r="Q409" t="s">
        <v>8313</v>
      </c>
      <c r="R409">
        <f t="shared" si="31"/>
        <v>92.32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2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4" t="s">
        <v>8308</v>
      </c>
      <c r="Q410" t="s">
        <v>8313</v>
      </c>
      <c r="R410">
        <f t="shared" si="31"/>
        <v>160.16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2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4" t="s">
        <v>8308</v>
      </c>
      <c r="Q411" t="s">
        <v>8313</v>
      </c>
      <c r="R411">
        <f t="shared" si="31"/>
        <v>45.6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2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4" t="s">
        <v>8308</v>
      </c>
      <c r="Q412" t="s">
        <v>8313</v>
      </c>
      <c r="R412">
        <f t="shared" si="31"/>
        <v>183.29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2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4" t="s">
        <v>8308</v>
      </c>
      <c r="Q413" t="s">
        <v>8313</v>
      </c>
      <c r="R413">
        <f t="shared" si="31"/>
        <v>125.79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2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4" t="s">
        <v>8308</v>
      </c>
      <c r="Q414" t="s">
        <v>8313</v>
      </c>
      <c r="R414">
        <f t="shared" si="31"/>
        <v>57.65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2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4" t="s">
        <v>8308</v>
      </c>
      <c r="Q415" t="s">
        <v>8313</v>
      </c>
      <c r="R415">
        <f t="shared" si="31"/>
        <v>78.66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2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4" t="s">
        <v>8308</v>
      </c>
      <c r="Q416" t="s">
        <v>8313</v>
      </c>
      <c r="R416">
        <f t="shared" si="31"/>
        <v>91.48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2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4" t="s">
        <v>8308</v>
      </c>
      <c r="Q417" t="s">
        <v>8313</v>
      </c>
      <c r="R417">
        <f t="shared" si="31"/>
        <v>68.099999999999994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2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4" t="s">
        <v>8308</v>
      </c>
      <c r="Q418" t="s">
        <v>8313</v>
      </c>
      <c r="R418">
        <f t="shared" si="31"/>
        <v>48.09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2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4" t="s">
        <v>8308</v>
      </c>
      <c r="Q419" t="s">
        <v>8313</v>
      </c>
      <c r="R419">
        <f t="shared" si="31"/>
        <v>202.42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2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4" t="s">
        <v>8308</v>
      </c>
      <c r="Q420" t="s">
        <v>8313</v>
      </c>
      <c r="R420">
        <f t="shared" si="31"/>
        <v>216.75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2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4" t="s">
        <v>8308</v>
      </c>
      <c r="Q421" t="s">
        <v>8313</v>
      </c>
      <c r="R421">
        <f t="shared" si="31"/>
        <v>110.07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2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4" t="s">
        <v>8308</v>
      </c>
      <c r="Q422" t="s">
        <v>8314</v>
      </c>
      <c r="R422">
        <f t="shared" si="31"/>
        <v>4.83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5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2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4" t="s">
        <v>8308</v>
      </c>
      <c r="Q423" t="s">
        <v>8314</v>
      </c>
      <c r="R423">
        <f t="shared" si="31"/>
        <v>50.17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2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4" t="s">
        <v>8308</v>
      </c>
      <c r="Q424" t="s">
        <v>8314</v>
      </c>
      <c r="R424">
        <f t="shared" si="31"/>
        <v>35.83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2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4" t="s">
        <v>8308</v>
      </c>
      <c r="Q425" t="s">
        <v>8314</v>
      </c>
      <c r="R425">
        <f t="shared" si="31"/>
        <v>11.77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2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4" t="s">
        <v>8308</v>
      </c>
      <c r="Q426" t="s">
        <v>8314</v>
      </c>
      <c r="R426">
        <f t="shared" si="31"/>
        <v>40.78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2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4" t="s">
        <v>8308</v>
      </c>
      <c r="Q427" t="s">
        <v>8314</v>
      </c>
      <c r="R427">
        <f t="shared" si="31"/>
        <v>3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2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4" t="s">
        <v>8308</v>
      </c>
      <c r="Q428" t="s">
        <v>8314</v>
      </c>
      <c r="R428">
        <f t="shared" si="31"/>
        <v>16.63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3.5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2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4" t="s">
        <v>8308</v>
      </c>
      <c r="Q429" t="s">
        <v>8314</v>
      </c>
      <c r="R429">
        <f t="shared" si="31"/>
        <v>0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2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4" t="s">
        <v>8308</v>
      </c>
      <c r="Q430" t="s">
        <v>8314</v>
      </c>
      <c r="R430">
        <f t="shared" si="31"/>
        <v>52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2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4" t="s">
        <v>8308</v>
      </c>
      <c r="Q431" t="s">
        <v>8314</v>
      </c>
      <c r="R431">
        <f t="shared" si="31"/>
        <v>0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2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4" t="s">
        <v>8308</v>
      </c>
      <c r="Q432" t="s">
        <v>8314</v>
      </c>
      <c r="R432">
        <f t="shared" si="31"/>
        <v>4.8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2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4" t="s">
        <v>8308</v>
      </c>
      <c r="Q433" t="s">
        <v>8314</v>
      </c>
      <c r="R433">
        <f t="shared" si="31"/>
        <v>51.88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3.5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2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4" t="s">
        <v>8308</v>
      </c>
      <c r="Q434" t="s">
        <v>8314</v>
      </c>
      <c r="R434">
        <f t="shared" si="31"/>
        <v>71.25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2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4" t="s">
        <v>8308</v>
      </c>
      <c r="Q435" t="s">
        <v>8314</v>
      </c>
      <c r="R435">
        <f t="shared" si="31"/>
        <v>0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3.5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2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4" t="s">
        <v>8308</v>
      </c>
      <c r="Q436" t="s">
        <v>8314</v>
      </c>
      <c r="R436">
        <f t="shared" si="31"/>
        <v>62.5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3.5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2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4" t="s">
        <v>8308</v>
      </c>
      <c r="Q437" t="s">
        <v>8314</v>
      </c>
      <c r="R437">
        <f t="shared" si="31"/>
        <v>1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2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4" t="s">
        <v>8308</v>
      </c>
      <c r="Q438" t="s">
        <v>8314</v>
      </c>
      <c r="R438">
        <f t="shared" si="31"/>
        <v>0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2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4" t="s">
        <v>8308</v>
      </c>
      <c r="Q439" t="s">
        <v>8314</v>
      </c>
      <c r="R439">
        <f t="shared" si="31"/>
        <v>0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2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4" t="s">
        <v>8308</v>
      </c>
      <c r="Q440" t="s">
        <v>8314</v>
      </c>
      <c r="R440">
        <f t="shared" si="31"/>
        <v>170.55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2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4" t="s">
        <v>8308</v>
      </c>
      <c r="Q441" t="s">
        <v>8314</v>
      </c>
      <c r="R441">
        <f t="shared" si="31"/>
        <v>0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2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4" t="s">
        <v>8308</v>
      </c>
      <c r="Q442" t="s">
        <v>8314</v>
      </c>
      <c r="R442">
        <f t="shared" si="31"/>
        <v>5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2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4" t="s">
        <v>8308</v>
      </c>
      <c r="Q443" t="s">
        <v>8314</v>
      </c>
      <c r="R443">
        <f t="shared" si="31"/>
        <v>0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2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4" t="s">
        <v>8308</v>
      </c>
      <c r="Q444" t="s">
        <v>8314</v>
      </c>
      <c r="R444">
        <f t="shared" si="31"/>
        <v>393.59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2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4" t="s">
        <v>8308</v>
      </c>
      <c r="Q445" t="s">
        <v>8314</v>
      </c>
      <c r="R445">
        <f t="shared" si="31"/>
        <v>5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2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4" t="s">
        <v>8308</v>
      </c>
      <c r="Q446" t="s">
        <v>8314</v>
      </c>
      <c r="R446">
        <f t="shared" si="31"/>
        <v>50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2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4" t="s">
        <v>8308</v>
      </c>
      <c r="Q447" t="s">
        <v>8314</v>
      </c>
      <c r="R447">
        <f t="shared" si="31"/>
        <v>1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2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4" t="s">
        <v>8308</v>
      </c>
      <c r="Q448" t="s">
        <v>8314</v>
      </c>
      <c r="R448">
        <f t="shared" si="31"/>
        <v>47.88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5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2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4" t="s">
        <v>8308</v>
      </c>
      <c r="Q449" t="s">
        <v>8314</v>
      </c>
      <c r="R449">
        <f t="shared" si="31"/>
        <v>5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2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4" t="s">
        <v>8308</v>
      </c>
      <c r="Q450" t="s">
        <v>8314</v>
      </c>
      <c r="R450">
        <f t="shared" ref="R450:R513" si="36">IFERROR(ROUND(E450/M450,2),0)</f>
        <v>20.5</v>
      </c>
      <c r="S450" s="10">
        <f t="shared" ref="S450:S513" si="37" xml:space="preserve"> (((K450/60)/60)/24)+DATE(1970,1,1)</f>
        <v>41753.758043981477</v>
      </c>
      <c r="T450" s="10">
        <f t="shared" ref="T450:T513" si="38" xml:space="preserve"> (((J450/60)/60)/24)+DATE(1970,1,1)</f>
        <v>41773.758043981477</v>
      </c>
      <c r="U450">
        <f t="shared" ref="U450:U513" si="39">YEAR(S450)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2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4" t="s">
        <v>8308</v>
      </c>
      <c r="Q451" t="s">
        <v>8314</v>
      </c>
      <c r="R451">
        <f t="shared" si="36"/>
        <v>9</v>
      </c>
      <c r="S451" s="10">
        <f t="shared" si="37"/>
        <v>41534.568113425928</v>
      </c>
      <c r="T451" s="10">
        <f t="shared" si="38"/>
        <v>41564.568113425928</v>
      </c>
      <c r="U451">
        <f t="shared" si="39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2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4" t="s">
        <v>8308</v>
      </c>
      <c r="Q452" t="s">
        <v>8314</v>
      </c>
      <c r="R452">
        <f t="shared" si="36"/>
        <v>56.57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2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4" t="s">
        <v>8308</v>
      </c>
      <c r="Q453" t="s">
        <v>8314</v>
      </c>
      <c r="R453">
        <f t="shared" si="36"/>
        <v>0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2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4" t="s">
        <v>8308</v>
      </c>
      <c r="Q454" t="s">
        <v>8314</v>
      </c>
      <c r="R454">
        <f t="shared" si="36"/>
        <v>40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2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4" t="s">
        <v>8308</v>
      </c>
      <c r="Q455" t="s">
        <v>8314</v>
      </c>
      <c r="R455">
        <f t="shared" si="36"/>
        <v>13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2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4" t="s">
        <v>8308</v>
      </c>
      <c r="Q456" t="s">
        <v>8314</v>
      </c>
      <c r="R456">
        <f t="shared" si="36"/>
        <v>16.399999999999999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2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4" t="s">
        <v>8308</v>
      </c>
      <c r="Q457" t="s">
        <v>8314</v>
      </c>
      <c r="R457">
        <f t="shared" si="36"/>
        <v>22.5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5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2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4" t="s">
        <v>8308</v>
      </c>
      <c r="Q458" t="s">
        <v>8314</v>
      </c>
      <c r="R458">
        <f t="shared" si="36"/>
        <v>20.329999999999998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2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4" t="s">
        <v>8308</v>
      </c>
      <c r="Q459" t="s">
        <v>8314</v>
      </c>
      <c r="R459">
        <f t="shared" si="36"/>
        <v>0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2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4" t="s">
        <v>8308</v>
      </c>
      <c r="Q460" t="s">
        <v>8314</v>
      </c>
      <c r="R460">
        <f t="shared" si="36"/>
        <v>16.760000000000002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2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4" t="s">
        <v>8308</v>
      </c>
      <c r="Q461" t="s">
        <v>8314</v>
      </c>
      <c r="R461">
        <f t="shared" si="36"/>
        <v>25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2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4" t="s">
        <v>8308</v>
      </c>
      <c r="Q462" t="s">
        <v>8314</v>
      </c>
      <c r="R462">
        <f t="shared" si="36"/>
        <v>12.5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2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4" t="s">
        <v>8308</v>
      </c>
      <c r="Q463" t="s">
        <v>8314</v>
      </c>
      <c r="R463">
        <f t="shared" si="36"/>
        <v>0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5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2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4" t="s">
        <v>8308</v>
      </c>
      <c r="Q464" t="s">
        <v>8314</v>
      </c>
      <c r="R464">
        <f t="shared" si="36"/>
        <v>0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2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4" t="s">
        <v>8308</v>
      </c>
      <c r="Q465" t="s">
        <v>8314</v>
      </c>
      <c r="R465">
        <f t="shared" si="36"/>
        <v>113.64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2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4" t="s">
        <v>8308</v>
      </c>
      <c r="Q466" t="s">
        <v>8314</v>
      </c>
      <c r="R466">
        <f t="shared" si="36"/>
        <v>1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2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4" t="s">
        <v>8308</v>
      </c>
      <c r="Q467" t="s">
        <v>8314</v>
      </c>
      <c r="R467">
        <f t="shared" si="36"/>
        <v>17.25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2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4" t="s">
        <v>8308</v>
      </c>
      <c r="Q468" t="s">
        <v>8314</v>
      </c>
      <c r="R468">
        <f t="shared" si="36"/>
        <v>15.2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2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4" t="s">
        <v>8308</v>
      </c>
      <c r="Q469" t="s">
        <v>8314</v>
      </c>
      <c r="R469">
        <f t="shared" si="36"/>
        <v>110.64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2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4" t="s">
        <v>8308</v>
      </c>
      <c r="Q470" t="s">
        <v>8314</v>
      </c>
      <c r="R470">
        <f t="shared" si="36"/>
        <v>0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2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4" t="s">
        <v>8308</v>
      </c>
      <c r="Q471" t="s">
        <v>8314</v>
      </c>
      <c r="R471">
        <f t="shared" si="36"/>
        <v>0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2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4" t="s">
        <v>8308</v>
      </c>
      <c r="Q472" t="s">
        <v>8314</v>
      </c>
      <c r="R472">
        <f t="shared" si="36"/>
        <v>25.5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2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4" t="s">
        <v>8308</v>
      </c>
      <c r="Q473" t="s">
        <v>8314</v>
      </c>
      <c r="R473">
        <f t="shared" si="36"/>
        <v>38.479999999999997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2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4" t="s">
        <v>8308</v>
      </c>
      <c r="Q474" t="s">
        <v>8314</v>
      </c>
      <c r="R474">
        <f t="shared" si="36"/>
        <v>28.2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2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4" t="s">
        <v>8308</v>
      </c>
      <c r="Q475" t="s">
        <v>8314</v>
      </c>
      <c r="R475">
        <f t="shared" si="36"/>
        <v>61.5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2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4" t="s">
        <v>8308</v>
      </c>
      <c r="Q476" t="s">
        <v>8314</v>
      </c>
      <c r="R476">
        <f t="shared" si="36"/>
        <v>1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3.5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2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4" t="s">
        <v>8308</v>
      </c>
      <c r="Q477" t="s">
        <v>8314</v>
      </c>
      <c r="R477">
        <f t="shared" si="36"/>
        <v>0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2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4" t="s">
        <v>8308</v>
      </c>
      <c r="Q478" t="s">
        <v>8314</v>
      </c>
      <c r="R478">
        <f t="shared" si="36"/>
        <v>39.57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3.5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2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4" t="s">
        <v>8308</v>
      </c>
      <c r="Q479" t="s">
        <v>8314</v>
      </c>
      <c r="R479">
        <f t="shared" si="36"/>
        <v>0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2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4" t="s">
        <v>8308</v>
      </c>
      <c r="Q480" t="s">
        <v>8314</v>
      </c>
      <c r="R480">
        <f t="shared" si="36"/>
        <v>0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2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4" t="s">
        <v>8308</v>
      </c>
      <c r="Q481" t="s">
        <v>8314</v>
      </c>
      <c r="R481">
        <f t="shared" si="36"/>
        <v>88.8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2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4" t="s">
        <v>8308</v>
      </c>
      <c r="Q482" t="s">
        <v>8314</v>
      </c>
      <c r="R482">
        <f t="shared" si="36"/>
        <v>55.46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2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4" t="s">
        <v>8308</v>
      </c>
      <c r="Q483" t="s">
        <v>8314</v>
      </c>
      <c r="R483">
        <f t="shared" si="36"/>
        <v>87.14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2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4" t="s">
        <v>8308</v>
      </c>
      <c r="Q484" t="s">
        <v>8314</v>
      </c>
      <c r="R484">
        <f t="shared" si="36"/>
        <v>10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3.5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2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4" t="s">
        <v>8308</v>
      </c>
      <c r="Q485" t="s">
        <v>8314</v>
      </c>
      <c r="R485">
        <f t="shared" si="36"/>
        <v>51.22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2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4" t="s">
        <v>8308</v>
      </c>
      <c r="Q486" t="s">
        <v>8314</v>
      </c>
      <c r="R486">
        <f t="shared" si="36"/>
        <v>13.55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29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2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4" t="s">
        <v>8308</v>
      </c>
      <c r="Q487" t="s">
        <v>8314</v>
      </c>
      <c r="R487">
        <f t="shared" si="36"/>
        <v>66.52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2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4" t="s">
        <v>8308</v>
      </c>
      <c r="Q488" t="s">
        <v>8314</v>
      </c>
      <c r="R488">
        <f t="shared" si="36"/>
        <v>50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2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4" t="s">
        <v>8308</v>
      </c>
      <c r="Q489" t="s">
        <v>8314</v>
      </c>
      <c r="R489">
        <f t="shared" si="36"/>
        <v>0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2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4" t="s">
        <v>8308</v>
      </c>
      <c r="Q490" t="s">
        <v>8314</v>
      </c>
      <c r="R490">
        <f t="shared" si="36"/>
        <v>0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2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4" t="s">
        <v>8308</v>
      </c>
      <c r="Q491" t="s">
        <v>8314</v>
      </c>
      <c r="R491">
        <f t="shared" si="36"/>
        <v>71.67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2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4" t="s">
        <v>8308</v>
      </c>
      <c r="Q492" t="s">
        <v>8314</v>
      </c>
      <c r="R492">
        <f t="shared" si="36"/>
        <v>0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2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4" t="s">
        <v>8308</v>
      </c>
      <c r="Q493" t="s">
        <v>8314</v>
      </c>
      <c r="R493">
        <f t="shared" si="36"/>
        <v>0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2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4" t="s">
        <v>8308</v>
      </c>
      <c r="Q494" t="s">
        <v>8314</v>
      </c>
      <c r="R494">
        <f t="shared" si="36"/>
        <v>0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2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4" t="s">
        <v>8308</v>
      </c>
      <c r="Q495" t="s">
        <v>8314</v>
      </c>
      <c r="R495">
        <f t="shared" si="36"/>
        <v>0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2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4" t="s">
        <v>8308</v>
      </c>
      <c r="Q496" t="s">
        <v>8314</v>
      </c>
      <c r="R496">
        <f t="shared" si="36"/>
        <v>10.33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2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4" t="s">
        <v>8308</v>
      </c>
      <c r="Q497" t="s">
        <v>8314</v>
      </c>
      <c r="R497">
        <f t="shared" si="36"/>
        <v>0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2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4" t="s">
        <v>8308</v>
      </c>
      <c r="Q498" t="s">
        <v>8314</v>
      </c>
      <c r="R498">
        <f t="shared" si="36"/>
        <v>1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2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4" t="s">
        <v>8308</v>
      </c>
      <c r="Q499" t="s">
        <v>8314</v>
      </c>
      <c r="R499">
        <f t="shared" si="36"/>
        <v>10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2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4" t="s">
        <v>8308</v>
      </c>
      <c r="Q500" t="s">
        <v>8314</v>
      </c>
      <c r="R500">
        <f t="shared" si="36"/>
        <v>136.09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2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4" t="s">
        <v>8308</v>
      </c>
      <c r="Q501" t="s">
        <v>8314</v>
      </c>
      <c r="R501">
        <f t="shared" si="36"/>
        <v>73.459999999999994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2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4" t="s">
        <v>8308</v>
      </c>
      <c r="Q502" t="s">
        <v>8314</v>
      </c>
      <c r="R502">
        <f t="shared" si="36"/>
        <v>53.75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2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4" t="s">
        <v>8308</v>
      </c>
      <c r="Q503" t="s">
        <v>8314</v>
      </c>
      <c r="R503">
        <f t="shared" si="36"/>
        <v>0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3.5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2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4" t="s">
        <v>8308</v>
      </c>
      <c r="Q504" t="s">
        <v>8314</v>
      </c>
      <c r="R504">
        <f t="shared" si="36"/>
        <v>57.5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2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4" t="s">
        <v>8308</v>
      </c>
      <c r="Q505" t="s">
        <v>8314</v>
      </c>
      <c r="R505">
        <f t="shared" si="36"/>
        <v>12.67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2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4" t="s">
        <v>8308</v>
      </c>
      <c r="Q506" t="s">
        <v>8314</v>
      </c>
      <c r="R506">
        <f t="shared" si="36"/>
        <v>67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2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4" t="s">
        <v>8308</v>
      </c>
      <c r="Q507" t="s">
        <v>8314</v>
      </c>
      <c r="R507">
        <f t="shared" si="36"/>
        <v>3.71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2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4" t="s">
        <v>8308</v>
      </c>
      <c r="Q508" t="s">
        <v>8314</v>
      </c>
      <c r="R508">
        <f t="shared" si="36"/>
        <v>250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2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4" t="s">
        <v>8308</v>
      </c>
      <c r="Q509" t="s">
        <v>8314</v>
      </c>
      <c r="R509">
        <f t="shared" si="36"/>
        <v>64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2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4" t="s">
        <v>8308</v>
      </c>
      <c r="Q510" t="s">
        <v>8314</v>
      </c>
      <c r="R510">
        <f t="shared" si="36"/>
        <v>133.33000000000001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2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4" t="s">
        <v>8308</v>
      </c>
      <c r="Q511" t="s">
        <v>8314</v>
      </c>
      <c r="R511">
        <f t="shared" si="36"/>
        <v>10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2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4" t="s">
        <v>8308</v>
      </c>
      <c r="Q512" t="s">
        <v>8314</v>
      </c>
      <c r="R512">
        <f t="shared" si="36"/>
        <v>0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2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4" t="s">
        <v>8308</v>
      </c>
      <c r="Q513" t="s">
        <v>8314</v>
      </c>
      <c r="R513">
        <f t="shared" si="36"/>
        <v>30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2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4" t="s">
        <v>8308</v>
      </c>
      <c r="Q514" t="s">
        <v>8314</v>
      </c>
      <c r="R514">
        <f t="shared" ref="R514:R577" si="41">IFERROR(ROUND(E514/M514,2),0)</f>
        <v>5.5</v>
      </c>
      <c r="S514" s="10">
        <f t="shared" ref="S514:S577" si="42" xml:space="preserve"> (((K514/60)/60)/24)+DATE(1970,1,1)</f>
        <v>42649.742210648154</v>
      </c>
      <c r="T514" s="10">
        <f t="shared" ref="T514:T577" si="43" xml:space="preserve"> (((J514/60)/60)/24)+DATE(1970,1,1)</f>
        <v>42694.783877314811</v>
      </c>
      <c r="U514">
        <f t="shared" ref="U514:U577" si="44">YEAR(S514)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2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4" t="s">
        <v>8308</v>
      </c>
      <c r="Q515" t="s">
        <v>8314</v>
      </c>
      <c r="R515">
        <f t="shared" si="41"/>
        <v>102.38</v>
      </c>
      <c r="S515" s="10">
        <f t="shared" si="42"/>
        <v>42552.653993055559</v>
      </c>
      <c r="T515" s="10">
        <f t="shared" si="43"/>
        <v>42597.291666666672</v>
      </c>
      <c r="U515">
        <f t="shared" si="44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2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4" t="s">
        <v>8308</v>
      </c>
      <c r="Q516" t="s">
        <v>8314</v>
      </c>
      <c r="R516">
        <f t="shared" si="41"/>
        <v>16.670000000000002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2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4" t="s">
        <v>8308</v>
      </c>
      <c r="Q517" t="s">
        <v>8314</v>
      </c>
      <c r="R517">
        <f t="shared" si="41"/>
        <v>725.03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2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4" t="s">
        <v>8308</v>
      </c>
      <c r="Q518" t="s">
        <v>8314</v>
      </c>
      <c r="R518">
        <f t="shared" si="41"/>
        <v>0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2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4" t="s">
        <v>8308</v>
      </c>
      <c r="Q519" t="s">
        <v>8314</v>
      </c>
      <c r="R519">
        <f t="shared" si="41"/>
        <v>68.33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5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2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4" t="s">
        <v>8308</v>
      </c>
      <c r="Q520" t="s">
        <v>8314</v>
      </c>
      <c r="R520">
        <f t="shared" si="41"/>
        <v>0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2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4" t="s">
        <v>8308</v>
      </c>
      <c r="Q521" t="s">
        <v>8314</v>
      </c>
      <c r="R521">
        <f t="shared" si="41"/>
        <v>39.229999999999997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2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4" t="s">
        <v>8315</v>
      </c>
      <c r="Q522" t="s">
        <v>8316</v>
      </c>
      <c r="R522">
        <f t="shared" si="41"/>
        <v>150.15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2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4" t="s">
        <v>8315</v>
      </c>
      <c r="Q523" t="s">
        <v>8316</v>
      </c>
      <c r="R523">
        <f t="shared" si="41"/>
        <v>93.43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2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4" t="s">
        <v>8315</v>
      </c>
      <c r="Q524" t="s">
        <v>8316</v>
      </c>
      <c r="R524">
        <f t="shared" si="41"/>
        <v>110.97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2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4" t="s">
        <v>8315</v>
      </c>
      <c r="Q525" t="s">
        <v>8316</v>
      </c>
      <c r="R525">
        <f t="shared" si="41"/>
        <v>71.790000000000006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2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4" t="s">
        <v>8315</v>
      </c>
      <c r="Q526" t="s">
        <v>8316</v>
      </c>
      <c r="R526">
        <f t="shared" si="41"/>
        <v>29.26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3.5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2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4" t="s">
        <v>8315</v>
      </c>
      <c r="Q527" t="s">
        <v>8316</v>
      </c>
      <c r="R527">
        <f t="shared" si="41"/>
        <v>1000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2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4" t="s">
        <v>8315</v>
      </c>
      <c r="Q528" t="s">
        <v>8316</v>
      </c>
      <c r="R528">
        <f t="shared" si="41"/>
        <v>74.349999999999994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3.5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2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4" t="s">
        <v>8315</v>
      </c>
      <c r="Q529" t="s">
        <v>8316</v>
      </c>
      <c r="R529">
        <f t="shared" si="41"/>
        <v>63.83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2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4" t="s">
        <v>8315</v>
      </c>
      <c r="Q530" t="s">
        <v>8316</v>
      </c>
      <c r="R530">
        <f t="shared" si="41"/>
        <v>44.33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2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4" t="s">
        <v>8315</v>
      </c>
      <c r="Q531" t="s">
        <v>8316</v>
      </c>
      <c r="R531">
        <f t="shared" si="41"/>
        <v>86.94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2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4" t="s">
        <v>8315</v>
      </c>
      <c r="Q532" t="s">
        <v>8316</v>
      </c>
      <c r="R532">
        <f t="shared" si="41"/>
        <v>126.55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2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4" t="s">
        <v>8315</v>
      </c>
      <c r="Q533" t="s">
        <v>8316</v>
      </c>
      <c r="R533">
        <f t="shared" si="41"/>
        <v>129.03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2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4" t="s">
        <v>8315</v>
      </c>
      <c r="Q534" t="s">
        <v>8316</v>
      </c>
      <c r="R534">
        <f t="shared" si="41"/>
        <v>71.239999999999995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2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4" t="s">
        <v>8315</v>
      </c>
      <c r="Q535" t="s">
        <v>8316</v>
      </c>
      <c r="R535">
        <f t="shared" si="41"/>
        <v>117.88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2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4" t="s">
        <v>8315</v>
      </c>
      <c r="Q536" t="s">
        <v>8316</v>
      </c>
      <c r="R536">
        <f t="shared" si="41"/>
        <v>327.08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2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4" t="s">
        <v>8315</v>
      </c>
      <c r="Q537" t="s">
        <v>8316</v>
      </c>
      <c r="R537">
        <f t="shared" si="41"/>
        <v>34.75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3.5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2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4" t="s">
        <v>8315</v>
      </c>
      <c r="Q538" t="s">
        <v>8316</v>
      </c>
      <c r="R538">
        <f t="shared" si="41"/>
        <v>100.06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2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4" t="s">
        <v>8315</v>
      </c>
      <c r="Q539" t="s">
        <v>8316</v>
      </c>
      <c r="R539">
        <f t="shared" si="41"/>
        <v>40.85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2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4" t="s">
        <v>8315</v>
      </c>
      <c r="Q540" t="s">
        <v>8316</v>
      </c>
      <c r="R540">
        <f t="shared" si="41"/>
        <v>252.02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2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4" t="s">
        <v>8315</v>
      </c>
      <c r="Q541" t="s">
        <v>8316</v>
      </c>
      <c r="R541">
        <f t="shared" si="41"/>
        <v>25.16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2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4" t="s">
        <v>8317</v>
      </c>
      <c r="Q542" t="s">
        <v>8318</v>
      </c>
      <c r="R542">
        <f t="shared" si="41"/>
        <v>1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2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4" t="s">
        <v>8317</v>
      </c>
      <c r="Q543" t="s">
        <v>8318</v>
      </c>
      <c r="R543">
        <f t="shared" si="41"/>
        <v>25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2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4" t="s">
        <v>8317</v>
      </c>
      <c r="Q544" t="s">
        <v>8318</v>
      </c>
      <c r="R544">
        <f t="shared" si="41"/>
        <v>1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2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4" t="s">
        <v>8317</v>
      </c>
      <c r="Q545" t="s">
        <v>8318</v>
      </c>
      <c r="R545">
        <f t="shared" si="41"/>
        <v>35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2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4" t="s">
        <v>8317</v>
      </c>
      <c r="Q546" t="s">
        <v>8318</v>
      </c>
      <c r="R546">
        <f t="shared" si="41"/>
        <v>3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2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4" t="s">
        <v>8317</v>
      </c>
      <c r="Q547" t="s">
        <v>8318</v>
      </c>
      <c r="R547">
        <f t="shared" si="41"/>
        <v>402.71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2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4" t="s">
        <v>8317</v>
      </c>
      <c r="Q548" t="s">
        <v>8318</v>
      </c>
      <c r="R548">
        <f t="shared" si="41"/>
        <v>26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3.5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2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4" t="s">
        <v>8317</v>
      </c>
      <c r="Q549" t="s">
        <v>8318</v>
      </c>
      <c r="R549">
        <f t="shared" si="41"/>
        <v>0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2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4" t="s">
        <v>8317</v>
      </c>
      <c r="Q550" t="s">
        <v>8318</v>
      </c>
      <c r="R550">
        <f t="shared" si="41"/>
        <v>9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3.5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2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4" t="s">
        <v>8317</v>
      </c>
      <c r="Q551" t="s">
        <v>8318</v>
      </c>
      <c r="R551">
        <f t="shared" si="41"/>
        <v>8.5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2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4" t="s">
        <v>8317</v>
      </c>
      <c r="Q552" t="s">
        <v>8318</v>
      </c>
      <c r="R552">
        <f t="shared" si="41"/>
        <v>8.75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2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4" t="s">
        <v>8317</v>
      </c>
      <c r="Q553" t="s">
        <v>8318</v>
      </c>
      <c r="R553">
        <f t="shared" si="41"/>
        <v>135.04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2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4" t="s">
        <v>8317</v>
      </c>
      <c r="Q554" t="s">
        <v>8318</v>
      </c>
      <c r="R554">
        <f t="shared" si="41"/>
        <v>0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2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4" t="s">
        <v>8317</v>
      </c>
      <c r="Q555" t="s">
        <v>8318</v>
      </c>
      <c r="R555">
        <f t="shared" si="41"/>
        <v>20.5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2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4" t="s">
        <v>8317</v>
      </c>
      <c r="Q556" t="s">
        <v>8318</v>
      </c>
      <c r="R556">
        <f t="shared" si="41"/>
        <v>64.36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2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4" t="s">
        <v>8317</v>
      </c>
      <c r="Q557" t="s">
        <v>8318</v>
      </c>
      <c r="R557">
        <f t="shared" si="41"/>
        <v>0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2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4" t="s">
        <v>8317</v>
      </c>
      <c r="Q558" t="s">
        <v>8318</v>
      </c>
      <c r="R558">
        <f t="shared" si="41"/>
        <v>200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2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4" t="s">
        <v>8317</v>
      </c>
      <c r="Q559" t="s">
        <v>8318</v>
      </c>
      <c r="R559">
        <f t="shared" si="41"/>
        <v>68.3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2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4" t="s">
        <v>8317</v>
      </c>
      <c r="Q560" t="s">
        <v>8318</v>
      </c>
      <c r="R560">
        <f t="shared" si="41"/>
        <v>0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.5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2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4" t="s">
        <v>8317</v>
      </c>
      <c r="Q561" t="s">
        <v>8318</v>
      </c>
      <c r="R561">
        <f t="shared" si="41"/>
        <v>50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2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4" t="s">
        <v>8317</v>
      </c>
      <c r="Q562" t="s">
        <v>8318</v>
      </c>
      <c r="R562">
        <f t="shared" si="41"/>
        <v>4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2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4" t="s">
        <v>8317</v>
      </c>
      <c r="Q563" t="s">
        <v>8318</v>
      </c>
      <c r="R563">
        <f t="shared" si="41"/>
        <v>27.5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2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4" t="s">
        <v>8317</v>
      </c>
      <c r="Q564" t="s">
        <v>8318</v>
      </c>
      <c r="R564">
        <f t="shared" si="41"/>
        <v>0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2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4" t="s">
        <v>8317</v>
      </c>
      <c r="Q565" t="s">
        <v>8318</v>
      </c>
      <c r="R565">
        <f t="shared" si="41"/>
        <v>34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3.5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2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4" t="s">
        <v>8317</v>
      </c>
      <c r="Q566" t="s">
        <v>8318</v>
      </c>
      <c r="R566">
        <f t="shared" si="41"/>
        <v>1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2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4" t="s">
        <v>8317</v>
      </c>
      <c r="Q567" t="s">
        <v>8318</v>
      </c>
      <c r="R567">
        <f t="shared" si="41"/>
        <v>0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2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4" t="s">
        <v>8317</v>
      </c>
      <c r="Q568" t="s">
        <v>8318</v>
      </c>
      <c r="R568">
        <f t="shared" si="41"/>
        <v>1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2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4" t="s">
        <v>8317</v>
      </c>
      <c r="Q569" t="s">
        <v>8318</v>
      </c>
      <c r="R569">
        <f t="shared" si="41"/>
        <v>0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2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4" t="s">
        <v>8317</v>
      </c>
      <c r="Q570" t="s">
        <v>8318</v>
      </c>
      <c r="R570">
        <f t="shared" si="41"/>
        <v>49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2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4" t="s">
        <v>8317</v>
      </c>
      <c r="Q571" t="s">
        <v>8318</v>
      </c>
      <c r="R571">
        <f t="shared" si="41"/>
        <v>20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2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4" t="s">
        <v>8317</v>
      </c>
      <c r="Q572" t="s">
        <v>8318</v>
      </c>
      <c r="R572">
        <f t="shared" si="41"/>
        <v>142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2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4" t="s">
        <v>8317</v>
      </c>
      <c r="Q573" t="s">
        <v>8318</v>
      </c>
      <c r="R573">
        <f t="shared" si="41"/>
        <v>53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2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4" t="s">
        <v>8317</v>
      </c>
      <c r="Q574" t="s">
        <v>8318</v>
      </c>
      <c r="R574">
        <f t="shared" si="41"/>
        <v>0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3.5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2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4" t="s">
        <v>8317</v>
      </c>
      <c r="Q575" t="s">
        <v>8318</v>
      </c>
      <c r="R575">
        <f t="shared" si="41"/>
        <v>38.44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2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4" t="s">
        <v>8317</v>
      </c>
      <c r="Q576" t="s">
        <v>8318</v>
      </c>
      <c r="R576">
        <f t="shared" si="41"/>
        <v>20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2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4" t="s">
        <v>8317</v>
      </c>
      <c r="Q577" t="s">
        <v>8318</v>
      </c>
      <c r="R577">
        <f t="shared" si="41"/>
        <v>64.75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2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4" t="s">
        <v>8317</v>
      </c>
      <c r="Q578" t="s">
        <v>8318</v>
      </c>
      <c r="R578">
        <f t="shared" ref="R578:R641" si="46">IFERROR(ROUND(E578/M578,2),0)</f>
        <v>1</v>
      </c>
      <c r="S578" s="10">
        <f t="shared" ref="S578:S641" si="47" xml:space="preserve"> (((K578/60)/60)/24)+DATE(1970,1,1)</f>
        <v>42031.471666666665</v>
      </c>
      <c r="T578" s="10">
        <f t="shared" ref="T578:T641" si="48" xml:space="preserve"> (((J578/60)/60)/24)+DATE(1970,1,1)</f>
        <v>42091.43</v>
      </c>
      <c r="U578">
        <f t="shared" ref="U578:U641" si="49">YEAR(S578)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2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4" t="s">
        <v>8317</v>
      </c>
      <c r="Q579" t="s">
        <v>8318</v>
      </c>
      <c r="R579">
        <f t="shared" si="46"/>
        <v>10</v>
      </c>
      <c r="S579" s="10">
        <f t="shared" si="47"/>
        <v>42450.589143518519</v>
      </c>
      <c r="T579" s="10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2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4" t="s">
        <v>8317</v>
      </c>
      <c r="Q580" t="s">
        <v>8318</v>
      </c>
      <c r="R580">
        <f t="shared" si="46"/>
        <v>2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2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4" t="s">
        <v>8317</v>
      </c>
      <c r="Q581" t="s">
        <v>8318</v>
      </c>
      <c r="R581">
        <f t="shared" si="46"/>
        <v>35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2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4" t="s">
        <v>8317</v>
      </c>
      <c r="Q582" t="s">
        <v>8318</v>
      </c>
      <c r="R582">
        <f t="shared" si="46"/>
        <v>1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2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4" t="s">
        <v>8317</v>
      </c>
      <c r="Q583" t="s">
        <v>8318</v>
      </c>
      <c r="R583">
        <f t="shared" si="46"/>
        <v>0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.5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2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4" t="s">
        <v>8317</v>
      </c>
      <c r="Q584" t="s">
        <v>8318</v>
      </c>
      <c r="R584">
        <f t="shared" si="46"/>
        <v>0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2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4" t="s">
        <v>8317</v>
      </c>
      <c r="Q585" t="s">
        <v>8318</v>
      </c>
      <c r="R585">
        <f t="shared" si="46"/>
        <v>1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2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4" t="s">
        <v>8317</v>
      </c>
      <c r="Q586" t="s">
        <v>8318</v>
      </c>
      <c r="R586">
        <f t="shared" si="46"/>
        <v>5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2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4" t="s">
        <v>8317</v>
      </c>
      <c r="Q587" t="s">
        <v>8318</v>
      </c>
      <c r="R587">
        <f t="shared" si="46"/>
        <v>0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2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4" t="s">
        <v>8317</v>
      </c>
      <c r="Q588" t="s">
        <v>8318</v>
      </c>
      <c r="R588">
        <f t="shared" si="46"/>
        <v>14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2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4" t="s">
        <v>8317</v>
      </c>
      <c r="Q589" t="s">
        <v>8318</v>
      </c>
      <c r="R589">
        <f t="shared" si="46"/>
        <v>389.29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2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4" t="s">
        <v>8317</v>
      </c>
      <c r="Q590" t="s">
        <v>8318</v>
      </c>
      <c r="R590">
        <f t="shared" si="46"/>
        <v>150.5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2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4" t="s">
        <v>8317</v>
      </c>
      <c r="Q591" t="s">
        <v>8318</v>
      </c>
      <c r="R591">
        <f t="shared" si="46"/>
        <v>1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3.5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2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4" t="s">
        <v>8317</v>
      </c>
      <c r="Q592" t="s">
        <v>8318</v>
      </c>
      <c r="R592">
        <f t="shared" si="46"/>
        <v>24.78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2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4" t="s">
        <v>8317</v>
      </c>
      <c r="Q593" t="s">
        <v>8318</v>
      </c>
      <c r="R593">
        <f t="shared" si="46"/>
        <v>30.5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.5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2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4" t="s">
        <v>8317</v>
      </c>
      <c r="Q594" t="s">
        <v>8318</v>
      </c>
      <c r="R594">
        <f t="shared" si="46"/>
        <v>250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3.5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2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4" t="s">
        <v>8317</v>
      </c>
      <c r="Q595" t="s">
        <v>8318</v>
      </c>
      <c r="R595">
        <f t="shared" si="46"/>
        <v>16.43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2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4" t="s">
        <v>8317</v>
      </c>
      <c r="Q596" t="s">
        <v>8318</v>
      </c>
      <c r="R596">
        <f t="shared" si="46"/>
        <v>13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2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4" t="s">
        <v>8317</v>
      </c>
      <c r="Q597" t="s">
        <v>8318</v>
      </c>
      <c r="R597">
        <f t="shared" si="46"/>
        <v>53.25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9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2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4" t="s">
        <v>8317</v>
      </c>
      <c r="Q598" t="s">
        <v>8318</v>
      </c>
      <c r="R598">
        <f t="shared" si="46"/>
        <v>3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2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4" t="s">
        <v>8317</v>
      </c>
      <c r="Q599" t="s">
        <v>8318</v>
      </c>
      <c r="R599">
        <f t="shared" si="46"/>
        <v>10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2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4" t="s">
        <v>8317</v>
      </c>
      <c r="Q600" t="s">
        <v>8318</v>
      </c>
      <c r="R600">
        <f t="shared" si="46"/>
        <v>121.43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.5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2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4" t="s">
        <v>8317</v>
      </c>
      <c r="Q601" t="s">
        <v>8318</v>
      </c>
      <c r="R601">
        <f t="shared" si="46"/>
        <v>15.5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2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4" t="s">
        <v>8317</v>
      </c>
      <c r="Q602" t="s">
        <v>8318</v>
      </c>
      <c r="R602">
        <f t="shared" si="46"/>
        <v>100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2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4" t="s">
        <v>8317</v>
      </c>
      <c r="Q603" t="s">
        <v>8318</v>
      </c>
      <c r="R603">
        <f t="shared" si="46"/>
        <v>23.33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2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4" t="s">
        <v>8317</v>
      </c>
      <c r="Q604" t="s">
        <v>8318</v>
      </c>
      <c r="R604">
        <f t="shared" si="46"/>
        <v>0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2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4" t="s">
        <v>8317</v>
      </c>
      <c r="Q605" t="s">
        <v>8318</v>
      </c>
      <c r="R605">
        <f t="shared" si="46"/>
        <v>45.39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2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4" t="s">
        <v>8317</v>
      </c>
      <c r="Q606" t="s">
        <v>8318</v>
      </c>
      <c r="R606">
        <f t="shared" si="46"/>
        <v>0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2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4" t="s">
        <v>8317</v>
      </c>
      <c r="Q607" t="s">
        <v>8318</v>
      </c>
      <c r="R607">
        <f t="shared" si="46"/>
        <v>16.38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3.5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2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4" t="s">
        <v>8317</v>
      </c>
      <c r="Q608" t="s">
        <v>8318</v>
      </c>
      <c r="R608">
        <f t="shared" si="46"/>
        <v>10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2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4" t="s">
        <v>8317</v>
      </c>
      <c r="Q609" t="s">
        <v>8318</v>
      </c>
      <c r="R609">
        <f t="shared" si="46"/>
        <v>0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2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4" t="s">
        <v>8317</v>
      </c>
      <c r="Q610" t="s">
        <v>8318</v>
      </c>
      <c r="R610">
        <f t="shared" si="46"/>
        <v>292.2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2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4" t="s">
        <v>8317</v>
      </c>
      <c r="Q611" t="s">
        <v>8318</v>
      </c>
      <c r="R611">
        <f t="shared" si="46"/>
        <v>5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2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4" t="s">
        <v>8317</v>
      </c>
      <c r="Q612" t="s">
        <v>8318</v>
      </c>
      <c r="R612">
        <f t="shared" si="46"/>
        <v>0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2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4" t="s">
        <v>8317</v>
      </c>
      <c r="Q613" t="s">
        <v>8318</v>
      </c>
      <c r="R613">
        <f t="shared" si="46"/>
        <v>0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2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4" t="s">
        <v>8317</v>
      </c>
      <c r="Q614" t="s">
        <v>8318</v>
      </c>
      <c r="R614">
        <f t="shared" si="46"/>
        <v>0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2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4" t="s">
        <v>8317</v>
      </c>
      <c r="Q615" t="s">
        <v>8318</v>
      </c>
      <c r="R615">
        <f t="shared" si="46"/>
        <v>105.93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2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4" t="s">
        <v>8317</v>
      </c>
      <c r="Q616" t="s">
        <v>8318</v>
      </c>
      <c r="R616">
        <f t="shared" si="46"/>
        <v>0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2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4" t="s">
        <v>8317</v>
      </c>
      <c r="Q617" t="s">
        <v>8318</v>
      </c>
      <c r="R617">
        <f t="shared" si="46"/>
        <v>0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2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4" t="s">
        <v>8317</v>
      </c>
      <c r="Q618" t="s">
        <v>8318</v>
      </c>
      <c r="R618">
        <f t="shared" si="46"/>
        <v>0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3.5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2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4" t="s">
        <v>8317</v>
      </c>
      <c r="Q619" t="s">
        <v>8318</v>
      </c>
      <c r="R619">
        <f t="shared" si="46"/>
        <v>20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2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4" t="s">
        <v>8317</v>
      </c>
      <c r="Q620" t="s">
        <v>8318</v>
      </c>
      <c r="R620">
        <f t="shared" si="46"/>
        <v>0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2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4" t="s">
        <v>8317</v>
      </c>
      <c r="Q621" t="s">
        <v>8318</v>
      </c>
      <c r="R621">
        <f t="shared" si="46"/>
        <v>1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2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4" t="s">
        <v>8317</v>
      </c>
      <c r="Q622" t="s">
        <v>8318</v>
      </c>
      <c r="R622">
        <f t="shared" si="46"/>
        <v>300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2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4" t="s">
        <v>8317</v>
      </c>
      <c r="Q623" t="s">
        <v>8318</v>
      </c>
      <c r="R623">
        <f t="shared" si="46"/>
        <v>87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2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4" t="s">
        <v>8317</v>
      </c>
      <c r="Q624" t="s">
        <v>8318</v>
      </c>
      <c r="R624">
        <f t="shared" si="46"/>
        <v>37.89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3.5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2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4" t="s">
        <v>8317</v>
      </c>
      <c r="Q625" t="s">
        <v>8318</v>
      </c>
      <c r="R625">
        <f t="shared" si="46"/>
        <v>0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2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4" t="s">
        <v>8317</v>
      </c>
      <c r="Q626" t="s">
        <v>8318</v>
      </c>
      <c r="R626">
        <f t="shared" si="46"/>
        <v>0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2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4" t="s">
        <v>8317</v>
      </c>
      <c r="Q627" t="s">
        <v>8318</v>
      </c>
      <c r="R627">
        <f t="shared" si="46"/>
        <v>0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2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4" t="s">
        <v>8317</v>
      </c>
      <c r="Q628" t="s">
        <v>8318</v>
      </c>
      <c r="R628">
        <f t="shared" si="46"/>
        <v>111.41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2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4" t="s">
        <v>8317</v>
      </c>
      <c r="Q629" t="s">
        <v>8318</v>
      </c>
      <c r="R629">
        <f t="shared" si="46"/>
        <v>90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2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4" t="s">
        <v>8317</v>
      </c>
      <c r="Q630" t="s">
        <v>8318</v>
      </c>
      <c r="R630">
        <f t="shared" si="46"/>
        <v>0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2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4" t="s">
        <v>8317</v>
      </c>
      <c r="Q631" t="s">
        <v>8318</v>
      </c>
      <c r="R631">
        <f t="shared" si="46"/>
        <v>116.67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3.5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2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4" t="s">
        <v>8317</v>
      </c>
      <c r="Q632" t="s">
        <v>8318</v>
      </c>
      <c r="R632">
        <f t="shared" si="46"/>
        <v>10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2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4" t="s">
        <v>8317</v>
      </c>
      <c r="Q633" t="s">
        <v>8318</v>
      </c>
      <c r="R633">
        <f t="shared" si="46"/>
        <v>76.67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9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2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4" t="s">
        <v>8317</v>
      </c>
      <c r="Q634" t="s">
        <v>8318</v>
      </c>
      <c r="R634">
        <f t="shared" si="46"/>
        <v>0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2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4" t="s">
        <v>8317</v>
      </c>
      <c r="Q635" t="s">
        <v>8318</v>
      </c>
      <c r="R635">
        <f t="shared" si="46"/>
        <v>49.8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2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4" t="s">
        <v>8317</v>
      </c>
      <c r="Q636" t="s">
        <v>8318</v>
      </c>
      <c r="R636">
        <f t="shared" si="46"/>
        <v>1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2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4" t="s">
        <v>8317</v>
      </c>
      <c r="Q637" t="s">
        <v>8318</v>
      </c>
      <c r="R637">
        <f t="shared" si="46"/>
        <v>2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2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4" t="s">
        <v>8317</v>
      </c>
      <c r="Q638" t="s">
        <v>8318</v>
      </c>
      <c r="R638">
        <f t="shared" si="46"/>
        <v>4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2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4" t="s">
        <v>8317</v>
      </c>
      <c r="Q639" t="s">
        <v>8318</v>
      </c>
      <c r="R639">
        <f t="shared" si="46"/>
        <v>0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2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4" t="s">
        <v>8317</v>
      </c>
      <c r="Q640" t="s">
        <v>8318</v>
      </c>
      <c r="R640">
        <f t="shared" si="46"/>
        <v>3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2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4" t="s">
        <v>8317</v>
      </c>
      <c r="Q641" t="s">
        <v>8318</v>
      </c>
      <c r="R641">
        <f t="shared" si="46"/>
        <v>1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2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4" t="s">
        <v>8317</v>
      </c>
      <c r="Q642" t="s">
        <v>8319</v>
      </c>
      <c r="R642">
        <f t="shared" ref="R642:R705" si="51">IFERROR(ROUND(E642/M642,2),0)</f>
        <v>50.5</v>
      </c>
      <c r="S642" s="10">
        <f t="shared" ref="S642:S705" si="52" xml:space="preserve"> (((K642/60)/60)/24)+DATE(1970,1,1)</f>
        <v>42683.420312500006</v>
      </c>
      <c r="T642" s="10">
        <f t="shared" ref="T642:T705" si="53" xml:space="preserve"> (((J642/60)/60)/24)+DATE(1970,1,1)</f>
        <v>42698.958333333328</v>
      </c>
      <c r="U642">
        <f t="shared" ref="U642:U705" si="54">YEAR(S642)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2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4" t="s">
        <v>8317</v>
      </c>
      <c r="Q643" t="s">
        <v>8319</v>
      </c>
      <c r="R643">
        <f t="shared" si="51"/>
        <v>151.32</v>
      </c>
      <c r="S643" s="10">
        <f t="shared" si="52"/>
        <v>42199.57</v>
      </c>
      <c r="T643" s="10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2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4" t="s">
        <v>8317</v>
      </c>
      <c r="Q644" t="s">
        <v>8319</v>
      </c>
      <c r="R644">
        <f t="shared" si="51"/>
        <v>134.36000000000001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2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4" t="s">
        <v>8317</v>
      </c>
      <c r="Q645" t="s">
        <v>8319</v>
      </c>
      <c r="R645">
        <f t="shared" si="51"/>
        <v>174.03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2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4" t="s">
        <v>8317</v>
      </c>
      <c r="Q646" t="s">
        <v>8319</v>
      </c>
      <c r="R646">
        <f t="shared" si="51"/>
        <v>73.489999999999995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2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4" t="s">
        <v>8317</v>
      </c>
      <c r="Q647" t="s">
        <v>8319</v>
      </c>
      <c r="R647">
        <f t="shared" si="51"/>
        <v>23.52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2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4" t="s">
        <v>8317</v>
      </c>
      <c r="Q648" t="s">
        <v>8319</v>
      </c>
      <c r="R648">
        <f t="shared" si="51"/>
        <v>39.07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2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4" t="s">
        <v>8317</v>
      </c>
      <c r="Q649" t="s">
        <v>8319</v>
      </c>
      <c r="R649">
        <f t="shared" si="51"/>
        <v>125.94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2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4" t="s">
        <v>8317</v>
      </c>
      <c r="Q650" t="s">
        <v>8319</v>
      </c>
      <c r="R650">
        <f t="shared" si="51"/>
        <v>1644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2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4" t="s">
        <v>8317</v>
      </c>
      <c r="Q651" t="s">
        <v>8319</v>
      </c>
      <c r="R651">
        <f t="shared" si="51"/>
        <v>42.67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2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4" t="s">
        <v>8317</v>
      </c>
      <c r="Q652" t="s">
        <v>8319</v>
      </c>
      <c r="R652">
        <f t="shared" si="51"/>
        <v>35.130000000000003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2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4" t="s">
        <v>8317</v>
      </c>
      <c r="Q653" t="s">
        <v>8319</v>
      </c>
      <c r="R653">
        <f t="shared" si="51"/>
        <v>239.35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3.5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2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4" t="s">
        <v>8317</v>
      </c>
      <c r="Q654" t="s">
        <v>8319</v>
      </c>
      <c r="R654">
        <f t="shared" si="51"/>
        <v>107.64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3.5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2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4" t="s">
        <v>8317</v>
      </c>
      <c r="Q655" t="s">
        <v>8319</v>
      </c>
      <c r="R655">
        <f t="shared" si="51"/>
        <v>95.83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2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4" t="s">
        <v>8317</v>
      </c>
      <c r="Q656" t="s">
        <v>8319</v>
      </c>
      <c r="R656">
        <f t="shared" si="51"/>
        <v>31.66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2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4" t="s">
        <v>8317</v>
      </c>
      <c r="Q657" t="s">
        <v>8319</v>
      </c>
      <c r="R657">
        <f t="shared" si="51"/>
        <v>42.89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2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4" t="s">
        <v>8317</v>
      </c>
      <c r="Q658" t="s">
        <v>8319</v>
      </c>
      <c r="R658">
        <f t="shared" si="51"/>
        <v>122.74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2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4" t="s">
        <v>8317</v>
      </c>
      <c r="Q659" t="s">
        <v>8319</v>
      </c>
      <c r="R659">
        <f t="shared" si="51"/>
        <v>190.45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2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4" t="s">
        <v>8317</v>
      </c>
      <c r="Q660" t="s">
        <v>8319</v>
      </c>
      <c r="R660">
        <f t="shared" si="51"/>
        <v>109.34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2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4" t="s">
        <v>8317</v>
      </c>
      <c r="Q661" t="s">
        <v>8319</v>
      </c>
      <c r="R661">
        <f t="shared" si="51"/>
        <v>143.66999999999999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2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4" t="s">
        <v>8317</v>
      </c>
      <c r="Q662" t="s">
        <v>8319</v>
      </c>
      <c r="R662">
        <f t="shared" si="51"/>
        <v>84.94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2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4" t="s">
        <v>8317</v>
      </c>
      <c r="Q663" t="s">
        <v>8319</v>
      </c>
      <c r="R663">
        <f t="shared" si="51"/>
        <v>10.56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2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4" t="s">
        <v>8317</v>
      </c>
      <c r="Q664" t="s">
        <v>8319</v>
      </c>
      <c r="R664">
        <f t="shared" si="51"/>
        <v>39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.5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2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4" t="s">
        <v>8317</v>
      </c>
      <c r="Q665" t="s">
        <v>8319</v>
      </c>
      <c r="R665">
        <f t="shared" si="51"/>
        <v>100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2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4" t="s">
        <v>8317</v>
      </c>
      <c r="Q666" t="s">
        <v>8319</v>
      </c>
      <c r="R666">
        <f t="shared" si="51"/>
        <v>31.17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.5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2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4" t="s">
        <v>8317</v>
      </c>
      <c r="Q667" t="s">
        <v>8319</v>
      </c>
      <c r="R667">
        <f t="shared" si="51"/>
        <v>155.33000000000001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2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4" t="s">
        <v>8317</v>
      </c>
      <c r="Q668" t="s">
        <v>8319</v>
      </c>
      <c r="R668">
        <f t="shared" si="51"/>
        <v>2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.5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2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4" t="s">
        <v>8317</v>
      </c>
      <c r="Q669" t="s">
        <v>8319</v>
      </c>
      <c r="R669">
        <f t="shared" si="51"/>
        <v>178.93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2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4" t="s">
        <v>8317</v>
      </c>
      <c r="Q670" t="s">
        <v>8319</v>
      </c>
      <c r="R670">
        <f t="shared" si="51"/>
        <v>27.36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2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4" t="s">
        <v>8317</v>
      </c>
      <c r="Q671" t="s">
        <v>8319</v>
      </c>
      <c r="R671">
        <f t="shared" si="51"/>
        <v>1536.25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3.5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2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4" t="s">
        <v>8317</v>
      </c>
      <c r="Q672" t="s">
        <v>8319</v>
      </c>
      <c r="R672">
        <f t="shared" si="51"/>
        <v>85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3.5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2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4" t="s">
        <v>8317</v>
      </c>
      <c r="Q673" t="s">
        <v>8319</v>
      </c>
      <c r="R673">
        <f t="shared" si="51"/>
        <v>788.53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2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4" t="s">
        <v>8317</v>
      </c>
      <c r="Q674" t="s">
        <v>8319</v>
      </c>
      <c r="R674">
        <f t="shared" si="51"/>
        <v>50.3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3.5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2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4" t="s">
        <v>8317</v>
      </c>
      <c r="Q675" t="s">
        <v>8319</v>
      </c>
      <c r="R675">
        <f t="shared" si="51"/>
        <v>68.33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2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4" t="s">
        <v>8317</v>
      </c>
      <c r="Q676" t="s">
        <v>8319</v>
      </c>
      <c r="R676">
        <f t="shared" si="51"/>
        <v>7.5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2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4" t="s">
        <v>8317</v>
      </c>
      <c r="Q677" t="s">
        <v>8319</v>
      </c>
      <c r="R677">
        <f t="shared" si="51"/>
        <v>34.270000000000003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2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4" t="s">
        <v>8317</v>
      </c>
      <c r="Q678" t="s">
        <v>8319</v>
      </c>
      <c r="R678">
        <f t="shared" si="51"/>
        <v>61.29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3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2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4" t="s">
        <v>8317</v>
      </c>
      <c r="Q679" t="s">
        <v>8319</v>
      </c>
      <c r="R679">
        <f t="shared" si="51"/>
        <v>133.25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2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4" t="s">
        <v>8317</v>
      </c>
      <c r="Q680" t="s">
        <v>8319</v>
      </c>
      <c r="R680">
        <f t="shared" si="51"/>
        <v>65.180000000000007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2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4" t="s">
        <v>8317</v>
      </c>
      <c r="Q681" t="s">
        <v>8319</v>
      </c>
      <c r="R681">
        <f t="shared" si="51"/>
        <v>93.9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.5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2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4" t="s">
        <v>8317</v>
      </c>
      <c r="Q682" t="s">
        <v>8319</v>
      </c>
      <c r="R682">
        <f t="shared" si="51"/>
        <v>150.65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2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4" t="s">
        <v>8317</v>
      </c>
      <c r="Q683" t="s">
        <v>8319</v>
      </c>
      <c r="R683">
        <f t="shared" si="51"/>
        <v>1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2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4" t="s">
        <v>8317</v>
      </c>
      <c r="Q684" t="s">
        <v>8319</v>
      </c>
      <c r="R684">
        <f t="shared" si="51"/>
        <v>13.25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2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4" t="s">
        <v>8317</v>
      </c>
      <c r="Q685" t="s">
        <v>8319</v>
      </c>
      <c r="R685">
        <f t="shared" si="51"/>
        <v>99.33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2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4" t="s">
        <v>8317</v>
      </c>
      <c r="Q686" t="s">
        <v>8319</v>
      </c>
      <c r="R686">
        <f t="shared" si="51"/>
        <v>177.39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2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4" t="s">
        <v>8317</v>
      </c>
      <c r="Q687" t="s">
        <v>8319</v>
      </c>
      <c r="R687">
        <f t="shared" si="51"/>
        <v>55.3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2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4" t="s">
        <v>8317</v>
      </c>
      <c r="Q688" t="s">
        <v>8319</v>
      </c>
      <c r="R688">
        <f t="shared" si="51"/>
        <v>0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2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4" t="s">
        <v>8317</v>
      </c>
      <c r="Q689" t="s">
        <v>8319</v>
      </c>
      <c r="R689">
        <f t="shared" si="51"/>
        <v>591.66999999999996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.5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2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4" t="s">
        <v>8317</v>
      </c>
      <c r="Q690" t="s">
        <v>8319</v>
      </c>
      <c r="R690">
        <f t="shared" si="51"/>
        <v>405.5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.5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2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4" t="s">
        <v>8317</v>
      </c>
      <c r="Q691" t="s">
        <v>8319</v>
      </c>
      <c r="R691">
        <f t="shared" si="51"/>
        <v>343.15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2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4" t="s">
        <v>8317</v>
      </c>
      <c r="Q692" t="s">
        <v>8319</v>
      </c>
      <c r="R692">
        <f t="shared" si="51"/>
        <v>72.59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2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4" t="s">
        <v>8317</v>
      </c>
      <c r="Q693" t="s">
        <v>8319</v>
      </c>
      <c r="R693">
        <f t="shared" si="51"/>
        <v>26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2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4" t="s">
        <v>8317</v>
      </c>
      <c r="Q694" t="s">
        <v>8319</v>
      </c>
      <c r="R694">
        <f t="shared" si="51"/>
        <v>6.5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2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4" t="s">
        <v>8317</v>
      </c>
      <c r="Q695" t="s">
        <v>8319</v>
      </c>
      <c r="R695">
        <f t="shared" si="51"/>
        <v>119.39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2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4" t="s">
        <v>8317</v>
      </c>
      <c r="Q696" t="s">
        <v>8319</v>
      </c>
      <c r="R696">
        <f t="shared" si="51"/>
        <v>84.29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3.5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2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4" t="s">
        <v>8317</v>
      </c>
      <c r="Q697" t="s">
        <v>8319</v>
      </c>
      <c r="R697">
        <f t="shared" si="51"/>
        <v>90.86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2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4" t="s">
        <v>8317</v>
      </c>
      <c r="Q698" t="s">
        <v>8319</v>
      </c>
      <c r="R698">
        <f t="shared" si="51"/>
        <v>1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2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4" t="s">
        <v>8317</v>
      </c>
      <c r="Q699" t="s">
        <v>8319</v>
      </c>
      <c r="R699">
        <f t="shared" si="51"/>
        <v>20.34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2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4" t="s">
        <v>8317</v>
      </c>
      <c r="Q700" t="s">
        <v>8319</v>
      </c>
      <c r="R700">
        <f t="shared" si="51"/>
        <v>530.69000000000005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2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4" t="s">
        <v>8317</v>
      </c>
      <c r="Q701" t="s">
        <v>8319</v>
      </c>
      <c r="R701">
        <f t="shared" si="51"/>
        <v>120.39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.5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2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4" t="s">
        <v>8317</v>
      </c>
      <c r="Q702" t="s">
        <v>8319</v>
      </c>
      <c r="R702">
        <f t="shared" si="51"/>
        <v>13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2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4" t="s">
        <v>8317</v>
      </c>
      <c r="Q703" t="s">
        <v>8319</v>
      </c>
      <c r="R703">
        <f t="shared" si="51"/>
        <v>291.33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2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4" t="s">
        <v>8317</v>
      </c>
      <c r="Q704" t="s">
        <v>8319</v>
      </c>
      <c r="R704">
        <f t="shared" si="51"/>
        <v>124.92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2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4" t="s">
        <v>8317</v>
      </c>
      <c r="Q705" t="s">
        <v>8319</v>
      </c>
      <c r="R705">
        <f t="shared" si="51"/>
        <v>119.57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2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4" t="s">
        <v>8317</v>
      </c>
      <c r="Q706" t="s">
        <v>8319</v>
      </c>
      <c r="R706">
        <f t="shared" ref="R706:R769" si="56">IFERROR(ROUND(E706/M706,2),0)</f>
        <v>120.25</v>
      </c>
      <c r="S706" s="10">
        <f t="shared" ref="S706:S769" si="57" xml:space="preserve"> (((K706/60)/60)/24)+DATE(1970,1,1)</f>
        <v>42726.192916666667</v>
      </c>
      <c r="T706" s="10">
        <f t="shared" ref="T706:T769" si="58" xml:space="preserve"> (((J706/60)/60)/24)+DATE(1970,1,1)</f>
        <v>42786.192916666667</v>
      </c>
      <c r="U706">
        <f t="shared" ref="U706:U769" si="59">YEAR(S706)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2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4" t="s">
        <v>8317</v>
      </c>
      <c r="Q707" t="s">
        <v>8319</v>
      </c>
      <c r="R707">
        <f t="shared" si="56"/>
        <v>195.4</v>
      </c>
      <c r="S707" s="10">
        <f t="shared" si="57"/>
        <v>42726.491643518515</v>
      </c>
      <c r="T707" s="10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2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4" t="s">
        <v>8317</v>
      </c>
      <c r="Q708" t="s">
        <v>8319</v>
      </c>
      <c r="R708">
        <f t="shared" si="56"/>
        <v>0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2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4" t="s">
        <v>8317</v>
      </c>
      <c r="Q709" t="s">
        <v>8319</v>
      </c>
      <c r="R709">
        <f t="shared" si="56"/>
        <v>117.7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2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4" t="s">
        <v>8317</v>
      </c>
      <c r="Q710" t="s">
        <v>8319</v>
      </c>
      <c r="R710">
        <f t="shared" si="56"/>
        <v>23.95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2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4" t="s">
        <v>8317</v>
      </c>
      <c r="Q711" t="s">
        <v>8319</v>
      </c>
      <c r="R711">
        <f t="shared" si="56"/>
        <v>30.5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2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4" t="s">
        <v>8317</v>
      </c>
      <c r="Q712" t="s">
        <v>8319</v>
      </c>
      <c r="R712">
        <f t="shared" si="56"/>
        <v>0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3.5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2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4" t="s">
        <v>8317</v>
      </c>
      <c r="Q713" t="s">
        <v>8319</v>
      </c>
      <c r="R713">
        <f t="shared" si="56"/>
        <v>99.97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3.5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2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4" t="s">
        <v>8317</v>
      </c>
      <c r="Q714" t="s">
        <v>8319</v>
      </c>
      <c r="R714">
        <f t="shared" si="56"/>
        <v>26.25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2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4" t="s">
        <v>8317</v>
      </c>
      <c r="Q715" t="s">
        <v>8319</v>
      </c>
      <c r="R715">
        <f t="shared" si="56"/>
        <v>199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2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4" t="s">
        <v>8317</v>
      </c>
      <c r="Q716" t="s">
        <v>8319</v>
      </c>
      <c r="R716">
        <f t="shared" si="56"/>
        <v>80.319999999999993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3.5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2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4" t="s">
        <v>8317</v>
      </c>
      <c r="Q717" t="s">
        <v>8319</v>
      </c>
      <c r="R717">
        <f t="shared" si="56"/>
        <v>115.75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2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4" t="s">
        <v>8317</v>
      </c>
      <c r="Q718" t="s">
        <v>8319</v>
      </c>
      <c r="R718">
        <f t="shared" si="56"/>
        <v>44.69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2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4" t="s">
        <v>8317</v>
      </c>
      <c r="Q719" t="s">
        <v>8319</v>
      </c>
      <c r="R719">
        <f t="shared" si="56"/>
        <v>76.25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2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4" t="s">
        <v>8317</v>
      </c>
      <c r="Q720" t="s">
        <v>8319</v>
      </c>
      <c r="R720">
        <f t="shared" si="56"/>
        <v>22.5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2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4" t="s">
        <v>8317</v>
      </c>
      <c r="Q721" t="s">
        <v>8319</v>
      </c>
      <c r="R721">
        <f t="shared" si="56"/>
        <v>19.399999999999999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2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4" t="s">
        <v>8320</v>
      </c>
      <c r="Q722" t="s">
        <v>8321</v>
      </c>
      <c r="R722">
        <f t="shared" si="56"/>
        <v>66.709999999999994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3.5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2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4" t="s">
        <v>8320</v>
      </c>
      <c r="Q723" t="s">
        <v>8321</v>
      </c>
      <c r="R723">
        <f t="shared" si="56"/>
        <v>84.14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2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4" t="s">
        <v>8320</v>
      </c>
      <c r="Q724" t="s">
        <v>8321</v>
      </c>
      <c r="R724">
        <f t="shared" si="56"/>
        <v>215.73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2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4" t="s">
        <v>8320</v>
      </c>
      <c r="Q725" t="s">
        <v>8321</v>
      </c>
      <c r="R725">
        <f t="shared" si="56"/>
        <v>54.69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.5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2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4" t="s">
        <v>8320</v>
      </c>
      <c r="Q726" t="s">
        <v>8321</v>
      </c>
      <c r="R726">
        <f t="shared" si="56"/>
        <v>51.63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2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4" t="s">
        <v>8320</v>
      </c>
      <c r="Q727" t="s">
        <v>8321</v>
      </c>
      <c r="R727">
        <f t="shared" si="56"/>
        <v>143.36000000000001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2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4" t="s">
        <v>8320</v>
      </c>
      <c r="Q728" t="s">
        <v>8321</v>
      </c>
      <c r="R728">
        <f t="shared" si="56"/>
        <v>72.430000000000007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3.5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2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4" t="s">
        <v>8320</v>
      </c>
      <c r="Q729" t="s">
        <v>8321</v>
      </c>
      <c r="R729">
        <f t="shared" si="56"/>
        <v>36.53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2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4" t="s">
        <v>8320</v>
      </c>
      <c r="Q730" t="s">
        <v>8321</v>
      </c>
      <c r="R730">
        <f t="shared" si="56"/>
        <v>60.9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2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4" t="s">
        <v>8320</v>
      </c>
      <c r="Q731" t="s">
        <v>8321</v>
      </c>
      <c r="R731">
        <f t="shared" si="56"/>
        <v>43.55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2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4" t="s">
        <v>8320</v>
      </c>
      <c r="Q732" t="s">
        <v>8321</v>
      </c>
      <c r="R732">
        <f t="shared" si="56"/>
        <v>99.77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2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4" t="s">
        <v>8320</v>
      </c>
      <c r="Q733" t="s">
        <v>8321</v>
      </c>
      <c r="R733">
        <f t="shared" si="56"/>
        <v>88.73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2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4" t="s">
        <v>8320</v>
      </c>
      <c r="Q734" t="s">
        <v>8321</v>
      </c>
      <c r="R734">
        <f t="shared" si="56"/>
        <v>4.92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3.5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2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4" t="s">
        <v>8320</v>
      </c>
      <c r="Q735" t="s">
        <v>8321</v>
      </c>
      <c r="R735">
        <f t="shared" si="56"/>
        <v>17.82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2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4" t="s">
        <v>8320</v>
      </c>
      <c r="Q736" t="s">
        <v>8321</v>
      </c>
      <c r="R736">
        <f t="shared" si="56"/>
        <v>187.19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2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4" t="s">
        <v>8320</v>
      </c>
      <c r="Q737" t="s">
        <v>8321</v>
      </c>
      <c r="R737">
        <f t="shared" si="56"/>
        <v>234.81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2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4" t="s">
        <v>8320</v>
      </c>
      <c r="Q738" t="s">
        <v>8321</v>
      </c>
      <c r="R738">
        <f t="shared" si="56"/>
        <v>105.05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2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4" t="s">
        <v>8320</v>
      </c>
      <c r="Q739" t="s">
        <v>8321</v>
      </c>
      <c r="R739">
        <f t="shared" si="56"/>
        <v>56.67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2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4" t="s">
        <v>8320</v>
      </c>
      <c r="Q740" t="s">
        <v>8321</v>
      </c>
      <c r="R740">
        <f t="shared" si="56"/>
        <v>39.049999999999997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2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4" t="s">
        <v>8320</v>
      </c>
      <c r="Q741" t="s">
        <v>8321</v>
      </c>
      <c r="R741">
        <f t="shared" si="56"/>
        <v>68.349999999999994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3.5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2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4" t="s">
        <v>8320</v>
      </c>
      <c r="Q742" t="s">
        <v>8321</v>
      </c>
      <c r="R742">
        <f t="shared" si="56"/>
        <v>169.58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2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4" t="s">
        <v>8320</v>
      </c>
      <c r="Q743" t="s">
        <v>8321</v>
      </c>
      <c r="R743">
        <f t="shared" si="56"/>
        <v>141.41999999999999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3.5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2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4" t="s">
        <v>8320</v>
      </c>
      <c r="Q744" t="s">
        <v>8321</v>
      </c>
      <c r="R744">
        <f t="shared" si="56"/>
        <v>67.39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2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4" t="s">
        <v>8320</v>
      </c>
      <c r="Q745" t="s">
        <v>8321</v>
      </c>
      <c r="R745">
        <f t="shared" si="56"/>
        <v>54.27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2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4" t="s">
        <v>8320</v>
      </c>
      <c r="Q746" t="s">
        <v>8321</v>
      </c>
      <c r="R746">
        <f t="shared" si="56"/>
        <v>82.52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2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4" t="s">
        <v>8320</v>
      </c>
      <c r="Q747" t="s">
        <v>8321</v>
      </c>
      <c r="R747">
        <f t="shared" si="56"/>
        <v>53.73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2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4" t="s">
        <v>8320</v>
      </c>
      <c r="Q748" t="s">
        <v>8321</v>
      </c>
      <c r="R748">
        <f t="shared" si="56"/>
        <v>34.21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2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4" t="s">
        <v>8320</v>
      </c>
      <c r="Q749" t="s">
        <v>8321</v>
      </c>
      <c r="R749">
        <f t="shared" si="56"/>
        <v>127.33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2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4" t="s">
        <v>8320</v>
      </c>
      <c r="Q750" t="s">
        <v>8321</v>
      </c>
      <c r="R750">
        <f t="shared" si="56"/>
        <v>45.57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2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4" t="s">
        <v>8320</v>
      </c>
      <c r="Q751" t="s">
        <v>8321</v>
      </c>
      <c r="R751">
        <f t="shared" si="56"/>
        <v>95.96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2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4" t="s">
        <v>8320</v>
      </c>
      <c r="Q752" t="s">
        <v>8321</v>
      </c>
      <c r="R752">
        <f t="shared" si="56"/>
        <v>77.27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2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4" t="s">
        <v>8320</v>
      </c>
      <c r="Q753" t="s">
        <v>8321</v>
      </c>
      <c r="R753">
        <f t="shared" si="56"/>
        <v>57.34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3.5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2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4" t="s">
        <v>8320</v>
      </c>
      <c r="Q754" t="s">
        <v>8321</v>
      </c>
      <c r="R754">
        <f t="shared" si="56"/>
        <v>53.19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2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4" t="s">
        <v>8320</v>
      </c>
      <c r="Q755" t="s">
        <v>8321</v>
      </c>
      <c r="R755">
        <f t="shared" si="56"/>
        <v>492.31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.5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2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4" t="s">
        <v>8320</v>
      </c>
      <c r="Q756" t="s">
        <v>8321</v>
      </c>
      <c r="R756">
        <f t="shared" si="56"/>
        <v>42.35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2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4" t="s">
        <v>8320</v>
      </c>
      <c r="Q757" t="s">
        <v>8321</v>
      </c>
      <c r="R757">
        <f t="shared" si="56"/>
        <v>37.47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2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4" t="s">
        <v>8320</v>
      </c>
      <c r="Q758" t="s">
        <v>8321</v>
      </c>
      <c r="R758">
        <f t="shared" si="56"/>
        <v>37.450000000000003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2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4" t="s">
        <v>8320</v>
      </c>
      <c r="Q759" t="s">
        <v>8321</v>
      </c>
      <c r="R759">
        <f t="shared" si="56"/>
        <v>33.06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2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4" t="s">
        <v>8320</v>
      </c>
      <c r="Q760" t="s">
        <v>8321</v>
      </c>
      <c r="R760">
        <f t="shared" si="56"/>
        <v>134.21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2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4" t="s">
        <v>8320</v>
      </c>
      <c r="Q761" t="s">
        <v>8321</v>
      </c>
      <c r="R761">
        <f t="shared" si="56"/>
        <v>51.47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2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4" t="s">
        <v>8320</v>
      </c>
      <c r="Q762" t="s">
        <v>8322</v>
      </c>
      <c r="R762">
        <f t="shared" si="56"/>
        <v>0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2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4" t="s">
        <v>8320</v>
      </c>
      <c r="Q763" t="s">
        <v>8322</v>
      </c>
      <c r="R763">
        <f t="shared" si="56"/>
        <v>39.17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2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4" t="s">
        <v>8320</v>
      </c>
      <c r="Q764" t="s">
        <v>8322</v>
      </c>
      <c r="R764">
        <f t="shared" si="56"/>
        <v>0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2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4" t="s">
        <v>8320</v>
      </c>
      <c r="Q765" t="s">
        <v>8322</v>
      </c>
      <c r="R765">
        <f t="shared" si="56"/>
        <v>5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2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4" t="s">
        <v>8320</v>
      </c>
      <c r="Q766" t="s">
        <v>8322</v>
      </c>
      <c r="R766">
        <f t="shared" si="56"/>
        <v>0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2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4" t="s">
        <v>8320</v>
      </c>
      <c r="Q767" t="s">
        <v>8322</v>
      </c>
      <c r="R767">
        <f t="shared" si="56"/>
        <v>57.3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2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4" t="s">
        <v>8320</v>
      </c>
      <c r="Q768" t="s">
        <v>8322</v>
      </c>
      <c r="R768">
        <f t="shared" si="56"/>
        <v>0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2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4" t="s">
        <v>8320</v>
      </c>
      <c r="Q769" t="s">
        <v>8322</v>
      </c>
      <c r="R769">
        <f t="shared" si="56"/>
        <v>59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2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4" t="s">
        <v>8320</v>
      </c>
      <c r="Q770" t="s">
        <v>8322</v>
      </c>
      <c r="R770">
        <f t="shared" ref="R770:R833" si="61">IFERROR(ROUND(E770/M770,2),0)</f>
        <v>0</v>
      </c>
      <c r="S770" s="10">
        <f t="shared" ref="S770:S833" si="62" xml:space="preserve"> (((K770/60)/60)/24)+DATE(1970,1,1)</f>
        <v>41594.207060185188</v>
      </c>
      <c r="T770" s="10">
        <f t="shared" ref="T770:T833" si="63" xml:space="preserve"> (((J770/60)/60)/24)+DATE(1970,1,1)</f>
        <v>41624.207060185188</v>
      </c>
      <c r="U770">
        <f t="shared" ref="U770:U833" si="64">YEAR(S770)</f>
        <v>2013</v>
      </c>
    </row>
    <row r="771" spans="1:21" ht="43.5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2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4" t="s">
        <v>8320</v>
      </c>
      <c r="Q771" t="s">
        <v>8322</v>
      </c>
      <c r="R771">
        <f t="shared" si="61"/>
        <v>31.85</v>
      </c>
      <c r="S771" s="10">
        <f t="shared" si="62"/>
        <v>41604.996458333335</v>
      </c>
      <c r="T771" s="10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2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4" t="s">
        <v>8320</v>
      </c>
      <c r="Q772" t="s">
        <v>8322</v>
      </c>
      <c r="R772">
        <f t="shared" si="61"/>
        <v>0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2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4" t="s">
        <v>8320</v>
      </c>
      <c r="Q773" t="s">
        <v>8322</v>
      </c>
      <c r="R773">
        <f t="shared" si="61"/>
        <v>10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2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4" t="s">
        <v>8320</v>
      </c>
      <c r="Q774" t="s">
        <v>8322</v>
      </c>
      <c r="R774">
        <f t="shared" si="61"/>
        <v>50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2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4" t="s">
        <v>8320</v>
      </c>
      <c r="Q775" t="s">
        <v>8322</v>
      </c>
      <c r="R775">
        <f t="shared" si="61"/>
        <v>16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2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4" t="s">
        <v>8320</v>
      </c>
      <c r="Q776" t="s">
        <v>8322</v>
      </c>
      <c r="R776">
        <f t="shared" si="61"/>
        <v>39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2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4" t="s">
        <v>8320</v>
      </c>
      <c r="Q777" t="s">
        <v>8322</v>
      </c>
      <c r="R777">
        <f t="shared" si="61"/>
        <v>34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2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4" t="s">
        <v>8320</v>
      </c>
      <c r="Q778" t="s">
        <v>8322</v>
      </c>
      <c r="R778">
        <f t="shared" si="61"/>
        <v>63.12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.5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2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4" t="s">
        <v>8320</v>
      </c>
      <c r="Q779" t="s">
        <v>8322</v>
      </c>
      <c r="R779">
        <f t="shared" si="61"/>
        <v>7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2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4" t="s">
        <v>8320</v>
      </c>
      <c r="Q780" t="s">
        <v>8322</v>
      </c>
      <c r="R780">
        <f t="shared" si="61"/>
        <v>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3.5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2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4" t="s">
        <v>8320</v>
      </c>
      <c r="Q781" t="s">
        <v>8322</v>
      </c>
      <c r="R781">
        <f t="shared" si="61"/>
        <v>66.67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2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4" t="s">
        <v>8323</v>
      </c>
      <c r="Q782" t="s">
        <v>8324</v>
      </c>
      <c r="R782">
        <f t="shared" si="61"/>
        <v>38.520000000000003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2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4" t="s">
        <v>8323</v>
      </c>
      <c r="Q783" t="s">
        <v>8324</v>
      </c>
      <c r="R783">
        <f t="shared" si="61"/>
        <v>42.61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2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4" t="s">
        <v>8323</v>
      </c>
      <c r="Q784" t="s">
        <v>8324</v>
      </c>
      <c r="R784">
        <f t="shared" si="61"/>
        <v>50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2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4" t="s">
        <v>8323</v>
      </c>
      <c r="Q785" t="s">
        <v>8324</v>
      </c>
      <c r="R785">
        <f t="shared" si="61"/>
        <v>63.49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2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4" t="s">
        <v>8323</v>
      </c>
      <c r="Q786" t="s">
        <v>8324</v>
      </c>
      <c r="R786">
        <f t="shared" si="61"/>
        <v>102.5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.5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2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4" t="s">
        <v>8323</v>
      </c>
      <c r="Q787" t="s">
        <v>8324</v>
      </c>
      <c r="R787">
        <f t="shared" si="61"/>
        <v>31.14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2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4" t="s">
        <v>8323</v>
      </c>
      <c r="Q788" t="s">
        <v>8324</v>
      </c>
      <c r="R788">
        <f t="shared" si="61"/>
        <v>162.27000000000001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2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4" t="s">
        <v>8323</v>
      </c>
      <c r="Q789" t="s">
        <v>8324</v>
      </c>
      <c r="R789">
        <f t="shared" si="61"/>
        <v>80.59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2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4" t="s">
        <v>8323</v>
      </c>
      <c r="Q790" t="s">
        <v>8324</v>
      </c>
      <c r="R790">
        <f t="shared" si="61"/>
        <v>59.85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2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4" t="s">
        <v>8323</v>
      </c>
      <c r="Q791" t="s">
        <v>8324</v>
      </c>
      <c r="R791">
        <f t="shared" si="61"/>
        <v>132.86000000000001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2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4" t="s">
        <v>8323</v>
      </c>
      <c r="Q792" t="s">
        <v>8324</v>
      </c>
      <c r="R792">
        <f t="shared" si="61"/>
        <v>92.55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2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4" t="s">
        <v>8323</v>
      </c>
      <c r="Q793" t="s">
        <v>8324</v>
      </c>
      <c r="R793">
        <f t="shared" si="61"/>
        <v>60.86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2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4" t="s">
        <v>8323</v>
      </c>
      <c r="Q794" t="s">
        <v>8324</v>
      </c>
      <c r="R794">
        <f t="shared" si="61"/>
        <v>41.85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2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4" t="s">
        <v>8323</v>
      </c>
      <c r="Q795" t="s">
        <v>8324</v>
      </c>
      <c r="R795">
        <f t="shared" si="61"/>
        <v>88.33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2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4" t="s">
        <v>8323</v>
      </c>
      <c r="Q796" t="s">
        <v>8324</v>
      </c>
      <c r="R796">
        <f t="shared" si="61"/>
        <v>158.96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2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4" t="s">
        <v>8323</v>
      </c>
      <c r="Q797" t="s">
        <v>8324</v>
      </c>
      <c r="R797">
        <f t="shared" si="61"/>
        <v>85.05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2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4" t="s">
        <v>8323</v>
      </c>
      <c r="Q798" t="s">
        <v>8324</v>
      </c>
      <c r="R798">
        <f t="shared" si="61"/>
        <v>112.61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2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4" t="s">
        <v>8323</v>
      </c>
      <c r="Q799" t="s">
        <v>8324</v>
      </c>
      <c r="R799">
        <f t="shared" si="61"/>
        <v>45.44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2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4" t="s">
        <v>8323</v>
      </c>
      <c r="Q800" t="s">
        <v>8324</v>
      </c>
      <c r="R800">
        <f t="shared" si="61"/>
        <v>46.22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.5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2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4" t="s">
        <v>8323</v>
      </c>
      <c r="Q801" t="s">
        <v>8324</v>
      </c>
      <c r="R801">
        <f t="shared" si="61"/>
        <v>178.61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2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4" t="s">
        <v>8323</v>
      </c>
      <c r="Q802" t="s">
        <v>8324</v>
      </c>
      <c r="R802">
        <f t="shared" si="61"/>
        <v>40.75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2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4" t="s">
        <v>8323</v>
      </c>
      <c r="Q803" t="s">
        <v>8324</v>
      </c>
      <c r="R803">
        <f t="shared" si="61"/>
        <v>43.73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3.5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2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4" t="s">
        <v>8323</v>
      </c>
      <c r="Q804" t="s">
        <v>8324</v>
      </c>
      <c r="R804">
        <f t="shared" si="61"/>
        <v>81.069999999999993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2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4" t="s">
        <v>8323</v>
      </c>
      <c r="Q805" t="s">
        <v>8324</v>
      </c>
      <c r="R805">
        <f t="shared" si="61"/>
        <v>74.61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2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4" t="s">
        <v>8323</v>
      </c>
      <c r="Q806" t="s">
        <v>8324</v>
      </c>
      <c r="R806">
        <f t="shared" si="61"/>
        <v>305.56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2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4" t="s">
        <v>8323</v>
      </c>
      <c r="Q807" t="s">
        <v>8324</v>
      </c>
      <c r="R807">
        <f t="shared" si="61"/>
        <v>58.33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2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4" t="s">
        <v>8323</v>
      </c>
      <c r="Q808" t="s">
        <v>8324</v>
      </c>
      <c r="R808">
        <f t="shared" si="61"/>
        <v>117.68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2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4" t="s">
        <v>8323</v>
      </c>
      <c r="Q809" t="s">
        <v>8324</v>
      </c>
      <c r="R809">
        <f t="shared" si="61"/>
        <v>73.77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2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4" t="s">
        <v>8323</v>
      </c>
      <c r="Q810" t="s">
        <v>8324</v>
      </c>
      <c r="R810">
        <f t="shared" si="61"/>
        <v>104.65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2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4" t="s">
        <v>8323</v>
      </c>
      <c r="Q811" t="s">
        <v>8324</v>
      </c>
      <c r="R811">
        <f t="shared" si="61"/>
        <v>79.83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2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4" t="s">
        <v>8323</v>
      </c>
      <c r="Q812" t="s">
        <v>8324</v>
      </c>
      <c r="R812">
        <f t="shared" si="61"/>
        <v>58.33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2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4" t="s">
        <v>8323</v>
      </c>
      <c r="Q813" t="s">
        <v>8324</v>
      </c>
      <c r="R813">
        <f t="shared" si="61"/>
        <v>86.67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2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4" t="s">
        <v>8323</v>
      </c>
      <c r="Q814" t="s">
        <v>8324</v>
      </c>
      <c r="R814">
        <f t="shared" si="61"/>
        <v>27.61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2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4" t="s">
        <v>8323</v>
      </c>
      <c r="Q815" t="s">
        <v>8324</v>
      </c>
      <c r="R815">
        <f t="shared" si="61"/>
        <v>25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2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4" t="s">
        <v>8323</v>
      </c>
      <c r="Q816" t="s">
        <v>8324</v>
      </c>
      <c r="R816">
        <f t="shared" si="61"/>
        <v>45.46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2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4" t="s">
        <v>8323</v>
      </c>
      <c r="Q817" t="s">
        <v>8324</v>
      </c>
      <c r="R817">
        <f t="shared" si="61"/>
        <v>99.53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2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4" t="s">
        <v>8323</v>
      </c>
      <c r="Q818" t="s">
        <v>8324</v>
      </c>
      <c r="R818">
        <f t="shared" si="61"/>
        <v>39.31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2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4" t="s">
        <v>8323</v>
      </c>
      <c r="Q819" t="s">
        <v>8324</v>
      </c>
      <c r="R819">
        <f t="shared" si="61"/>
        <v>89.42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2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4" t="s">
        <v>8323</v>
      </c>
      <c r="Q820" t="s">
        <v>8324</v>
      </c>
      <c r="R820">
        <f t="shared" si="61"/>
        <v>28.68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2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4" t="s">
        <v>8323</v>
      </c>
      <c r="Q821" t="s">
        <v>8324</v>
      </c>
      <c r="R821">
        <f t="shared" si="61"/>
        <v>31.07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2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4" t="s">
        <v>8323</v>
      </c>
      <c r="Q822" t="s">
        <v>8324</v>
      </c>
      <c r="R822">
        <f t="shared" si="61"/>
        <v>70.55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2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4" t="s">
        <v>8323</v>
      </c>
      <c r="Q823" t="s">
        <v>8324</v>
      </c>
      <c r="R823">
        <f t="shared" si="61"/>
        <v>224.13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29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2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4" t="s">
        <v>8323</v>
      </c>
      <c r="Q824" t="s">
        <v>8324</v>
      </c>
      <c r="R824">
        <f t="shared" si="61"/>
        <v>51.81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2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4" t="s">
        <v>8323</v>
      </c>
      <c r="Q825" t="s">
        <v>8324</v>
      </c>
      <c r="R825">
        <f t="shared" si="61"/>
        <v>43.52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3.5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2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4" t="s">
        <v>8323</v>
      </c>
      <c r="Q826" t="s">
        <v>8324</v>
      </c>
      <c r="R826">
        <f t="shared" si="61"/>
        <v>39.82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2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4" t="s">
        <v>8323</v>
      </c>
      <c r="Q827" t="s">
        <v>8324</v>
      </c>
      <c r="R827">
        <f t="shared" si="61"/>
        <v>126.81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2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4" t="s">
        <v>8323</v>
      </c>
      <c r="Q828" t="s">
        <v>8324</v>
      </c>
      <c r="R828">
        <f t="shared" si="61"/>
        <v>113.88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3.5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2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4" t="s">
        <v>8323</v>
      </c>
      <c r="Q829" t="s">
        <v>8324</v>
      </c>
      <c r="R829">
        <f t="shared" si="61"/>
        <v>28.18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3.5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2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4" t="s">
        <v>8323</v>
      </c>
      <c r="Q830" t="s">
        <v>8324</v>
      </c>
      <c r="R830">
        <f t="shared" si="61"/>
        <v>36.61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3.5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2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4" t="s">
        <v>8323</v>
      </c>
      <c r="Q831" t="s">
        <v>8324</v>
      </c>
      <c r="R831">
        <f t="shared" si="61"/>
        <v>32.5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2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4" t="s">
        <v>8323</v>
      </c>
      <c r="Q832" t="s">
        <v>8324</v>
      </c>
      <c r="R832">
        <f t="shared" si="61"/>
        <v>60.66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2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4" t="s">
        <v>8323</v>
      </c>
      <c r="Q833" t="s">
        <v>8324</v>
      </c>
      <c r="R833">
        <f t="shared" si="61"/>
        <v>175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2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4" t="s">
        <v>8323</v>
      </c>
      <c r="Q834" t="s">
        <v>8324</v>
      </c>
      <c r="R834">
        <f t="shared" ref="R834:R897" si="66">IFERROR(ROUND(E834/M834,2),0)</f>
        <v>97.99</v>
      </c>
      <c r="S834" s="10">
        <f t="shared" ref="S834:S897" si="67" xml:space="preserve"> (((K834/60)/60)/24)+DATE(1970,1,1)</f>
        <v>40869.675173611111</v>
      </c>
      <c r="T834" s="10">
        <f t="shared" ref="T834:T897" si="68" xml:space="preserve"> (((J834/60)/60)/24)+DATE(1970,1,1)</f>
        <v>40929.342361111114</v>
      </c>
      <c r="U834">
        <f t="shared" ref="U834:U897" si="69">YEAR(S834)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2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4" t="s">
        <v>8323</v>
      </c>
      <c r="Q835" t="s">
        <v>8324</v>
      </c>
      <c r="R835">
        <f t="shared" si="66"/>
        <v>148.78</v>
      </c>
      <c r="S835" s="10">
        <f t="shared" si="67"/>
        <v>41718.878182870372</v>
      </c>
      <c r="T835" s="10">
        <f t="shared" si="68"/>
        <v>41748.878182870372</v>
      </c>
      <c r="U835">
        <f t="shared" si="69"/>
        <v>2014</v>
      </c>
    </row>
    <row r="836" spans="1:21" ht="43.5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2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4" t="s">
        <v>8323</v>
      </c>
      <c r="Q836" t="s">
        <v>8324</v>
      </c>
      <c r="R836">
        <f t="shared" si="66"/>
        <v>96.08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2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4" t="s">
        <v>8323</v>
      </c>
      <c r="Q837" t="s">
        <v>8324</v>
      </c>
      <c r="R837">
        <f t="shared" si="66"/>
        <v>58.63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2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4" t="s">
        <v>8323</v>
      </c>
      <c r="Q838" t="s">
        <v>8324</v>
      </c>
      <c r="R838">
        <f t="shared" si="66"/>
        <v>109.71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29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2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4" t="s">
        <v>8323</v>
      </c>
      <c r="Q839" t="s">
        <v>8324</v>
      </c>
      <c r="R839">
        <f t="shared" si="66"/>
        <v>49.11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2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4" t="s">
        <v>8323</v>
      </c>
      <c r="Q840" t="s">
        <v>8324</v>
      </c>
      <c r="R840">
        <f t="shared" si="66"/>
        <v>47.67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2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4" t="s">
        <v>8323</v>
      </c>
      <c r="Q841" t="s">
        <v>8324</v>
      </c>
      <c r="R841">
        <f t="shared" si="66"/>
        <v>60.74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2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4" t="s">
        <v>8323</v>
      </c>
      <c r="Q842" t="s">
        <v>8325</v>
      </c>
      <c r="R842">
        <f t="shared" si="66"/>
        <v>63.38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.5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2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4" t="s">
        <v>8323</v>
      </c>
      <c r="Q843" t="s">
        <v>8325</v>
      </c>
      <c r="R843">
        <f t="shared" si="66"/>
        <v>53.89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2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4" t="s">
        <v>8323</v>
      </c>
      <c r="Q844" t="s">
        <v>8325</v>
      </c>
      <c r="R844">
        <f t="shared" si="66"/>
        <v>66.87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2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4" t="s">
        <v>8323</v>
      </c>
      <c r="Q845" t="s">
        <v>8325</v>
      </c>
      <c r="R845">
        <f t="shared" si="66"/>
        <v>63.1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3.5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2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4" t="s">
        <v>8323</v>
      </c>
      <c r="Q846" t="s">
        <v>8325</v>
      </c>
      <c r="R846">
        <f t="shared" si="66"/>
        <v>36.630000000000003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2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4" t="s">
        <v>8323</v>
      </c>
      <c r="Q847" t="s">
        <v>8325</v>
      </c>
      <c r="R847">
        <f t="shared" si="66"/>
        <v>34.01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2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4" t="s">
        <v>8323</v>
      </c>
      <c r="Q848" t="s">
        <v>8325</v>
      </c>
      <c r="R848">
        <f t="shared" si="66"/>
        <v>28.55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2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4" t="s">
        <v>8323</v>
      </c>
      <c r="Q849" t="s">
        <v>8325</v>
      </c>
      <c r="R849">
        <f t="shared" si="66"/>
        <v>10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2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4" t="s">
        <v>8323</v>
      </c>
      <c r="Q850" t="s">
        <v>8325</v>
      </c>
      <c r="R850">
        <f t="shared" si="66"/>
        <v>18.75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2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4" t="s">
        <v>8323</v>
      </c>
      <c r="Q851" t="s">
        <v>8325</v>
      </c>
      <c r="R851">
        <f t="shared" si="66"/>
        <v>41.7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2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4" t="s">
        <v>8323</v>
      </c>
      <c r="Q852" t="s">
        <v>8325</v>
      </c>
      <c r="R852">
        <f t="shared" si="66"/>
        <v>46.67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2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4" t="s">
        <v>8323</v>
      </c>
      <c r="Q853" t="s">
        <v>8325</v>
      </c>
      <c r="R853">
        <f t="shared" si="66"/>
        <v>37.270000000000003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2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4" t="s">
        <v>8323</v>
      </c>
      <c r="Q854" t="s">
        <v>8325</v>
      </c>
      <c r="R854">
        <f t="shared" si="66"/>
        <v>59.26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2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4" t="s">
        <v>8323</v>
      </c>
      <c r="Q855" t="s">
        <v>8325</v>
      </c>
      <c r="R855">
        <f t="shared" si="66"/>
        <v>30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2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4" t="s">
        <v>8323</v>
      </c>
      <c r="Q856" t="s">
        <v>8325</v>
      </c>
      <c r="R856">
        <f t="shared" si="66"/>
        <v>65.86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2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4" t="s">
        <v>8323</v>
      </c>
      <c r="Q857" t="s">
        <v>8325</v>
      </c>
      <c r="R857">
        <f t="shared" si="66"/>
        <v>31.91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3.5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2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4" t="s">
        <v>8323</v>
      </c>
      <c r="Q858" t="s">
        <v>8325</v>
      </c>
      <c r="R858">
        <f t="shared" si="66"/>
        <v>19.46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29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2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4" t="s">
        <v>8323</v>
      </c>
      <c r="Q859" t="s">
        <v>8325</v>
      </c>
      <c r="R859">
        <f t="shared" si="66"/>
        <v>50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2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4" t="s">
        <v>8323</v>
      </c>
      <c r="Q860" t="s">
        <v>8325</v>
      </c>
      <c r="R860">
        <f t="shared" si="66"/>
        <v>22.74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2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4" t="s">
        <v>8323</v>
      </c>
      <c r="Q861" t="s">
        <v>8325</v>
      </c>
      <c r="R861">
        <f t="shared" si="66"/>
        <v>42.72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2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4" t="s">
        <v>8323</v>
      </c>
      <c r="Q862" t="s">
        <v>8326</v>
      </c>
      <c r="R862">
        <f t="shared" si="66"/>
        <v>52.92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2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4" t="s">
        <v>8323</v>
      </c>
      <c r="Q863" t="s">
        <v>8326</v>
      </c>
      <c r="R863">
        <f t="shared" si="66"/>
        <v>50.5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2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4" t="s">
        <v>8323</v>
      </c>
      <c r="Q864" t="s">
        <v>8326</v>
      </c>
      <c r="R864">
        <f t="shared" si="66"/>
        <v>42.5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2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4" t="s">
        <v>8323</v>
      </c>
      <c r="Q865" t="s">
        <v>8326</v>
      </c>
      <c r="R865">
        <f t="shared" si="66"/>
        <v>18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2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4" t="s">
        <v>8323</v>
      </c>
      <c r="Q866" t="s">
        <v>8326</v>
      </c>
      <c r="R866">
        <f t="shared" si="66"/>
        <v>34.18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2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4" t="s">
        <v>8323</v>
      </c>
      <c r="Q867" t="s">
        <v>8326</v>
      </c>
      <c r="R867">
        <f t="shared" si="66"/>
        <v>22.5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2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4" t="s">
        <v>8323</v>
      </c>
      <c r="Q868" t="s">
        <v>8326</v>
      </c>
      <c r="R868">
        <f t="shared" si="66"/>
        <v>58.18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.5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2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4" t="s">
        <v>8323</v>
      </c>
      <c r="Q869" t="s">
        <v>8326</v>
      </c>
      <c r="R869">
        <f t="shared" si="66"/>
        <v>109.18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2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4" t="s">
        <v>8323</v>
      </c>
      <c r="Q870" t="s">
        <v>8326</v>
      </c>
      <c r="R870">
        <f t="shared" si="66"/>
        <v>50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2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4" t="s">
        <v>8323</v>
      </c>
      <c r="Q871" t="s">
        <v>8326</v>
      </c>
      <c r="R871">
        <f t="shared" si="66"/>
        <v>346.67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2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4" t="s">
        <v>8323</v>
      </c>
      <c r="Q872" t="s">
        <v>8326</v>
      </c>
      <c r="R872">
        <f t="shared" si="66"/>
        <v>12.4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2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4" t="s">
        <v>8323</v>
      </c>
      <c r="Q873" t="s">
        <v>8326</v>
      </c>
      <c r="R873">
        <f t="shared" si="66"/>
        <v>27.08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2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4" t="s">
        <v>8323</v>
      </c>
      <c r="Q874" t="s">
        <v>8326</v>
      </c>
      <c r="R874">
        <f t="shared" si="66"/>
        <v>32.5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2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4" t="s">
        <v>8323</v>
      </c>
      <c r="Q875" t="s">
        <v>8326</v>
      </c>
      <c r="R875">
        <f t="shared" si="66"/>
        <v>9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3.5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2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4" t="s">
        <v>8323</v>
      </c>
      <c r="Q876" t="s">
        <v>8326</v>
      </c>
      <c r="R876">
        <f t="shared" si="66"/>
        <v>34.76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2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4" t="s">
        <v>8323</v>
      </c>
      <c r="Q877" t="s">
        <v>8326</v>
      </c>
      <c r="R877">
        <f t="shared" si="66"/>
        <v>0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2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4" t="s">
        <v>8323</v>
      </c>
      <c r="Q878" t="s">
        <v>8326</v>
      </c>
      <c r="R878">
        <f t="shared" si="66"/>
        <v>28.58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2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4" t="s">
        <v>8323</v>
      </c>
      <c r="Q879" t="s">
        <v>8326</v>
      </c>
      <c r="R879">
        <f t="shared" si="66"/>
        <v>46.59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2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4" t="s">
        <v>8323</v>
      </c>
      <c r="Q880" t="s">
        <v>8326</v>
      </c>
      <c r="R880">
        <f t="shared" si="66"/>
        <v>32.5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2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4" t="s">
        <v>8323</v>
      </c>
      <c r="Q881" t="s">
        <v>8326</v>
      </c>
      <c r="R881">
        <f t="shared" si="66"/>
        <v>21.47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2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4" t="s">
        <v>8323</v>
      </c>
      <c r="Q882" t="s">
        <v>8327</v>
      </c>
      <c r="R882">
        <f t="shared" si="66"/>
        <v>14.13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2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4" t="s">
        <v>8323</v>
      </c>
      <c r="Q883" t="s">
        <v>8327</v>
      </c>
      <c r="R883">
        <f t="shared" si="66"/>
        <v>30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2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4" t="s">
        <v>8323</v>
      </c>
      <c r="Q884" t="s">
        <v>8327</v>
      </c>
      <c r="R884">
        <f t="shared" si="66"/>
        <v>21.57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3.5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2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4" t="s">
        <v>8323</v>
      </c>
      <c r="Q885" t="s">
        <v>8327</v>
      </c>
      <c r="R885">
        <f t="shared" si="66"/>
        <v>83.38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2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4" t="s">
        <v>8323</v>
      </c>
      <c r="Q886" t="s">
        <v>8327</v>
      </c>
      <c r="R886">
        <f t="shared" si="66"/>
        <v>10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2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4" t="s">
        <v>8323</v>
      </c>
      <c r="Q887" t="s">
        <v>8327</v>
      </c>
      <c r="R887">
        <f t="shared" si="66"/>
        <v>35.71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.5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2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4" t="s">
        <v>8323</v>
      </c>
      <c r="Q888" t="s">
        <v>8327</v>
      </c>
      <c r="R888">
        <f t="shared" si="66"/>
        <v>29.29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2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4" t="s">
        <v>8323</v>
      </c>
      <c r="Q889" t="s">
        <v>8327</v>
      </c>
      <c r="R889">
        <f t="shared" si="66"/>
        <v>0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3.5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2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4" t="s">
        <v>8323</v>
      </c>
      <c r="Q890" t="s">
        <v>8327</v>
      </c>
      <c r="R890">
        <f t="shared" si="66"/>
        <v>18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2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4" t="s">
        <v>8323</v>
      </c>
      <c r="Q891" t="s">
        <v>8327</v>
      </c>
      <c r="R891">
        <f t="shared" si="66"/>
        <v>73.760000000000005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3.5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2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4" t="s">
        <v>8323</v>
      </c>
      <c r="Q892" t="s">
        <v>8327</v>
      </c>
      <c r="R892">
        <f t="shared" si="66"/>
        <v>31.25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2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4" t="s">
        <v>8323</v>
      </c>
      <c r="Q893" t="s">
        <v>8327</v>
      </c>
      <c r="R893">
        <f t="shared" si="66"/>
        <v>28.89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2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4" t="s">
        <v>8323</v>
      </c>
      <c r="Q894" t="s">
        <v>8327</v>
      </c>
      <c r="R894">
        <f t="shared" si="66"/>
        <v>143.82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2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4" t="s">
        <v>8323</v>
      </c>
      <c r="Q895" t="s">
        <v>8327</v>
      </c>
      <c r="R895">
        <f t="shared" si="66"/>
        <v>40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2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4" t="s">
        <v>8323</v>
      </c>
      <c r="Q896" t="s">
        <v>8327</v>
      </c>
      <c r="R896">
        <f t="shared" si="66"/>
        <v>147.81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.5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2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4" t="s">
        <v>8323</v>
      </c>
      <c r="Q897" t="s">
        <v>8327</v>
      </c>
      <c r="R897">
        <f t="shared" si="66"/>
        <v>27.86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.5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2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4" t="s">
        <v>8323</v>
      </c>
      <c r="Q898" t="s">
        <v>8327</v>
      </c>
      <c r="R898">
        <f t="shared" ref="R898:R961" si="71">IFERROR(ROUND(E898/M898,2),0)</f>
        <v>44.44</v>
      </c>
      <c r="S898" s="10">
        <f t="shared" ref="S898:S961" si="72" xml:space="preserve"> (((K898/60)/60)/24)+DATE(1970,1,1)</f>
        <v>42218.872986111113</v>
      </c>
      <c r="T898" s="10">
        <f t="shared" ref="T898:T961" si="73" xml:space="preserve"> (((J898/60)/60)/24)+DATE(1970,1,1)</f>
        <v>42244.166666666672</v>
      </c>
      <c r="U898">
        <f t="shared" ref="U898:U961" si="74">YEAR(S898)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2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4" t="s">
        <v>8323</v>
      </c>
      <c r="Q899" t="s">
        <v>8327</v>
      </c>
      <c r="R899">
        <f t="shared" si="71"/>
        <v>0</v>
      </c>
      <c r="S899" s="10">
        <f t="shared" si="72"/>
        <v>41211.688750000001</v>
      </c>
      <c r="T899" s="10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2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4" t="s">
        <v>8323</v>
      </c>
      <c r="Q900" t="s">
        <v>8327</v>
      </c>
      <c r="R900">
        <f t="shared" si="71"/>
        <v>35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2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4" t="s">
        <v>8323</v>
      </c>
      <c r="Q901" t="s">
        <v>8327</v>
      </c>
      <c r="R901">
        <f t="shared" si="71"/>
        <v>35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2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4" t="s">
        <v>8323</v>
      </c>
      <c r="Q902" t="s">
        <v>8326</v>
      </c>
      <c r="R902">
        <f t="shared" si="71"/>
        <v>10.5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2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4" t="s">
        <v>8323</v>
      </c>
      <c r="Q903" t="s">
        <v>8326</v>
      </c>
      <c r="R903">
        <f t="shared" si="71"/>
        <v>0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2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4" t="s">
        <v>8323</v>
      </c>
      <c r="Q904" t="s">
        <v>8326</v>
      </c>
      <c r="R904">
        <f t="shared" si="71"/>
        <v>30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2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4" t="s">
        <v>8323</v>
      </c>
      <c r="Q905" t="s">
        <v>8326</v>
      </c>
      <c r="R905">
        <f t="shared" si="71"/>
        <v>40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2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4" t="s">
        <v>8323</v>
      </c>
      <c r="Q906" t="s">
        <v>8326</v>
      </c>
      <c r="R906">
        <f t="shared" si="71"/>
        <v>50.33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2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4" t="s">
        <v>8323</v>
      </c>
      <c r="Q907" t="s">
        <v>8326</v>
      </c>
      <c r="R907">
        <f t="shared" si="71"/>
        <v>32.67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2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4" t="s">
        <v>8323</v>
      </c>
      <c r="Q908" t="s">
        <v>8326</v>
      </c>
      <c r="R908">
        <f t="shared" si="71"/>
        <v>0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2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4" t="s">
        <v>8323</v>
      </c>
      <c r="Q909" t="s">
        <v>8326</v>
      </c>
      <c r="R909">
        <f t="shared" si="71"/>
        <v>0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2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4" t="s">
        <v>8323</v>
      </c>
      <c r="Q910" t="s">
        <v>8326</v>
      </c>
      <c r="R910">
        <f t="shared" si="71"/>
        <v>0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3.5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2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4" t="s">
        <v>8323</v>
      </c>
      <c r="Q911" t="s">
        <v>8326</v>
      </c>
      <c r="R911">
        <f t="shared" si="71"/>
        <v>65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2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4" t="s">
        <v>8323</v>
      </c>
      <c r="Q912" t="s">
        <v>8326</v>
      </c>
      <c r="R912">
        <f t="shared" si="71"/>
        <v>24.6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2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4" t="s">
        <v>8323</v>
      </c>
      <c r="Q913" t="s">
        <v>8326</v>
      </c>
      <c r="R913">
        <f t="shared" si="71"/>
        <v>0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2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4" t="s">
        <v>8323</v>
      </c>
      <c r="Q914" t="s">
        <v>8326</v>
      </c>
      <c r="R914">
        <f t="shared" si="71"/>
        <v>15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2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4" t="s">
        <v>8323</v>
      </c>
      <c r="Q915" t="s">
        <v>8326</v>
      </c>
      <c r="R915">
        <f t="shared" si="71"/>
        <v>82.58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2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4" t="s">
        <v>8323</v>
      </c>
      <c r="Q916" t="s">
        <v>8326</v>
      </c>
      <c r="R916">
        <f t="shared" si="71"/>
        <v>0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2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4" t="s">
        <v>8323</v>
      </c>
      <c r="Q917" t="s">
        <v>8326</v>
      </c>
      <c r="R917">
        <f t="shared" si="71"/>
        <v>41.67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2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4" t="s">
        <v>8323</v>
      </c>
      <c r="Q918" t="s">
        <v>8326</v>
      </c>
      <c r="R918">
        <f t="shared" si="71"/>
        <v>0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2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4" t="s">
        <v>8323</v>
      </c>
      <c r="Q919" t="s">
        <v>8326</v>
      </c>
      <c r="R919">
        <f t="shared" si="71"/>
        <v>30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3.5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2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4" t="s">
        <v>8323</v>
      </c>
      <c r="Q920" t="s">
        <v>8326</v>
      </c>
      <c r="R920">
        <f t="shared" si="71"/>
        <v>19.600000000000001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2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4" t="s">
        <v>8323</v>
      </c>
      <c r="Q921" t="s">
        <v>8326</v>
      </c>
      <c r="R921">
        <f t="shared" si="71"/>
        <v>100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2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4" t="s">
        <v>8323</v>
      </c>
      <c r="Q922" t="s">
        <v>8326</v>
      </c>
      <c r="R922">
        <f t="shared" si="71"/>
        <v>0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2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4" t="s">
        <v>8323</v>
      </c>
      <c r="Q923" t="s">
        <v>8326</v>
      </c>
      <c r="R923">
        <f t="shared" si="71"/>
        <v>231.75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2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4" t="s">
        <v>8323</v>
      </c>
      <c r="Q924" t="s">
        <v>8326</v>
      </c>
      <c r="R924">
        <f t="shared" si="71"/>
        <v>189.33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2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4" t="s">
        <v>8323</v>
      </c>
      <c r="Q925" t="s">
        <v>8326</v>
      </c>
      <c r="R925">
        <f t="shared" si="71"/>
        <v>55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2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4" t="s">
        <v>8323</v>
      </c>
      <c r="Q926" t="s">
        <v>8326</v>
      </c>
      <c r="R926">
        <f t="shared" si="71"/>
        <v>21.8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2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4" t="s">
        <v>8323</v>
      </c>
      <c r="Q927" t="s">
        <v>8326</v>
      </c>
      <c r="R927">
        <f t="shared" si="71"/>
        <v>32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2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4" t="s">
        <v>8323</v>
      </c>
      <c r="Q928" t="s">
        <v>8326</v>
      </c>
      <c r="R928">
        <f t="shared" si="71"/>
        <v>0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2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4" t="s">
        <v>8323</v>
      </c>
      <c r="Q929" t="s">
        <v>8326</v>
      </c>
      <c r="R929">
        <f t="shared" si="71"/>
        <v>0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2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4" t="s">
        <v>8323</v>
      </c>
      <c r="Q930" t="s">
        <v>8326</v>
      </c>
      <c r="R930">
        <f t="shared" si="71"/>
        <v>56.25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2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4" t="s">
        <v>8323</v>
      </c>
      <c r="Q931" t="s">
        <v>8326</v>
      </c>
      <c r="R931">
        <f t="shared" si="71"/>
        <v>0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3.5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2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4" t="s">
        <v>8323</v>
      </c>
      <c r="Q932" t="s">
        <v>8326</v>
      </c>
      <c r="R932">
        <f t="shared" si="71"/>
        <v>69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2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4" t="s">
        <v>8323</v>
      </c>
      <c r="Q933" t="s">
        <v>8326</v>
      </c>
      <c r="R933">
        <f t="shared" si="71"/>
        <v>18.71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2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4" t="s">
        <v>8323</v>
      </c>
      <c r="Q934" t="s">
        <v>8326</v>
      </c>
      <c r="R934">
        <f t="shared" si="71"/>
        <v>46.03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2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4" t="s">
        <v>8323</v>
      </c>
      <c r="Q935" t="s">
        <v>8326</v>
      </c>
      <c r="R935">
        <f t="shared" si="71"/>
        <v>60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2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4" t="s">
        <v>8323</v>
      </c>
      <c r="Q936" t="s">
        <v>8326</v>
      </c>
      <c r="R936">
        <f t="shared" si="71"/>
        <v>50.67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2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4" t="s">
        <v>8323</v>
      </c>
      <c r="Q937" t="s">
        <v>8326</v>
      </c>
      <c r="R937">
        <f t="shared" si="71"/>
        <v>25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2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4" t="s">
        <v>8323</v>
      </c>
      <c r="Q938" t="s">
        <v>8326</v>
      </c>
      <c r="R938">
        <f t="shared" si="71"/>
        <v>0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2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4" t="s">
        <v>8323</v>
      </c>
      <c r="Q939" t="s">
        <v>8326</v>
      </c>
      <c r="R939">
        <f t="shared" si="71"/>
        <v>20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2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4" t="s">
        <v>8323</v>
      </c>
      <c r="Q940" t="s">
        <v>8326</v>
      </c>
      <c r="R940">
        <f t="shared" si="71"/>
        <v>25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2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4" t="s">
        <v>8323</v>
      </c>
      <c r="Q941" t="s">
        <v>8326</v>
      </c>
      <c r="R941">
        <f t="shared" si="71"/>
        <v>20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2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4" t="s">
        <v>8317</v>
      </c>
      <c r="Q942" t="s">
        <v>8319</v>
      </c>
      <c r="R942">
        <f t="shared" si="71"/>
        <v>110.29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2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4" t="s">
        <v>8317</v>
      </c>
      <c r="Q943" t="s">
        <v>8319</v>
      </c>
      <c r="R943">
        <f t="shared" si="71"/>
        <v>37.450000000000003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3.5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2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4" t="s">
        <v>8317</v>
      </c>
      <c r="Q944" t="s">
        <v>8319</v>
      </c>
      <c r="R944">
        <f t="shared" si="71"/>
        <v>41.75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2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4" t="s">
        <v>8317</v>
      </c>
      <c r="Q945" t="s">
        <v>8319</v>
      </c>
      <c r="R945">
        <f t="shared" si="71"/>
        <v>24.08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2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4" t="s">
        <v>8317</v>
      </c>
      <c r="Q946" t="s">
        <v>8319</v>
      </c>
      <c r="R946">
        <f t="shared" si="71"/>
        <v>69.41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2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4" t="s">
        <v>8317</v>
      </c>
      <c r="Q947" t="s">
        <v>8319</v>
      </c>
      <c r="R947">
        <f t="shared" si="71"/>
        <v>155.25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2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4" t="s">
        <v>8317</v>
      </c>
      <c r="Q948" t="s">
        <v>8319</v>
      </c>
      <c r="R948">
        <f t="shared" si="71"/>
        <v>57.2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.5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2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4" t="s">
        <v>8317</v>
      </c>
      <c r="Q949" t="s">
        <v>8319</v>
      </c>
      <c r="R949">
        <f t="shared" si="71"/>
        <v>0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3.5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2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4" t="s">
        <v>8317</v>
      </c>
      <c r="Q950" t="s">
        <v>8319</v>
      </c>
      <c r="R950">
        <f t="shared" si="71"/>
        <v>60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2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4" t="s">
        <v>8317</v>
      </c>
      <c r="Q951" t="s">
        <v>8319</v>
      </c>
      <c r="R951">
        <f t="shared" si="71"/>
        <v>39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2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4" t="s">
        <v>8317</v>
      </c>
      <c r="Q952" t="s">
        <v>8319</v>
      </c>
      <c r="R952">
        <f t="shared" si="71"/>
        <v>58.42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2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4" t="s">
        <v>8317</v>
      </c>
      <c r="Q953" t="s">
        <v>8319</v>
      </c>
      <c r="R953">
        <f t="shared" si="71"/>
        <v>158.63999999999999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2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4" t="s">
        <v>8317</v>
      </c>
      <c r="Q954" t="s">
        <v>8319</v>
      </c>
      <c r="R954">
        <f t="shared" si="71"/>
        <v>99.86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2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4" t="s">
        <v>8317</v>
      </c>
      <c r="Q955" t="s">
        <v>8319</v>
      </c>
      <c r="R955">
        <f t="shared" si="71"/>
        <v>25.2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2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4" t="s">
        <v>8317</v>
      </c>
      <c r="Q956" t="s">
        <v>8319</v>
      </c>
      <c r="R956">
        <f t="shared" si="71"/>
        <v>89.19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2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4" t="s">
        <v>8317</v>
      </c>
      <c r="Q957" t="s">
        <v>8319</v>
      </c>
      <c r="R957">
        <f t="shared" si="71"/>
        <v>182.62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2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4" t="s">
        <v>8317</v>
      </c>
      <c r="Q958" t="s">
        <v>8319</v>
      </c>
      <c r="R958">
        <f t="shared" si="71"/>
        <v>50.65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2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4" t="s">
        <v>8317</v>
      </c>
      <c r="Q959" t="s">
        <v>8319</v>
      </c>
      <c r="R959">
        <f t="shared" si="71"/>
        <v>33.29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3.5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2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4" t="s">
        <v>8317</v>
      </c>
      <c r="Q960" t="s">
        <v>8319</v>
      </c>
      <c r="R960">
        <f t="shared" si="71"/>
        <v>51.82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2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4" t="s">
        <v>8317</v>
      </c>
      <c r="Q961" t="s">
        <v>8319</v>
      </c>
      <c r="R961">
        <f t="shared" si="71"/>
        <v>113.63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2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4" t="s">
        <v>8317</v>
      </c>
      <c r="Q962" t="s">
        <v>8319</v>
      </c>
      <c r="R962">
        <f t="shared" ref="R962:R1025" si="76">IFERROR(ROUND(E962/M962,2),0)</f>
        <v>136.46</v>
      </c>
      <c r="S962" s="10">
        <f t="shared" ref="S962:S1025" si="77" xml:space="preserve"> (((K962/60)/60)/24)+DATE(1970,1,1)</f>
        <v>42766.626793981486</v>
      </c>
      <c r="T962" s="10">
        <f t="shared" ref="T962:T1025" si="78" xml:space="preserve"> (((J962/60)/60)/24)+DATE(1970,1,1)</f>
        <v>42808.585127314815</v>
      </c>
      <c r="U962">
        <f t="shared" ref="U962:U1025" si="79">YEAR(S962)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2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4" t="s">
        <v>8317</v>
      </c>
      <c r="Q963" t="s">
        <v>8319</v>
      </c>
      <c r="R963">
        <f t="shared" si="76"/>
        <v>364.35</v>
      </c>
      <c r="S963" s="10">
        <f t="shared" si="77"/>
        <v>42740.693692129629</v>
      </c>
      <c r="T963" s="10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2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4" t="s">
        <v>8317</v>
      </c>
      <c r="Q964" t="s">
        <v>8319</v>
      </c>
      <c r="R964">
        <f t="shared" si="76"/>
        <v>19.239999999999998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2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4" t="s">
        <v>8317</v>
      </c>
      <c r="Q965" t="s">
        <v>8319</v>
      </c>
      <c r="R965">
        <f t="shared" si="76"/>
        <v>41.89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.5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2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4" t="s">
        <v>8317</v>
      </c>
      <c r="Q966" t="s">
        <v>8319</v>
      </c>
      <c r="R966">
        <f t="shared" si="76"/>
        <v>30.31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2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4" t="s">
        <v>8317</v>
      </c>
      <c r="Q967" t="s">
        <v>8319</v>
      </c>
      <c r="R967">
        <f t="shared" si="76"/>
        <v>49.67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2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4" t="s">
        <v>8317</v>
      </c>
      <c r="Q968" t="s">
        <v>8319</v>
      </c>
      <c r="R968">
        <f t="shared" si="76"/>
        <v>59.2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2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4" t="s">
        <v>8317</v>
      </c>
      <c r="Q969" t="s">
        <v>8319</v>
      </c>
      <c r="R969">
        <f t="shared" si="76"/>
        <v>43.98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2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4" t="s">
        <v>8317</v>
      </c>
      <c r="Q970" t="s">
        <v>8319</v>
      </c>
      <c r="R970">
        <f t="shared" si="76"/>
        <v>26.5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2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4" t="s">
        <v>8317</v>
      </c>
      <c r="Q971" t="s">
        <v>8319</v>
      </c>
      <c r="R971">
        <f t="shared" si="76"/>
        <v>1272.73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3.5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2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4" t="s">
        <v>8317</v>
      </c>
      <c r="Q972" t="s">
        <v>8319</v>
      </c>
      <c r="R972">
        <f t="shared" si="76"/>
        <v>164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2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4" t="s">
        <v>8317</v>
      </c>
      <c r="Q973" t="s">
        <v>8319</v>
      </c>
      <c r="R973">
        <f t="shared" si="76"/>
        <v>45.2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2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4" t="s">
        <v>8317</v>
      </c>
      <c r="Q974" t="s">
        <v>8319</v>
      </c>
      <c r="R974">
        <f t="shared" si="76"/>
        <v>153.88999999999999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2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4" t="s">
        <v>8317</v>
      </c>
      <c r="Q975" t="s">
        <v>8319</v>
      </c>
      <c r="R975">
        <f t="shared" si="76"/>
        <v>51.38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2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4" t="s">
        <v>8317</v>
      </c>
      <c r="Q976" t="s">
        <v>8319</v>
      </c>
      <c r="R976">
        <f t="shared" si="76"/>
        <v>93.33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2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4" t="s">
        <v>8317</v>
      </c>
      <c r="Q977" t="s">
        <v>8319</v>
      </c>
      <c r="R977">
        <f t="shared" si="76"/>
        <v>108.63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2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4" t="s">
        <v>8317</v>
      </c>
      <c r="Q978" t="s">
        <v>8319</v>
      </c>
      <c r="R978">
        <f t="shared" si="76"/>
        <v>160.5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2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4" t="s">
        <v>8317</v>
      </c>
      <c r="Q979" t="s">
        <v>8319</v>
      </c>
      <c r="R979">
        <f t="shared" si="76"/>
        <v>75.75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2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4" t="s">
        <v>8317</v>
      </c>
      <c r="Q980" t="s">
        <v>8319</v>
      </c>
      <c r="R980">
        <f t="shared" si="76"/>
        <v>790.84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.5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2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4" t="s">
        <v>8317</v>
      </c>
      <c r="Q981" t="s">
        <v>8319</v>
      </c>
      <c r="R981">
        <f t="shared" si="76"/>
        <v>301.94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3.5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2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4" t="s">
        <v>8317</v>
      </c>
      <c r="Q982" t="s">
        <v>8319</v>
      </c>
      <c r="R982">
        <f t="shared" si="76"/>
        <v>47.94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3.5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2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4" t="s">
        <v>8317</v>
      </c>
      <c r="Q983" t="s">
        <v>8319</v>
      </c>
      <c r="R983">
        <f t="shared" si="76"/>
        <v>2.75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2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4" t="s">
        <v>8317</v>
      </c>
      <c r="Q984" t="s">
        <v>8319</v>
      </c>
      <c r="R984">
        <f t="shared" si="76"/>
        <v>1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2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4" t="s">
        <v>8317</v>
      </c>
      <c r="Q985" t="s">
        <v>8319</v>
      </c>
      <c r="R985">
        <f t="shared" si="76"/>
        <v>171.79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2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4" t="s">
        <v>8317</v>
      </c>
      <c r="Q986" t="s">
        <v>8319</v>
      </c>
      <c r="R986">
        <f t="shared" si="76"/>
        <v>35.33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2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4" t="s">
        <v>8317</v>
      </c>
      <c r="Q987" t="s">
        <v>8319</v>
      </c>
      <c r="R987">
        <f t="shared" si="76"/>
        <v>82.09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3.5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2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4" t="s">
        <v>8317</v>
      </c>
      <c r="Q988" t="s">
        <v>8319</v>
      </c>
      <c r="R988">
        <f t="shared" si="76"/>
        <v>110.87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2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4" t="s">
        <v>8317</v>
      </c>
      <c r="Q989" t="s">
        <v>8319</v>
      </c>
      <c r="R989">
        <f t="shared" si="76"/>
        <v>161.22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2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4" t="s">
        <v>8317</v>
      </c>
      <c r="Q990" t="s">
        <v>8319</v>
      </c>
      <c r="R990">
        <f t="shared" si="76"/>
        <v>0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2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4" t="s">
        <v>8317</v>
      </c>
      <c r="Q991" t="s">
        <v>8319</v>
      </c>
      <c r="R991">
        <f t="shared" si="76"/>
        <v>52.41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2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4" t="s">
        <v>8317</v>
      </c>
      <c r="Q992" t="s">
        <v>8319</v>
      </c>
      <c r="R992">
        <f t="shared" si="76"/>
        <v>13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2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4" t="s">
        <v>8317</v>
      </c>
      <c r="Q993" t="s">
        <v>8319</v>
      </c>
      <c r="R993">
        <f t="shared" si="76"/>
        <v>30.29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2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4" t="s">
        <v>8317</v>
      </c>
      <c r="Q994" t="s">
        <v>8319</v>
      </c>
      <c r="R994">
        <f t="shared" si="76"/>
        <v>116.75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2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4" t="s">
        <v>8317</v>
      </c>
      <c r="Q995" t="s">
        <v>8319</v>
      </c>
      <c r="R995">
        <f t="shared" si="76"/>
        <v>89.6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2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4" t="s">
        <v>8317</v>
      </c>
      <c r="Q996" t="s">
        <v>8319</v>
      </c>
      <c r="R996">
        <f t="shared" si="76"/>
        <v>424.45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2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4" t="s">
        <v>8317</v>
      </c>
      <c r="Q997" t="s">
        <v>8319</v>
      </c>
      <c r="R997">
        <f t="shared" si="76"/>
        <v>80.67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2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4" t="s">
        <v>8317</v>
      </c>
      <c r="Q998" t="s">
        <v>8319</v>
      </c>
      <c r="R998">
        <f t="shared" si="76"/>
        <v>13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2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4" t="s">
        <v>8317</v>
      </c>
      <c r="Q999" t="s">
        <v>8319</v>
      </c>
      <c r="R999">
        <f t="shared" si="76"/>
        <v>8.1300000000000008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2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4" t="s">
        <v>8317</v>
      </c>
      <c r="Q1000" t="s">
        <v>8319</v>
      </c>
      <c r="R1000">
        <f t="shared" si="76"/>
        <v>153.43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2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4" t="s">
        <v>8317</v>
      </c>
      <c r="Q1001" t="s">
        <v>8319</v>
      </c>
      <c r="R1001">
        <f t="shared" si="76"/>
        <v>292.08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2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4" t="s">
        <v>8317</v>
      </c>
      <c r="Q1002" t="s">
        <v>8319</v>
      </c>
      <c r="R1002">
        <f t="shared" si="76"/>
        <v>3304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3.5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2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4" t="s">
        <v>8317</v>
      </c>
      <c r="Q1003" t="s">
        <v>8319</v>
      </c>
      <c r="R1003">
        <f t="shared" si="76"/>
        <v>1300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2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4" t="s">
        <v>8317</v>
      </c>
      <c r="Q1004" t="s">
        <v>8319</v>
      </c>
      <c r="R1004">
        <f t="shared" si="76"/>
        <v>134.55000000000001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2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4" t="s">
        <v>8317</v>
      </c>
      <c r="Q1005" t="s">
        <v>8319</v>
      </c>
      <c r="R1005">
        <f t="shared" si="76"/>
        <v>214.07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2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4" t="s">
        <v>8317</v>
      </c>
      <c r="Q1006" t="s">
        <v>8319</v>
      </c>
      <c r="R1006">
        <f t="shared" si="76"/>
        <v>216.34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2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4" t="s">
        <v>8317</v>
      </c>
      <c r="Q1007" t="s">
        <v>8319</v>
      </c>
      <c r="R1007">
        <f t="shared" si="76"/>
        <v>932.31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2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4" t="s">
        <v>8317</v>
      </c>
      <c r="Q1008" t="s">
        <v>8319</v>
      </c>
      <c r="R1008">
        <f t="shared" si="76"/>
        <v>29.25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2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4" t="s">
        <v>8317</v>
      </c>
      <c r="Q1009" t="s">
        <v>8319</v>
      </c>
      <c r="R1009">
        <f t="shared" si="76"/>
        <v>174.95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2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4" t="s">
        <v>8317</v>
      </c>
      <c r="Q1010" t="s">
        <v>8319</v>
      </c>
      <c r="R1010">
        <f t="shared" si="76"/>
        <v>250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3.5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2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4" t="s">
        <v>8317</v>
      </c>
      <c r="Q1011" t="s">
        <v>8319</v>
      </c>
      <c r="R1011">
        <f t="shared" si="76"/>
        <v>65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2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4" t="s">
        <v>8317</v>
      </c>
      <c r="Q1012" t="s">
        <v>8319</v>
      </c>
      <c r="R1012">
        <f t="shared" si="76"/>
        <v>55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2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4" t="s">
        <v>8317</v>
      </c>
      <c r="Q1013" t="s">
        <v>8319</v>
      </c>
      <c r="R1013">
        <f t="shared" si="76"/>
        <v>75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2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4" t="s">
        <v>8317</v>
      </c>
      <c r="Q1014" t="s">
        <v>8319</v>
      </c>
      <c r="R1014">
        <f t="shared" si="76"/>
        <v>1389.36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2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4" t="s">
        <v>8317</v>
      </c>
      <c r="Q1015" t="s">
        <v>8319</v>
      </c>
      <c r="R1015">
        <f t="shared" si="76"/>
        <v>95.91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2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4" t="s">
        <v>8317</v>
      </c>
      <c r="Q1016" t="s">
        <v>8319</v>
      </c>
      <c r="R1016">
        <f t="shared" si="76"/>
        <v>191.25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2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4" t="s">
        <v>8317</v>
      </c>
      <c r="Q1017" t="s">
        <v>8319</v>
      </c>
      <c r="R1017">
        <f t="shared" si="76"/>
        <v>40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2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4" t="s">
        <v>8317</v>
      </c>
      <c r="Q1018" t="s">
        <v>8319</v>
      </c>
      <c r="R1018">
        <f t="shared" si="76"/>
        <v>74.790000000000006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.5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2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4" t="s">
        <v>8317</v>
      </c>
      <c r="Q1019" t="s">
        <v>8319</v>
      </c>
      <c r="R1019">
        <f t="shared" si="76"/>
        <v>161.12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2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4" t="s">
        <v>8317</v>
      </c>
      <c r="Q1020" t="s">
        <v>8319</v>
      </c>
      <c r="R1020">
        <f t="shared" si="76"/>
        <v>88.71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2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4" t="s">
        <v>8317</v>
      </c>
      <c r="Q1021" t="s">
        <v>8319</v>
      </c>
      <c r="R1021">
        <f t="shared" si="76"/>
        <v>53.25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2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4" t="s">
        <v>8323</v>
      </c>
      <c r="Q1022" t="s">
        <v>8328</v>
      </c>
      <c r="R1022">
        <f t="shared" si="76"/>
        <v>106.2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2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4" t="s">
        <v>8323</v>
      </c>
      <c r="Q1023" t="s">
        <v>8328</v>
      </c>
      <c r="R1023">
        <f t="shared" si="76"/>
        <v>22.08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2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4" t="s">
        <v>8323</v>
      </c>
      <c r="Q1024" t="s">
        <v>8328</v>
      </c>
      <c r="R1024">
        <f t="shared" si="76"/>
        <v>31.05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2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4" t="s">
        <v>8323</v>
      </c>
      <c r="Q1025" t="s">
        <v>8328</v>
      </c>
      <c r="R1025">
        <f t="shared" si="76"/>
        <v>36.21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2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4" t="s">
        <v>8323</v>
      </c>
      <c r="Q1026" t="s">
        <v>8328</v>
      </c>
      <c r="R1026">
        <f t="shared" ref="R1026:R1089" si="81">IFERROR(ROUND(E1026/M1026,2),0)</f>
        <v>388.98</v>
      </c>
      <c r="S1026" s="10">
        <f t="shared" ref="S1026:S1089" si="82" xml:space="preserve"> (((K1026/60)/60)/24)+DATE(1970,1,1)</f>
        <v>42370.580590277779</v>
      </c>
      <c r="T1026" s="10">
        <f t="shared" ref="T1026:T1089" si="83" xml:space="preserve"> (((J1026/60)/60)/24)+DATE(1970,1,1)</f>
        <v>42400.580590277779</v>
      </c>
      <c r="U1026">
        <f t="shared" ref="U1026:U1089" si="84">YEAR(S1026)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2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4" t="s">
        <v>8323</v>
      </c>
      <c r="Q1027" t="s">
        <v>8328</v>
      </c>
      <c r="R1027">
        <f t="shared" si="81"/>
        <v>71.849999999999994</v>
      </c>
      <c r="S1027" s="10">
        <f t="shared" si="82"/>
        <v>42049.833761574075</v>
      </c>
      <c r="T1027" s="10">
        <f t="shared" si="83"/>
        <v>42079.792094907403</v>
      </c>
      <c r="U1027">
        <f t="shared" si="84"/>
        <v>2015</v>
      </c>
    </row>
    <row r="1028" spans="1:21" ht="43.5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2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4" t="s">
        <v>8323</v>
      </c>
      <c r="Q1028" t="s">
        <v>8328</v>
      </c>
      <c r="R1028">
        <f t="shared" si="81"/>
        <v>57.38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2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4" t="s">
        <v>8323</v>
      </c>
      <c r="Q1029" t="s">
        <v>8328</v>
      </c>
      <c r="R1029">
        <f t="shared" si="81"/>
        <v>69.67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2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4" t="s">
        <v>8323</v>
      </c>
      <c r="Q1030" t="s">
        <v>8328</v>
      </c>
      <c r="R1030">
        <f t="shared" si="81"/>
        <v>45.99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2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4" t="s">
        <v>8323</v>
      </c>
      <c r="Q1031" t="s">
        <v>8328</v>
      </c>
      <c r="R1031">
        <f t="shared" si="81"/>
        <v>79.260000000000005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2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4" t="s">
        <v>8323</v>
      </c>
      <c r="Q1032" t="s">
        <v>8328</v>
      </c>
      <c r="R1032">
        <f t="shared" si="81"/>
        <v>43.03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3.5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2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4" t="s">
        <v>8323</v>
      </c>
      <c r="Q1033" t="s">
        <v>8328</v>
      </c>
      <c r="R1033">
        <f t="shared" si="81"/>
        <v>108.48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2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4" t="s">
        <v>8323</v>
      </c>
      <c r="Q1034" t="s">
        <v>8328</v>
      </c>
      <c r="R1034">
        <f t="shared" si="81"/>
        <v>61.03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2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4" t="s">
        <v>8323</v>
      </c>
      <c r="Q1035" t="s">
        <v>8328</v>
      </c>
      <c r="R1035">
        <f t="shared" si="81"/>
        <v>50.59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2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4" t="s">
        <v>8323</v>
      </c>
      <c r="Q1036" t="s">
        <v>8328</v>
      </c>
      <c r="R1036">
        <f t="shared" si="81"/>
        <v>39.159999999999997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2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4" t="s">
        <v>8323</v>
      </c>
      <c r="Q1037" t="s">
        <v>8328</v>
      </c>
      <c r="R1037">
        <f t="shared" si="81"/>
        <v>65.16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2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4" t="s">
        <v>8323</v>
      </c>
      <c r="Q1038" t="s">
        <v>8328</v>
      </c>
      <c r="R1038">
        <f t="shared" si="81"/>
        <v>23.96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2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4" t="s">
        <v>8323</v>
      </c>
      <c r="Q1039" t="s">
        <v>8328</v>
      </c>
      <c r="R1039">
        <f t="shared" si="81"/>
        <v>48.62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2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4" t="s">
        <v>8323</v>
      </c>
      <c r="Q1040" t="s">
        <v>8328</v>
      </c>
      <c r="R1040">
        <f t="shared" si="81"/>
        <v>35.74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2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4" t="s">
        <v>8323</v>
      </c>
      <c r="Q1041" t="s">
        <v>8328</v>
      </c>
      <c r="R1041">
        <f t="shared" si="81"/>
        <v>21.37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2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4" t="s">
        <v>8329</v>
      </c>
      <c r="Q1042" t="s">
        <v>8330</v>
      </c>
      <c r="R1042">
        <f t="shared" si="81"/>
        <v>250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2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4" t="s">
        <v>8329</v>
      </c>
      <c r="Q1043" t="s">
        <v>8330</v>
      </c>
      <c r="R1043">
        <f t="shared" si="81"/>
        <v>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2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4" t="s">
        <v>8329</v>
      </c>
      <c r="Q1044" t="s">
        <v>8330</v>
      </c>
      <c r="R1044">
        <f t="shared" si="81"/>
        <v>10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2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4" t="s">
        <v>8329</v>
      </c>
      <c r="Q1045" t="s">
        <v>8330</v>
      </c>
      <c r="R1045">
        <f t="shared" si="81"/>
        <v>29.24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2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4" t="s">
        <v>8329</v>
      </c>
      <c r="Q1046" t="s">
        <v>8330</v>
      </c>
      <c r="R1046">
        <f t="shared" si="81"/>
        <v>3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2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4" t="s">
        <v>8329</v>
      </c>
      <c r="Q1047" t="s">
        <v>8330</v>
      </c>
      <c r="R1047">
        <f t="shared" si="81"/>
        <v>33.25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2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4" t="s">
        <v>8329</v>
      </c>
      <c r="Q1048" t="s">
        <v>8330</v>
      </c>
      <c r="R1048">
        <f t="shared" si="81"/>
        <v>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2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4" t="s">
        <v>8329</v>
      </c>
      <c r="Q1049" t="s">
        <v>8330</v>
      </c>
      <c r="R1049">
        <f t="shared" si="81"/>
        <v>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2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4" t="s">
        <v>8329</v>
      </c>
      <c r="Q1050" t="s">
        <v>8330</v>
      </c>
      <c r="R1050">
        <f t="shared" si="81"/>
        <v>53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2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4" t="s">
        <v>8329</v>
      </c>
      <c r="Q1051" t="s">
        <v>8330</v>
      </c>
      <c r="R1051">
        <f t="shared" si="81"/>
        <v>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2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4" t="s">
        <v>8329</v>
      </c>
      <c r="Q1052" t="s">
        <v>8330</v>
      </c>
      <c r="R1052">
        <f t="shared" si="81"/>
        <v>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2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4" t="s">
        <v>8329</v>
      </c>
      <c r="Q1053" t="s">
        <v>8330</v>
      </c>
      <c r="R1053">
        <f t="shared" si="81"/>
        <v>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2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4" t="s">
        <v>8329</v>
      </c>
      <c r="Q1054" t="s">
        <v>8330</v>
      </c>
      <c r="R1054">
        <f t="shared" si="81"/>
        <v>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2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4" t="s">
        <v>8329</v>
      </c>
      <c r="Q1055" t="s">
        <v>8330</v>
      </c>
      <c r="R1055">
        <f t="shared" si="81"/>
        <v>15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3.5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2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4" t="s">
        <v>8329</v>
      </c>
      <c r="Q1056" t="s">
        <v>8330</v>
      </c>
      <c r="R1056">
        <f t="shared" si="81"/>
        <v>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2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4" t="s">
        <v>8329</v>
      </c>
      <c r="Q1057" t="s">
        <v>8330</v>
      </c>
      <c r="R1057">
        <f t="shared" si="81"/>
        <v>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.5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2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4" t="s">
        <v>8329</v>
      </c>
      <c r="Q1058" t="s">
        <v>8330</v>
      </c>
      <c r="R1058">
        <f t="shared" si="81"/>
        <v>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2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4" t="s">
        <v>8329</v>
      </c>
      <c r="Q1059" t="s">
        <v>8330</v>
      </c>
      <c r="R1059">
        <f t="shared" si="81"/>
        <v>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2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4" t="s">
        <v>8329</v>
      </c>
      <c r="Q1060" t="s">
        <v>8330</v>
      </c>
      <c r="R1060">
        <f t="shared" si="81"/>
        <v>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2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4" t="s">
        <v>8329</v>
      </c>
      <c r="Q1061" t="s">
        <v>8330</v>
      </c>
      <c r="R1061">
        <f t="shared" si="81"/>
        <v>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2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4" t="s">
        <v>8329</v>
      </c>
      <c r="Q1062" t="s">
        <v>8330</v>
      </c>
      <c r="R1062">
        <f t="shared" si="81"/>
        <v>50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2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4" t="s">
        <v>8329</v>
      </c>
      <c r="Q1063" t="s">
        <v>8330</v>
      </c>
      <c r="R1063">
        <f t="shared" si="81"/>
        <v>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2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4" t="s">
        <v>8329</v>
      </c>
      <c r="Q1064" t="s">
        <v>8330</v>
      </c>
      <c r="R1064">
        <f t="shared" si="81"/>
        <v>47.5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2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4" t="s">
        <v>8329</v>
      </c>
      <c r="Q1065" t="s">
        <v>8330</v>
      </c>
      <c r="R1065">
        <f t="shared" si="81"/>
        <v>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2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4" t="s">
        <v>8331</v>
      </c>
      <c r="Q1066" t="s">
        <v>8332</v>
      </c>
      <c r="R1066">
        <f t="shared" si="81"/>
        <v>65.67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2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4" t="s">
        <v>8331</v>
      </c>
      <c r="Q1067" t="s">
        <v>8332</v>
      </c>
      <c r="R1067">
        <f t="shared" si="81"/>
        <v>16.2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2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4" t="s">
        <v>8331</v>
      </c>
      <c r="Q1068" t="s">
        <v>8332</v>
      </c>
      <c r="R1068">
        <f t="shared" si="81"/>
        <v>34.130000000000003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2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4" t="s">
        <v>8331</v>
      </c>
      <c r="Q1069" t="s">
        <v>8332</v>
      </c>
      <c r="R1069">
        <f t="shared" si="81"/>
        <v>13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3.5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2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4" t="s">
        <v>8331</v>
      </c>
      <c r="Q1070" t="s">
        <v>8332</v>
      </c>
      <c r="R1070">
        <f t="shared" si="81"/>
        <v>11.25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2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4" t="s">
        <v>8331</v>
      </c>
      <c r="Q1071" t="s">
        <v>8332</v>
      </c>
      <c r="R1071">
        <f t="shared" si="81"/>
        <v>40.479999999999997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2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4" t="s">
        <v>8331</v>
      </c>
      <c r="Q1072" t="s">
        <v>8332</v>
      </c>
      <c r="R1072">
        <f t="shared" si="81"/>
        <v>35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2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4" t="s">
        <v>8331</v>
      </c>
      <c r="Q1073" t="s">
        <v>8332</v>
      </c>
      <c r="R1073">
        <f t="shared" si="81"/>
        <v>0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2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4" t="s">
        <v>8331</v>
      </c>
      <c r="Q1074" t="s">
        <v>8332</v>
      </c>
      <c r="R1074">
        <f t="shared" si="81"/>
        <v>12.75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2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4" t="s">
        <v>8331</v>
      </c>
      <c r="Q1075" t="s">
        <v>8332</v>
      </c>
      <c r="R1075">
        <f t="shared" si="81"/>
        <v>10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3.5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2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4" t="s">
        <v>8331</v>
      </c>
      <c r="Q1076" t="s">
        <v>8332</v>
      </c>
      <c r="R1076">
        <f t="shared" si="81"/>
        <v>113.57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2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4" t="s">
        <v>8331</v>
      </c>
      <c r="Q1077" t="s">
        <v>8332</v>
      </c>
      <c r="R1077">
        <f t="shared" si="81"/>
        <v>15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2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4" t="s">
        <v>8331</v>
      </c>
      <c r="Q1078" t="s">
        <v>8332</v>
      </c>
      <c r="R1078">
        <f t="shared" si="81"/>
        <v>48.28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2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4" t="s">
        <v>8331</v>
      </c>
      <c r="Q1079" t="s">
        <v>8332</v>
      </c>
      <c r="R1079">
        <f t="shared" si="81"/>
        <v>43.98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3.5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2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4" t="s">
        <v>8331</v>
      </c>
      <c r="Q1080" t="s">
        <v>8332</v>
      </c>
      <c r="R1080">
        <f t="shared" si="81"/>
        <v>9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2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4" t="s">
        <v>8331</v>
      </c>
      <c r="Q1081" t="s">
        <v>8332</v>
      </c>
      <c r="R1081">
        <f t="shared" si="81"/>
        <v>37.67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2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4" t="s">
        <v>8331</v>
      </c>
      <c r="Q1082" t="s">
        <v>8332</v>
      </c>
      <c r="R1082">
        <f t="shared" si="81"/>
        <v>18.579999999999998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2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4" t="s">
        <v>8331</v>
      </c>
      <c r="Q1083" t="s">
        <v>8332</v>
      </c>
      <c r="R1083">
        <f t="shared" si="81"/>
        <v>3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2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4" t="s">
        <v>8331</v>
      </c>
      <c r="Q1084" t="s">
        <v>8332</v>
      </c>
      <c r="R1084">
        <f t="shared" si="81"/>
        <v>18.670000000000002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.5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2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4" t="s">
        <v>8331</v>
      </c>
      <c r="Q1085" t="s">
        <v>8332</v>
      </c>
      <c r="R1085">
        <f t="shared" si="81"/>
        <v>410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2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4" t="s">
        <v>8331</v>
      </c>
      <c r="Q1086" t="s">
        <v>8332</v>
      </c>
      <c r="R1086">
        <f t="shared" si="81"/>
        <v>0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2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4" t="s">
        <v>8331</v>
      </c>
      <c r="Q1087" t="s">
        <v>8332</v>
      </c>
      <c r="R1087">
        <f t="shared" si="81"/>
        <v>114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2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4" t="s">
        <v>8331</v>
      </c>
      <c r="Q1088" t="s">
        <v>8332</v>
      </c>
      <c r="R1088">
        <f t="shared" si="81"/>
        <v>7.5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2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4" t="s">
        <v>8331</v>
      </c>
      <c r="Q1089" t="s">
        <v>8332</v>
      </c>
      <c r="R1089">
        <f t="shared" si="81"/>
        <v>0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2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4" t="s">
        <v>8331</v>
      </c>
      <c r="Q1090" t="s">
        <v>8332</v>
      </c>
      <c r="R1090">
        <f t="shared" ref="R1090:R1153" si="86">IFERROR(ROUND(E1090/M1090,2),0)</f>
        <v>43.42</v>
      </c>
      <c r="S1090" s="10">
        <f t="shared" ref="S1090:S1153" si="87" xml:space="preserve"> (((K1090/60)/60)/24)+DATE(1970,1,1)</f>
        <v>41723.799386574072</v>
      </c>
      <c r="T1090" s="10">
        <f t="shared" ref="T1090:T1153" si="88" xml:space="preserve"> (((J1090/60)/60)/24)+DATE(1970,1,1)</f>
        <v>41753.799386574072</v>
      </c>
      <c r="U1090">
        <f t="shared" ref="U1090:U1153" si="89">YEAR(S1090)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2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4" t="s">
        <v>8331</v>
      </c>
      <c r="Q1091" t="s">
        <v>8332</v>
      </c>
      <c r="R1091">
        <f t="shared" si="86"/>
        <v>23.96</v>
      </c>
      <c r="S1091" s="10">
        <f t="shared" si="87"/>
        <v>42151.189525462964</v>
      </c>
      <c r="T1091" s="10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2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4" t="s">
        <v>8331</v>
      </c>
      <c r="Q1092" t="s">
        <v>8332</v>
      </c>
      <c r="R1092">
        <f t="shared" si="86"/>
        <v>5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2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4" t="s">
        <v>8331</v>
      </c>
      <c r="Q1093" t="s">
        <v>8332</v>
      </c>
      <c r="R1093">
        <f t="shared" si="86"/>
        <v>12.5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2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4" t="s">
        <v>8331</v>
      </c>
      <c r="Q1094" t="s">
        <v>8332</v>
      </c>
      <c r="R1094">
        <f t="shared" si="86"/>
        <v>3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2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4" t="s">
        <v>8331</v>
      </c>
      <c r="Q1095" t="s">
        <v>8332</v>
      </c>
      <c r="R1095">
        <f t="shared" si="86"/>
        <v>10.56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2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4" t="s">
        <v>8331</v>
      </c>
      <c r="Q1096" t="s">
        <v>8332</v>
      </c>
      <c r="R1096">
        <f t="shared" si="86"/>
        <v>122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2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4" t="s">
        <v>8331</v>
      </c>
      <c r="Q1097" t="s">
        <v>8332</v>
      </c>
      <c r="R1097">
        <f t="shared" si="86"/>
        <v>267.81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2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4" t="s">
        <v>8331</v>
      </c>
      <c r="Q1098" t="s">
        <v>8332</v>
      </c>
      <c r="R1098">
        <f t="shared" si="86"/>
        <v>74.209999999999994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2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4" t="s">
        <v>8331</v>
      </c>
      <c r="Q1099" t="s">
        <v>8332</v>
      </c>
      <c r="R1099">
        <f t="shared" si="86"/>
        <v>6.71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2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4" t="s">
        <v>8331</v>
      </c>
      <c r="Q1100" t="s">
        <v>8332</v>
      </c>
      <c r="R1100">
        <f t="shared" si="86"/>
        <v>81.95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3.5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2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4" t="s">
        <v>8331</v>
      </c>
      <c r="Q1101" t="s">
        <v>8332</v>
      </c>
      <c r="R1101">
        <f t="shared" si="86"/>
        <v>25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2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4" t="s">
        <v>8331</v>
      </c>
      <c r="Q1102" t="s">
        <v>8332</v>
      </c>
      <c r="R1102">
        <f t="shared" si="86"/>
        <v>10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2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4" t="s">
        <v>8331</v>
      </c>
      <c r="Q1103" t="s">
        <v>8332</v>
      </c>
      <c r="R1103">
        <f t="shared" si="86"/>
        <v>6.83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2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4" t="s">
        <v>8331</v>
      </c>
      <c r="Q1104" t="s">
        <v>8332</v>
      </c>
      <c r="R1104">
        <f t="shared" si="86"/>
        <v>17.71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2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4" t="s">
        <v>8331</v>
      </c>
      <c r="Q1105" t="s">
        <v>8332</v>
      </c>
      <c r="R1105">
        <f t="shared" si="86"/>
        <v>16.2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2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4" t="s">
        <v>8331</v>
      </c>
      <c r="Q1106" t="s">
        <v>8332</v>
      </c>
      <c r="R1106">
        <f t="shared" si="86"/>
        <v>80.3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3.5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2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4" t="s">
        <v>8331</v>
      </c>
      <c r="Q1107" t="s">
        <v>8332</v>
      </c>
      <c r="R1107">
        <f t="shared" si="86"/>
        <v>71.55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2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4" t="s">
        <v>8331</v>
      </c>
      <c r="Q1108" t="s">
        <v>8332</v>
      </c>
      <c r="R1108">
        <f t="shared" si="86"/>
        <v>23.57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2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4" t="s">
        <v>8331</v>
      </c>
      <c r="Q1109" t="s">
        <v>8332</v>
      </c>
      <c r="R1109">
        <f t="shared" si="86"/>
        <v>0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3.5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2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4" t="s">
        <v>8331</v>
      </c>
      <c r="Q1110" t="s">
        <v>8332</v>
      </c>
      <c r="R1110">
        <f t="shared" si="86"/>
        <v>34.880000000000003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2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4" t="s">
        <v>8331</v>
      </c>
      <c r="Q1111" t="s">
        <v>8332</v>
      </c>
      <c r="R1111">
        <f t="shared" si="86"/>
        <v>15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2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4" t="s">
        <v>8331</v>
      </c>
      <c r="Q1112" t="s">
        <v>8332</v>
      </c>
      <c r="R1112">
        <f t="shared" si="86"/>
        <v>23.18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2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4" t="s">
        <v>8331</v>
      </c>
      <c r="Q1113" t="s">
        <v>8332</v>
      </c>
      <c r="R1113">
        <f t="shared" si="86"/>
        <v>1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2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4" t="s">
        <v>8331</v>
      </c>
      <c r="Q1114" t="s">
        <v>8332</v>
      </c>
      <c r="R1114">
        <f t="shared" si="86"/>
        <v>100.23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2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4" t="s">
        <v>8331</v>
      </c>
      <c r="Q1115" t="s">
        <v>8332</v>
      </c>
      <c r="R1115">
        <f t="shared" si="86"/>
        <v>5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2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4" t="s">
        <v>8331</v>
      </c>
      <c r="Q1116" t="s">
        <v>8332</v>
      </c>
      <c r="R1116">
        <f t="shared" si="86"/>
        <v>3.33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.5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2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4" t="s">
        <v>8331</v>
      </c>
      <c r="Q1117" t="s">
        <v>8332</v>
      </c>
      <c r="R1117">
        <f t="shared" si="86"/>
        <v>13.25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2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4" t="s">
        <v>8331</v>
      </c>
      <c r="Q1118" t="s">
        <v>8332</v>
      </c>
      <c r="R1118">
        <f t="shared" si="86"/>
        <v>17.850000000000001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2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4" t="s">
        <v>8331</v>
      </c>
      <c r="Q1119" t="s">
        <v>8332</v>
      </c>
      <c r="R1119">
        <f t="shared" si="86"/>
        <v>10.38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2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4" t="s">
        <v>8331</v>
      </c>
      <c r="Q1120" t="s">
        <v>8332</v>
      </c>
      <c r="R1120">
        <f t="shared" si="86"/>
        <v>36.33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3.5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2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4" t="s">
        <v>8331</v>
      </c>
      <c r="Q1121" t="s">
        <v>8332</v>
      </c>
      <c r="R1121">
        <f t="shared" si="86"/>
        <v>5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2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4" t="s">
        <v>8331</v>
      </c>
      <c r="Q1122" t="s">
        <v>8332</v>
      </c>
      <c r="R1122">
        <f t="shared" si="86"/>
        <v>0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2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4" t="s">
        <v>8331</v>
      </c>
      <c r="Q1123" t="s">
        <v>8332</v>
      </c>
      <c r="R1123">
        <f t="shared" si="86"/>
        <v>5.8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3.5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2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4" t="s">
        <v>8331</v>
      </c>
      <c r="Q1124" t="s">
        <v>8332</v>
      </c>
      <c r="R1124">
        <f t="shared" si="86"/>
        <v>0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2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4" t="s">
        <v>8331</v>
      </c>
      <c r="Q1125" t="s">
        <v>8332</v>
      </c>
      <c r="R1125">
        <f t="shared" si="86"/>
        <v>3.67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2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4" t="s">
        <v>8331</v>
      </c>
      <c r="Q1126" t="s">
        <v>8333</v>
      </c>
      <c r="R1126">
        <f t="shared" si="86"/>
        <v>60.71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2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4" t="s">
        <v>8331</v>
      </c>
      <c r="Q1127" t="s">
        <v>8333</v>
      </c>
      <c r="R1127">
        <f t="shared" si="86"/>
        <v>0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2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4" t="s">
        <v>8331</v>
      </c>
      <c r="Q1128" t="s">
        <v>8333</v>
      </c>
      <c r="R1128">
        <f t="shared" si="86"/>
        <v>5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2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4" t="s">
        <v>8331</v>
      </c>
      <c r="Q1129" t="s">
        <v>8333</v>
      </c>
      <c r="R1129">
        <f t="shared" si="86"/>
        <v>25.43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2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4" t="s">
        <v>8331</v>
      </c>
      <c r="Q1130" t="s">
        <v>8333</v>
      </c>
      <c r="R1130">
        <f t="shared" si="86"/>
        <v>1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2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4" t="s">
        <v>8331</v>
      </c>
      <c r="Q1131" t="s">
        <v>8333</v>
      </c>
      <c r="R1131">
        <f t="shared" si="86"/>
        <v>10.5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2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4" t="s">
        <v>8331</v>
      </c>
      <c r="Q1132" t="s">
        <v>8333</v>
      </c>
      <c r="R1132">
        <f t="shared" si="86"/>
        <v>3.67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2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4" t="s">
        <v>8331</v>
      </c>
      <c r="Q1133" t="s">
        <v>8333</v>
      </c>
      <c r="R1133">
        <f t="shared" si="86"/>
        <v>0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2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4" t="s">
        <v>8331</v>
      </c>
      <c r="Q1134" t="s">
        <v>8333</v>
      </c>
      <c r="R1134">
        <f t="shared" si="86"/>
        <v>110.62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2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4" t="s">
        <v>8331</v>
      </c>
      <c r="Q1135" t="s">
        <v>8333</v>
      </c>
      <c r="R1135">
        <f t="shared" si="86"/>
        <v>20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2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4" t="s">
        <v>8331</v>
      </c>
      <c r="Q1136" t="s">
        <v>8333</v>
      </c>
      <c r="R1136">
        <f t="shared" si="86"/>
        <v>1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2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4" t="s">
        <v>8331</v>
      </c>
      <c r="Q1137" t="s">
        <v>8333</v>
      </c>
      <c r="R1137">
        <f t="shared" si="86"/>
        <v>50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2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4" t="s">
        <v>8331</v>
      </c>
      <c r="Q1138" t="s">
        <v>8333</v>
      </c>
      <c r="R1138">
        <f t="shared" si="86"/>
        <v>45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2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4" t="s">
        <v>8331</v>
      </c>
      <c r="Q1139" t="s">
        <v>8333</v>
      </c>
      <c r="R1139">
        <f t="shared" si="86"/>
        <v>253.21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2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4" t="s">
        <v>8331</v>
      </c>
      <c r="Q1140" t="s">
        <v>8333</v>
      </c>
      <c r="R1140">
        <f t="shared" si="86"/>
        <v>31.25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2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4" t="s">
        <v>8331</v>
      </c>
      <c r="Q1141" t="s">
        <v>8333</v>
      </c>
      <c r="R1141">
        <f t="shared" si="86"/>
        <v>5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2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4" t="s">
        <v>8331</v>
      </c>
      <c r="Q1142" t="s">
        <v>8333</v>
      </c>
      <c r="R1142">
        <f t="shared" si="86"/>
        <v>0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2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4" t="s">
        <v>8331</v>
      </c>
      <c r="Q1143" t="s">
        <v>8333</v>
      </c>
      <c r="R1143">
        <f t="shared" si="86"/>
        <v>0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2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4" t="s">
        <v>8331</v>
      </c>
      <c r="Q1144" t="s">
        <v>8333</v>
      </c>
      <c r="R1144">
        <f t="shared" si="86"/>
        <v>0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2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4" t="s">
        <v>8331</v>
      </c>
      <c r="Q1145" t="s">
        <v>8333</v>
      </c>
      <c r="R1145">
        <f t="shared" si="86"/>
        <v>23.25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2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4" t="s">
        <v>8334</v>
      </c>
      <c r="Q1146" t="s">
        <v>8335</v>
      </c>
      <c r="R1146">
        <f t="shared" si="86"/>
        <v>0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2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4" t="s">
        <v>8334</v>
      </c>
      <c r="Q1147" t="s">
        <v>8335</v>
      </c>
      <c r="R1147">
        <f t="shared" si="86"/>
        <v>100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2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4" t="s">
        <v>8334</v>
      </c>
      <c r="Q1148" t="s">
        <v>8335</v>
      </c>
      <c r="R1148">
        <f t="shared" si="86"/>
        <v>44.17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2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4" t="s">
        <v>8334</v>
      </c>
      <c r="Q1149" t="s">
        <v>8335</v>
      </c>
      <c r="R1149">
        <f t="shared" si="86"/>
        <v>0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2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4" t="s">
        <v>8334</v>
      </c>
      <c r="Q1150" t="s">
        <v>8335</v>
      </c>
      <c r="R1150">
        <f t="shared" si="86"/>
        <v>24.33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2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4" t="s">
        <v>8334</v>
      </c>
      <c r="Q1151" t="s">
        <v>8335</v>
      </c>
      <c r="R1151">
        <f t="shared" si="86"/>
        <v>37.5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2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4" t="s">
        <v>8334</v>
      </c>
      <c r="Q1152" t="s">
        <v>8335</v>
      </c>
      <c r="R1152">
        <f t="shared" si="86"/>
        <v>42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3.5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2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4" t="s">
        <v>8334</v>
      </c>
      <c r="Q1153" t="s">
        <v>8335</v>
      </c>
      <c r="R1153">
        <f t="shared" si="86"/>
        <v>0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2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4" t="s">
        <v>8334</v>
      </c>
      <c r="Q1154" t="s">
        <v>8335</v>
      </c>
      <c r="R1154">
        <f t="shared" ref="R1154:R1217" si="91">IFERROR(ROUND(E1154/M1154,2),0)</f>
        <v>60.73</v>
      </c>
      <c r="S1154" s="10">
        <f t="shared" ref="S1154:S1217" si="92" xml:space="preserve"> (((K1154/60)/60)/24)+DATE(1970,1,1)</f>
        <v>42109.709629629629</v>
      </c>
      <c r="T1154" s="10">
        <f t="shared" ref="T1154:T1217" si="93" xml:space="preserve"> (((J1154/60)/60)/24)+DATE(1970,1,1)</f>
        <v>42139.709629629629</v>
      </c>
      <c r="U1154">
        <f t="shared" ref="U1154:U1217" si="94">YEAR(S1154)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2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4" t="s">
        <v>8334</v>
      </c>
      <c r="Q1155" t="s">
        <v>8335</v>
      </c>
      <c r="R1155">
        <f t="shared" si="91"/>
        <v>50</v>
      </c>
      <c r="S1155" s="10">
        <f t="shared" si="92"/>
        <v>42143.714178240742</v>
      </c>
      <c r="T1155" s="10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2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4" t="s">
        <v>8334</v>
      </c>
      <c r="Q1156" t="s">
        <v>8335</v>
      </c>
      <c r="R1156">
        <f t="shared" si="91"/>
        <v>108.33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2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4" t="s">
        <v>8334</v>
      </c>
      <c r="Q1157" t="s">
        <v>8335</v>
      </c>
      <c r="R1157">
        <f t="shared" si="91"/>
        <v>23.5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2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4" t="s">
        <v>8334</v>
      </c>
      <c r="Q1158" t="s">
        <v>8335</v>
      </c>
      <c r="R1158">
        <f t="shared" si="91"/>
        <v>0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2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4" t="s">
        <v>8334</v>
      </c>
      <c r="Q1159" t="s">
        <v>8335</v>
      </c>
      <c r="R1159">
        <f t="shared" si="91"/>
        <v>50.33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2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4" t="s">
        <v>8334</v>
      </c>
      <c r="Q1160" t="s">
        <v>8335</v>
      </c>
      <c r="R1160">
        <f t="shared" si="91"/>
        <v>11.67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2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4" t="s">
        <v>8334</v>
      </c>
      <c r="Q1161" t="s">
        <v>8335</v>
      </c>
      <c r="R1161">
        <f t="shared" si="91"/>
        <v>0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2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4" t="s">
        <v>8334</v>
      </c>
      <c r="Q1162" t="s">
        <v>8335</v>
      </c>
      <c r="R1162">
        <f t="shared" si="91"/>
        <v>60.79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2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4" t="s">
        <v>8334</v>
      </c>
      <c r="Q1163" t="s">
        <v>8335</v>
      </c>
      <c r="R1163">
        <f t="shared" si="91"/>
        <v>0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3.5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2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4" t="s">
        <v>8334</v>
      </c>
      <c r="Q1164" t="s">
        <v>8335</v>
      </c>
      <c r="R1164">
        <f t="shared" si="91"/>
        <v>17.5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2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4" t="s">
        <v>8334</v>
      </c>
      <c r="Q1165" t="s">
        <v>8335</v>
      </c>
      <c r="R1165">
        <f t="shared" si="91"/>
        <v>0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2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4" t="s">
        <v>8334</v>
      </c>
      <c r="Q1166" t="s">
        <v>8335</v>
      </c>
      <c r="R1166">
        <f t="shared" si="91"/>
        <v>0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2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4" t="s">
        <v>8334</v>
      </c>
      <c r="Q1167" t="s">
        <v>8335</v>
      </c>
      <c r="R1167">
        <f t="shared" si="91"/>
        <v>82.82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2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4" t="s">
        <v>8334</v>
      </c>
      <c r="Q1168" t="s">
        <v>8335</v>
      </c>
      <c r="R1168">
        <f t="shared" si="91"/>
        <v>358.88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2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4" t="s">
        <v>8334</v>
      </c>
      <c r="Q1169" t="s">
        <v>8335</v>
      </c>
      <c r="R1169">
        <f t="shared" si="91"/>
        <v>61.19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2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4" t="s">
        <v>8334</v>
      </c>
      <c r="Q1170" t="s">
        <v>8335</v>
      </c>
      <c r="R1170">
        <f t="shared" si="91"/>
        <v>340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2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4" t="s">
        <v>8334</v>
      </c>
      <c r="Q1171" t="s">
        <v>8335</v>
      </c>
      <c r="R1171">
        <f t="shared" si="91"/>
        <v>5.67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2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4" t="s">
        <v>8334</v>
      </c>
      <c r="Q1172" t="s">
        <v>8335</v>
      </c>
      <c r="R1172">
        <f t="shared" si="91"/>
        <v>50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2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4" t="s">
        <v>8334</v>
      </c>
      <c r="Q1173" t="s">
        <v>8335</v>
      </c>
      <c r="R1173">
        <f t="shared" si="91"/>
        <v>25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2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4" t="s">
        <v>8334</v>
      </c>
      <c r="Q1174" t="s">
        <v>8335</v>
      </c>
      <c r="R1174">
        <f t="shared" si="91"/>
        <v>0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2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4" t="s">
        <v>8334</v>
      </c>
      <c r="Q1175" t="s">
        <v>8335</v>
      </c>
      <c r="R1175">
        <f t="shared" si="91"/>
        <v>30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2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4" t="s">
        <v>8334</v>
      </c>
      <c r="Q1176" t="s">
        <v>8335</v>
      </c>
      <c r="R1176">
        <f t="shared" si="91"/>
        <v>46.63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2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4" t="s">
        <v>8334</v>
      </c>
      <c r="Q1177" t="s">
        <v>8335</v>
      </c>
      <c r="R1177">
        <f t="shared" si="91"/>
        <v>65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2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4" t="s">
        <v>8334</v>
      </c>
      <c r="Q1178" t="s">
        <v>8335</v>
      </c>
      <c r="R1178">
        <f t="shared" si="91"/>
        <v>10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2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4" t="s">
        <v>8334</v>
      </c>
      <c r="Q1179" t="s">
        <v>8335</v>
      </c>
      <c r="R1179">
        <f t="shared" si="91"/>
        <v>0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2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4" t="s">
        <v>8334</v>
      </c>
      <c r="Q1180" t="s">
        <v>8335</v>
      </c>
      <c r="R1180">
        <f t="shared" si="91"/>
        <v>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2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4" t="s">
        <v>8334</v>
      </c>
      <c r="Q1181" t="s">
        <v>8335</v>
      </c>
      <c r="R1181">
        <f t="shared" si="91"/>
        <v>640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2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4" t="s">
        <v>8334</v>
      </c>
      <c r="Q1182" t="s">
        <v>8335</v>
      </c>
      <c r="R1182">
        <f t="shared" si="91"/>
        <v>69.12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2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4" t="s">
        <v>8334</v>
      </c>
      <c r="Q1183" t="s">
        <v>8335</v>
      </c>
      <c r="R1183">
        <f t="shared" si="91"/>
        <v>1.33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3.5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2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4" t="s">
        <v>8334</v>
      </c>
      <c r="Q1184" t="s">
        <v>8335</v>
      </c>
      <c r="R1184">
        <f t="shared" si="91"/>
        <v>10.5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2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4" t="s">
        <v>8334</v>
      </c>
      <c r="Q1185" t="s">
        <v>8335</v>
      </c>
      <c r="R1185">
        <f t="shared" si="91"/>
        <v>33.33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2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4" t="s">
        <v>8336</v>
      </c>
      <c r="Q1186" t="s">
        <v>8337</v>
      </c>
      <c r="R1186">
        <f t="shared" si="91"/>
        <v>61.56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2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4" t="s">
        <v>8336</v>
      </c>
      <c r="Q1187" t="s">
        <v>8337</v>
      </c>
      <c r="R1187">
        <f t="shared" si="91"/>
        <v>118.74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2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4" t="s">
        <v>8336</v>
      </c>
      <c r="Q1188" t="s">
        <v>8337</v>
      </c>
      <c r="R1188">
        <f t="shared" si="91"/>
        <v>65.08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2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4" t="s">
        <v>8336</v>
      </c>
      <c r="Q1189" t="s">
        <v>8337</v>
      </c>
      <c r="R1189">
        <f t="shared" si="91"/>
        <v>130.16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2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4" t="s">
        <v>8336</v>
      </c>
      <c r="Q1190" t="s">
        <v>8337</v>
      </c>
      <c r="R1190">
        <f t="shared" si="91"/>
        <v>37.78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2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4" t="s">
        <v>8336</v>
      </c>
      <c r="Q1191" t="s">
        <v>8337</v>
      </c>
      <c r="R1191">
        <f t="shared" si="91"/>
        <v>112.79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2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4" t="s">
        <v>8336</v>
      </c>
      <c r="Q1192" t="s">
        <v>8337</v>
      </c>
      <c r="R1192">
        <f t="shared" si="91"/>
        <v>51.92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2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4" t="s">
        <v>8336</v>
      </c>
      <c r="Q1193" t="s">
        <v>8337</v>
      </c>
      <c r="R1193">
        <f t="shared" si="91"/>
        <v>89.24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2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4" t="s">
        <v>8336</v>
      </c>
      <c r="Q1194" t="s">
        <v>8337</v>
      </c>
      <c r="R1194">
        <f t="shared" si="91"/>
        <v>19.329999999999998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3.5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2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4" t="s">
        <v>8336</v>
      </c>
      <c r="Q1195" t="s">
        <v>8337</v>
      </c>
      <c r="R1195">
        <f t="shared" si="91"/>
        <v>79.97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2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4" t="s">
        <v>8336</v>
      </c>
      <c r="Q1196" t="s">
        <v>8337</v>
      </c>
      <c r="R1196">
        <f t="shared" si="91"/>
        <v>56.41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2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4" t="s">
        <v>8336</v>
      </c>
      <c r="Q1197" t="s">
        <v>8337</v>
      </c>
      <c r="R1197">
        <f t="shared" si="91"/>
        <v>79.41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2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4" t="s">
        <v>8336</v>
      </c>
      <c r="Q1198" t="s">
        <v>8337</v>
      </c>
      <c r="R1198">
        <f t="shared" si="91"/>
        <v>76.44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3.5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2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4" t="s">
        <v>8336</v>
      </c>
      <c r="Q1199" t="s">
        <v>8337</v>
      </c>
      <c r="R1199">
        <f t="shared" si="91"/>
        <v>121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2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4" t="s">
        <v>8336</v>
      </c>
      <c r="Q1200" t="s">
        <v>8337</v>
      </c>
      <c r="R1200">
        <f t="shared" si="91"/>
        <v>54.62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2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4" t="s">
        <v>8336</v>
      </c>
      <c r="Q1201" t="s">
        <v>8337</v>
      </c>
      <c r="R1201">
        <f t="shared" si="91"/>
        <v>299.22000000000003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2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4" t="s">
        <v>8336</v>
      </c>
      <c r="Q1202" t="s">
        <v>8337</v>
      </c>
      <c r="R1202">
        <f t="shared" si="91"/>
        <v>58.53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2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4" t="s">
        <v>8336</v>
      </c>
      <c r="Q1203" t="s">
        <v>8337</v>
      </c>
      <c r="R1203">
        <f t="shared" si="91"/>
        <v>55.37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2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4" t="s">
        <v>8336</v>
      </c>
      <c r="Q1204" t="s">
        <v>8337</v>
      </c>
      <c r="R1204">
        <f t="shared" si="91"/>
        <v>183.8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2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4" t="s">
        <v>8336</v>
      </c>
      <c r="Q1205" t="s">
        <v>8337</v>
      </c>
      <c r="R1205">
        <f t="shared" si="91"/>
        <v>165.35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2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4" t="s">
        <v>8336</v>
      </c>
      <c r="Q1206" t="s">
        <v>8337</v>
      </c>
      <c r="R1206">
        <f t="shared" si="91"/>
        <v>234.79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2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4" t="s">
        <v>8336</v>
      </c>
      <c r="Q1207" t="s">
        <v>8337</v>
      </c>
      <c r="R1207">
        <f t="shared" si="91"/>
        <v>211.48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2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4" t="s">
        <v>8336</v>
      </c>
      <c r="Q1208" t="s">
        <v>8337</v>
      </c>
      <c r="R1208">
        <f t="shared" si="91"/>
        <v>32.340000000000003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2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4" t="s">
        <v>8336</v>
      </c>
      <c r="Q1209" t="s">
        <v>8337</v>
      </c>
      <c r="R1209">
        <f t="shared" si="91"/>
        <v>123.38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.5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2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4" t="s">
        <v>8336</v>
      </c>
      <c r="Q1210" t="s">
        <v>8337</v>
      </c>
      <c r="R1210">
        <f t="shared" si="91"/>
        <v>207.07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2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4" t="s">
        <v>8336</v>
      </c>
      <c r="Q1211" t="s">
        <v>8337</v>
      </c>
      <c r="R1211">
        <f t="shared" si="91"/>
        <v>138.26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2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4" t="s">
        <v>8336</v>
      </c>
      <c r="Q1212" t="s">
        <v>8337</v>
      </c>
      <c r="R1212">
        <f t="shared" si="91"/>
        <v>493.82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2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4" t="s">
        <v>8336</v>
      </c>
      <c r="Q1213" t="s">
        <v>8337</v>
      </c>
      <c r="R1213">
        <f t="shared" si="91"/>
        <v>168.5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3.5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2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4" t="s">
        <v>8336</v>
      </c>
      <c r="Q1214" t="s">
        <v>8337</v>
      </c>
      <c r="R1214">
        <f t="shared" si="91"/>
        <v>38.869999999999997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3.5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2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4" t="s">
        <v>8336</v>
      </c>
      <c r="Q1215" t="s">
        <v>8337</v>
      </c>
      <c r="R1215">
        <f t="shared" si="91"/>
        <v>61.53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.5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2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4" t="s">
        <v>8336</v>
      </c>
      <c r="Q1216" t="s">
        <v>8337</v>
      </c>
      <c r="R1216">
        <f t="shared" si="91"/>
        <v>105.44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2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4" t="s">
        <v>8336</v>
      </c>
      <c r="Q1217" t="s">
        <v>8337</v>
      </c>
      <c r="R1217">
        <f t="shared" si="91"/>
        <v>71.59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2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4" t="s">
        <v>8336</v>
      </c>
      <c r="Q1218" t="s">
        <v>8337</v>
      </c>
      <c r="R1218">
        <f t="shared" ref="R1218:R1281" si="96">IFERROR(ROUND(E1218/M1218,2),0)</f>
        <v>91.88</v>
      </c>
      <c r="S1218" s="10">
        <f t="shared" ref="S1218:S1281" si="97" xml:space="preserve"> (((K1218/60)/60)/24)+DATE(1970,1,1)</f>
        <v>42247.616400462968</v>
      </c>
      <c r="T1218" s="10">
        <f t="shared" ref="T1218:T1281" si="98" xml:space="preserve"> (((J1218/60)/60)/24)+DATE(1970,1,1)</f>
        <v>42279.960416666669</v>
      </c>
      <c r="U1218">
        <f t="shared" ref="U1218:U1281" si="99">YEAR(S1218)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2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4" t="s">
        <v>8336</v>
      </c>
      <c r="Q1219" t="s">
        <v>8337</v>
      </c>
      <c r="R1219">
        <f t="shared" si="96"/>
        <v>148.57</v>
      </c>
      <c r="S1219" s="10">
        <f t="shared" si="97"/>
        <v>42535.809490740736</v>
      </c>
      <c r="T1219" s="10">
        <f t="shared" si="98"/>
        <v>42565.809490740736</v>
      </c>
      <c r="U1219">
        <f t="shared" si="99"/>
        <v>2016</v>
      </c>
    </row>
    <row r="1220" spans="1:21" ht="43.5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2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4" t="s">
        <v>8336</v>
      </c>
      <c r="Q1220" t="s">
        <v>8337</v>
      </c>
      <c r="R1220">
        <f t="shared" si="96"/>
        <v>174.21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2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4" t="s">
        <v>8336</v>
      </c>
      <c r="Q1221" t="s">
        <v>8337</v>
      </c>
      <c r="R1221">
        <f t="shared" si="96"/>
        <v>102.86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2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4" t="s">
        <v>8336</v>
      </c>
      <c r="Q1222" t="s">
        <v>8337</v>
      </c>
      <c r="R1222">
        <f t="shared" si="96"/>
        <v>111.18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2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4" t="s">
        <v>8336</v>
      </c>
      <c r="Q1223" t="s">
        <v>8337</v>
      </c>
      <c r="R1223">
        <f t="shared" si="96"/>
        <v>23.8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2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4" t="s">
        <v>8336</v>
      </c>
      <c r="Q1224" t="s">
        <v>8337</v>
      </c>
      <c r="R1224">
        <f t="shared" si="96"/>
        <v>81.27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2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4" t="s">
        <v>8336</v>
      </c>
      <c r="Q1225" t="s">
        <v>8337</v>
      </c>
      <c r="R1225">
        <f t="shared" si="96"/>
        <v>116.21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2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4" t="s">
        <v>8323</v>
      </c>
      <c r="Q1226" t="s">
        <v>8338</v>
      </c>
      <c r="R1226">
        <f t="shared" si="96"/>
        <v>58.89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2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4" t="s">
        <v>8323</v>
      </c>
      <c r="Q1227" t="s">
        <v>8338</v>
      </c>
      <c r="R1227">
        <f t="shared" si="96"/>
        <v>44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2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4" t="s">
        <v>8323</v>
      </c>
      <c r="Q1228" t="s">
        <v>8338</v>
      </c>
      <c r="R1228">
        <f t="shared" si="96"/>
        <v>48.43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2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4" t="s">
        <v>8323</v>
      </c>
      <c r="Q1229" t="s">
        <v>8338</v>
      </c>
      <c r="R1229">
        <f t="shared" si="96"/>
        <v>0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2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4" t="s">
        <v>8323</v>
      </c>
      <c r="Q1230" t="s">
        <v>8338</v>
      </c>
      <c r="R1230">
        <f t="shared" si="96"/>
        <v>61.04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3.5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2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4" t="s">
        <v>8323</v>
      </c>
      <c r="Q1231" t="s">
        <v>8338</v>
      </c>
      <c r="R1231">
        <f t="shared" si="96"/>
        <v>25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2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4" t="s">
        <v>8323</v>
      </c>
      <c r="Q1232" t="s">
        <v>8338</v>
      </c>
      <c r="R1232">
        <f t="shared" si="96"/>
        <v>0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2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4" t="s">
        <v>8323</v>
      </c>
      <c r="Q1233" t="s">
        <v>8338</v>
      </c>
      <c r="R1233">
        <f t="shared" si="96"/>
        <v>0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2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4" t="s">
        <v>8323</v>
      </c>
      <c r="Q1234" t="s">
        <v>8338</v>
      </c>
      <c r="R1234">
        <f t="shared" si="96"/>
        <v>40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2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4" t="s">
        <v>8323</v>
      </c>
      <c r="Q1235" t="s">
        <v>8338</v>
      </c>
      <c r="R1235">
        <f t="shared" si="96"/>
        <v>19.329999999999998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2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4" t="s">
        <v>8323</v>
      </c>
      <c r="Q1236" t="s">
        <v>8338</v>
      </c>
      <c r="R1236">
        <f t="shared" si="96"/>
        <v>0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2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4" t="s">
        <v>8323</v>
      </c>
      <c r="Q1237" t="s">
        <v>8338</v>
      </c>
      <c r="R1237">
        <f t="shared" si="96"/>
        <v>35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2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4" t="s">
        <v>8323</v>
      </c>
      <c r="Q1238" t="s">
        <v>8338</v>
      </c>
      <c r="R1238">
        <f t="shared" si="96"/>
        <v>0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.5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2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4" t="s">
        <v>8323</v>
      </c>
      <c r="Q1239" t="s">
        <v>8338</v>
      </c>
      <c r="R1239">
        <f t="shared" si="96"/>
        <v>0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2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4" t="s">
        <v>8323</v>
      </c>
      <c r="Q1240" t="s">
        <v>8338</v>
      </c>
      <c r="R1240">
        <f t="shared" si="96"/>
        <v>59.33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2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4" t="s">
        <v>8323</v>
      </c>
      <c r="Q1241" t="s">
        <v>8338</v>
      </c>
      <c r="R1241">
        <f t="shared" si="96"/>
        <v>0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2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4" t="s">
        <v>8323</v>
      </c>
      <c r="Q1242" t="s">
        <v>8338</v>
      </c>
      <c r="R1242">
        <f t="shared" si="96"/>
        <v>30.13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3.5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2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4" t="s">
        <v>8323</v>
      </c>
      <c r="Q1243" t="s">
        <v>8338</v>
      </c>
      <c r="R1243">
        <f t="shared" si="96"/>
        <v>74.62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2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4" t="s">
        <v>8323</v>
      </c>
      <c r="Q1244" t="s">
        <v>8338</v>
      </c>
      <c r="R1244">
        <f t="shared" si="96"/>
        <v>5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2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4" t="s">
        <v>8323</v>
      </c>
      <c r="Q1245" t="s">
        <v>8338</v>
      </c>
      <c r="R1245">
        <f t="shared" si="96"/>
        <v>44.5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2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4" t="s">
        <v>8323</v>
      </c>
      <c r="Q1246" t="s">
        <v>8324</v>
      </c>
      <c r="R1246">
        <f t="shared" si="96"/>
        <v>46.13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2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4" t="s">
        <v>8323</v>
      </c>
      <c r="Q1247" t="s">
        <v>8324</v>
      </c>
      <c r="R1247">
        <f t="shared" si="96"/>
        <v>141.47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2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4" t="s">
        <v>8323</v>
      </c>
      <c r="Q1248" t="s">
        <v>8324</v>
      </c>
      <c r="R1248">
        <f t="shared" si="96"/>
        <v>75.48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2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4" t="s">
        <v>8323</v>
      </c>
      <c r="Q1249" t="s">
        <v>8324</v>
      </c>
      <c r="R1249">
        <f t="shared" si="96"/>
        <v>85.5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2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4" t="s">
        <v>8323</v>
      </c>
      <c r="Q1250" t="s">
        <v>8324</v>
      </c>
      <c r="R1250">
        <f t="shared" si="96"/>
        <v>64.25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2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4" t="s">
        <v>8323</v>
      </c>
      <c r="Q1251" t="s">
        <v>8324</v>
      </c>
      <c r="R1251">
        <f t="shared" si="96"/>
        <v>64.47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3.5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2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4" t="s">
        <v>8323</v>
      </c>
      <c r="Q1252" t="s">
        <v>8324</v>
      </c>
      <c r="R1252">
        <f t="shared" si="96"/>
        <v>118.2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2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4" t="s">
        <v>8323</v>
      </c>
      <c r="Q1253" t="s">
        <v>8324</v>
      </c>
      <c r="R1253">
        <f t="shared" si="96"/>
        <v>82.54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2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4" t="s">
        <v>8323</v>
      </c>
      <c r="Q1254" t="s">
        <v>8324</v>
      </c>
      <c r="R1254">
        <f t="shared" si="96"/>
        <v>34.17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.5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2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4" t="s">
        <v>8323</v>
      </c>
      <c r="Q1255" t="s">
        <v>8324</v>
      </c>
      <c r="R1255">
        <f t="shared" si="96"/>
        <v>42.73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2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4" t="s">
        <v>8323</v>
      </c>
      <c r="Q1256" t="s">
        <v>8324</v>
      </c>
      <c r="R1256">
        <f t="shared" si="96"/>
        <v>94.49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2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4" t="s">
        <v>8323</v>
      </c>
      <c r="Q1257" t="s">
        <v>8324</v>
      </c>
      <c r="R1257">
        <f t="shared" si="96"/>
        <v>55.7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2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4" t="s">
        <v>8323</v>
      </c>
      <c r="Q1258" t="s">
        <v>8324</v>
      </c>
      <c r="R1258">
        <f t="shared" si="96"/>
        <v>98.03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2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4" t="s">
        <v>8323</v>
      </c>
      <c r="Q1259" t="s">
        <v>8324</v>
      </c>
      <c r="R1259">
        <f t="shared" si="96"/>
        <v>92.1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2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4" t="s">
        <v>8323</v>
      </c>
      <c r="Q1260" t="s">
        <v>8324</v>
      </c>
      <c r="R1260">
        <f t="shared" si="96"/>
        <v>38.18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29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2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4" t="s">
        <v>8323</v>
      </c>
      <c r="Q1261" t="s">
        <v>8324</v>
      </c>
      <c r="R1261">
        <f t="shared" si="96"/>
        <v>27.15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2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4" t="s">
        <v>8323</v>
      </c>
      <c r="Q1262" t="s">
        <v>8324</v>
      </c>
      <c r="R1262">
        <f t="shared" si="96"/>
        <v>50.69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2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4" t="s">
        <v>8323</v>
      </c>
      <c r="Q1263" t="s">
        <v>8324</v>
      </c>
      <c r="R1263">
        <f t="shared" si="96"/>
        <v>38.94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2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4" t="s">
        <v>8323</v>
      </c>
      <c r="Q1264" t="s">
        <v>8324</v>
      </c>
      <c r="R1264">
        <f t="shared" si="96"/>
        <v>77.64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2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4" t="s">
        <v>8323</v>
      </c>
      <c r="Q1265" t="s">
        <v>8324</v>
      </c>
      <c r="R1265">
        <f t="shared" si="96"/>
        <v>43.54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2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4" t="s">
        <v>8323</v>
      </c>
      <c r="Q1266" t="s">
        <v>8324</v>
      </c>
      <c r="R1266">
        <f t="shared" si="96"/>
        <v>31.82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2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4" t="s">
        <v>8323</v>
      </c>
      <c r="Q1267" t="s">
        <v>8324</v>
      </c>
      <c r="R1267">
        <f t="shared" si="96"/>
        <v>63.18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2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4" t="s">
        <v>8323</v>
      </c>
      <c r="Q1268" t="s">
        <v>8324</v>
      </c>
      <c r="R1268">
        <f t="shared" si="96"/>
        <v>190.9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2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4" t="s">
        <v>8323</v>
      </c>
      <c r="Q1269" t="s">
        <v>8324</v>
      </c>
      <c r="R1269">
        <f t="shared" si="96"/>
        <v>140.86000000000001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2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4" t="s">
        <v>8323</v>
      </c>
      <c r="Q1270" t="s">
        <v>8324</v>
      </c>
      <c r="R1270">
        <f t="shared" si="96"/>
        <v>76.92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.5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2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4" t="s">
        <v>8323</v>
      </c>
      <c r="Q1271" t="s">
        <v>8324</v>
      </c>
      <c r="R1271">
        <f t="shared" si="96"/>
        <v>99.16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2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4" t="s">
        <v>8323</v>
      </c>
      <c r="Q1272" t="s">
        <v>8324</v>
      </c>
      <c r="R1272">
        <f t="shared" si="96"/>
        <v>67.88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2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4" t="s">
        <v>8323</v>
      </c>
      <c r="Q1273" t="s">
        <v>8324</v>
      </c>
      <c r="R1273">
        <f t="shared" si="96"/>
        <v>246.29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2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4" t="s">
        <v>8323</v>
      </c>
      <c r="Q1274" t="s">
        <v>8324</v>
      </c>
      <c r="R1274">
        <f t="shared" si="96"/>
        <v>189.29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2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4" t="s">
        <v>8323</v>
      </c>
      <c r="Q1275" t="s">
        <v>8324</v>
      </c>
      <c r="R1275">
        <f t="shared" si="96"/>
        <v>76.67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2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4" t="s">
        <v>8323</v>
      </c>
      <c r="Q1276" t="s">
        <v>8324</v>
      </c>
      <c r="R1276">
        <f t="shared" si="96"/>
        <v>82.96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2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4" t="s">
        <v>8323</v>
      </c>
      <c r="Q1277" t="s">
        <v>8324</v>
      </c>
      <c r="R1277">
        <f t="shared" si="96"/>
        <v>62.52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2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4" t="s">
        <v>8323</v>
      </c>
      <c r="Q1278" t="s">
        <v>8324</v>
      </c>
      <c r="R1278">
        <f t="shared" si="96"/>
        <v>46.07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2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4" t="s">
        <v>8323</v>
      </c>
      <c r="Q1279" t="s">
        <v>8324</v>
      </c>
      <c r="R1279">
        <f t="shared" si="96"/>
        <v>38.54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2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4" t="s">
        <v>8323</v>
      </c>
      <c r="Q1280" t="s">
        <v>8324</v>
      </c>
      <c r="R1280">
        <f t="shared" si="96"/>
        <v>53.01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2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4" t="s">
        <v>8323</v>
      </c>
      <c r="Q1281" t="s">
        <v>8324</v>
      </c>
      <c r="R1281">
        <f t="shared" si="96"/>
        <v>73.36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2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4" t="s">
        <v>8323</v>
      </c>
      <c r="Q1282" t="s">
        <v>8324</v>
      </c>
      <c r="R1282">
        <f t="shared" ref="R1282:R1345" si="101">IFERROR(ROUND(E1282/M1282,2),0)</f>
        <v>127.98</v>
      </c>
      <c r="S1282" s="10">
        <f t="shared" ref="S1282:S1345" si="102" xml:space="preserve"> (((K1282/60)/60)/24)+DATE(1970,1,1)</f>
        <v>40513.757569444446</v>
      </c>
      <c r="T1282" s="10">
        <f t="shared" ref="T1282:T1345" si="103" xml:space="preserve"> (((J1282/60)/60)/24)+DATE(1970,1,1)</f>
        <v>40603.757569444446</v>
      </c>
      <c r="U1282">
        <f t="shared" ref="U1282:U1345" si="104">YEAR(S1282)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2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4" t="s">
        <v>8323</v>
      </c>
      <c r="Q1283" t="s">
        <v>8324</v>
      </c>
      <c r="R1283">
        <f t="shared" si="101"/>
        <v>104.73</v>
      </c>
      <c r="S1283" s="10">
        <f t="shared" si="102"/>
        <v>41463.743472222224</v>
      </c>
      <c r="T1283" s="10">
        <f t="shared" si="103"/>
        <v>41483.743472222224</v>
      </c>
      <c r="U1283">
        <f t="shared" si="104"/>
        <v>2013</v>
      </c>
    </row>
    <row r="1284" spans="1:21" ht="43.5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2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4" t="s">
        <v>8323</v>
      </c>
      <c r="Q1284" t="s">
        <v>8324</v>
      </c>
      <c r="R1284">
        <f t="shared" si="101"/>
        <v>67.67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2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4" t="s">
        <v>8323</v>
      </c>
      <c r="Q1285" t="s">
        <v>8324</v>
      </c>
      <c r="R1285">
        <f t="shared" si="101"/>
        <v>95.93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2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4" t="s">
        <v>8315</v>
      </c>
      <c r="Q1286" t="s">
        <v>8316</v>
      </c>
      <c r="R1286">
        <f t="shared" si="101"/>
        <v>65.16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2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4" t="s">
        <v>8315</v>
      </c>
      <c r="Q1287" t="s">
        <v>8316</v>
      </c>
      <c r="R1287">
        <f t="shared" si="101"/>
        <v>32.270000000000003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2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4" t="s">
        <v>8315</v>
      </c>
      <c r="Q1288" t="s">
        <v>8316</v>
      </c>
      <c r="R1288">
        <f t="shared" si="101"/>
        <v>81.25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58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2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4" t="s">
        <v>8315</v>
      </c>
      <c r="Q1289" t="s">
        <v>8316</v>
      </c>
      <c r="R1289">
        <f t="shared" si="101"/>
        <v>24.2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.5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2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4" t="s">
        <v>8315</v>
      </c>
      <c r="Q1290" t="s">
        <v>8316</v>
      </c>
      <c r="R1290">
        <f t="shared" si="101"/>
        <v>65.87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2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4" t="s">
        <v>8315</v>
      </c>
      <c r="Q1291" t="s">
        <v>8316</v>
      </c>
      <c r="R1291">
        <f t="shared" si="101"/>
        <v>36.08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2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4" t="s">
        <v>8315</v>
      </c>
      <c r="Q1292" t="s">
        <v>8316</v>
      </c>
      <c r="R1292">
        <f t="shared" si="101"/>
        <v>44.19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2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4" t="s">
        <v>8315</v>
      </c>
      <c r="Q1293" t="s">
        <v>8316</v>
      </c>
      <c r="R1293">
        <f t="shared" si="101"/>
        <v>104.07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3.5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2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4" t="s">
        <v>8315</v>
      </c>
      <c r="Q1294" t="s">
        <v>8316</v>
      </c>
      <c r="R1294">
        <f t="shared" si="101"/>
        <v>35.96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3.5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2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4" t="s">
        <v>8315</v>
      </c>
      <c r="Q1295" t="s">
        <v>8316</v>
      </c>
      <c r="R1295">
        <f t="shared" si="101"/>
        <v>127.79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2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4" t="s">
        <v>8315</v>
      </c>
      <c r="Q1296" t="s">
        <v>8316</v>
      </c>
      <c r="R1296">
        <f t="shared" si="101"/>
        <v>27.73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2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4" t="s">
        <v>8315</v>
      </c>
      <c r="Q1297" t="s">
        <v>8316</v>
      </c>
      <c r="R1297">
        <f t="shared" si="101"/>
        <v>39.83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2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4" t="s">
        <v>8315</v>
      </c>
      <c r="Q1298" t="s">
        <v>8316</v>
      </c>
      <c r="R1298">
        <f t="shared" si="101"/>
        <v>52.17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2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4" t="s">
        <v>8315</v>
      </c>
      <c r="Q1299" t="s">
        <v>8316</v>
      </c>
      <c r="R1299">
        <f t="shared" si="101"/>
        <v>92.04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2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4" t="s">
        <v>8315</v>
      </c>
      <c r="Q1300" t="s">
        <v>8316</v>
      </c>
      <c r="R1300">
        <f t="shared" si="101"/>
        <v>63.42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2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4" t="s">
        <v>8315</v>
      </c>
      <c r="Q1301" t="s">
        <v>8316</v>
      </c>
      <c r="R1301">
        <f t="shared" si="101"/>
        <v>135.63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2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4" t="s">
        <v>8315</v>
      </c>
      <c r="Q1302" t="s">
        <v>8316</v>
      </c>
      <c r="R1302">
        <f t="shared" si="101"/>
        <v>168.75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2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4" t="s">
        <v>8315</v>
      </c>
      <c r="Q1303" t="s">
        <v>8316</v>
      </c>
      <c r="R1303">
        <f t="shared" si="101"/>
        <v>70.86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2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4" t="s">
        <v>8315</v>
      </c>
      <c r="Q1304" t="s">
        <v>8316</v>
      </c>
      <c r="R1304">
        <f t="shared" si="101"/>
        <v>50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2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4" t="s">
        <v>8315</v>
      </c>
      <c r="Q1305" t="s">
        <v>8316</v>
      </c>
      <c r="R1305">
        <f t="shared" si="101"/>
        <v>42.21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2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4" t="s">
        <v>8317</v>
      </c>
      <c r="Q1306" t="s">
        <v>8319</v>
      </c>
      <c r="R1306">
        <f t="shared" si="101"/>
        <v>152.41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2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4" t="s">
        <v>8317</v>
      </c>
      <c r="Q1307" t="s">
        <v>8319</v>
      </c>
      <c r="R1307">
        <f t="shared" si="101"/>
        <v>90.62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2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4" t="s">
        <v>8317</v>
      </c>
      <c r="Q1308" t="s">
        <v>8319</v>
      </c>
      <c r="R1308">
        <f t="shared" si="101"/>
        <v>201.6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2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4" t="s">
        <v>8317</v>
      </c>
      <c r="Q1309" t="s">
        <v>8319</v>
      </c>
      <c r="R1309">
        <f t="shared" si="101"/>
        <v>127.93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2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4" t="s">
        <v>8317</v>
      </c>
      <c r="Q1310" t="s">
        <v>8319</v>
      </c>
      <c r="R1310">
        <f t="shared" si="101"/>
        <v>29.89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2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4" t="s">
        <v>8317</v>
      </c>
      <c r="Q1311" t="s">
        <v>8319</v>
      </c>
      <c r="R1311">
        <f t="shared" si="101"/>
        <v>367.97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2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4" t="s">
        <v>8317</v>
      </c>
      <c r="Q1312" t="s">
        <v>8319</v>
      </c>
      <c r="R1312">
        <f t="shared" si="101"/>
        <v>129.16999999999999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3.5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2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4" t="s">
        <v>8317</v>
      </c>
      <c r="Q1313" t="s">
        <v>8319</v>
      </c>
      <c r="R1313">
        <f t="shared" si="101"/>
        <v>800.7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2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4" t="s">
        <v>8317</v>
      </c>
      <c r="Q1314" t="s">
        <v>8319</v>
      </c>
      <c r="R1314">
        <f t="shared" si="101"/>
        <v>28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2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4" t="s">
        <v>8317</v>
      </c>
      <c r="Q1315" t="s">
        <v>8319</v>
      </c>
      <c r="R1315">
        <f t="shared" si="101"/>
        <v>102.02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.5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2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4" t="s">
        <v>8317</v>
      </c>
      <c r="Q1316" t="s">
        <v>8319</v>
      </c>
      <c r="R1316">
        <f t="shared" si="101"/>
        <v>184.36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2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4" t="s">
        <v>8317</v>
      </c>
      <c r="Q1317" t="s">
        <v>8319</v>
      </c>
      <c r="R1317">
        <f t="shared" si="101"/>
        <v>162.91999999999999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2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4" t="s">
        <v>8317</v>
      </c>
      <c r="Q1318" t="s">
        <v>8319</v>
      </c>
      <c r="R1318">
        <f t="shared" si="101"/>
        <v>1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2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4" t="s">
        <v>8317</v>
      </c>
      <c r="Q1319" t="s">
        <v>8319</v>
      </c>
      <c r="R1319">
        <f t="shared" si="101"/>
        <v>603.53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2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4" t="s">
        <v>8317</v>
      </c>
      <c r="Q1320" t="s">
        <v>8319</v>
      </c>
      <c r="R1320">
        <f t="shared" si="101"/>
        <v>45.41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2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4" t="s">
        <v>8317</v>
      </c>
      <c r="Q1321" t="s">
        <v>8319</v>
      </c>
      <c r="R1321">
        <f t="shared" si="101"/>
        <v>97.33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2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4" t="s">
        <v>8317</v>
      </c>
      <c r="Q1322" t="s">
        <v>8319</v>
      </c>
      <c r="R1322">
        <f t="shared" si="101"/>
        <v>167.67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3.5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2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4" t="s">
        <v>8317</v>
      </c>
      <c r="Q1323" t="s">
        <v>8319</v>
      </c>
      <c r="R1323">
        <f t="shared" si="101"/>
        <v>859.86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2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4" t="s">
        <v>8317</v>
      </c>
      <c r="Q1324" t="s">
        <v>8319</v>
      </c>
      <c r="R1324">
        <f t="shared" si="101"/>
        <v>26.5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2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4" t="s">
        <v>8317</v>
      </c>
      <c r="Q1325" t="s">
        <v>8319</v>
      </c>
      <c r="R1325">
        <f t="shared" si="101"/>
        <v>30.27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2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4" t="s">
        <v>8317</v>
      </c>
      <c r="Q1326" t="s">
        <v>8319</v>
      </c>
      <c r="R1326">
        <f t="shared" si="101"/>
        <v>54.67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2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4" t="s">
        <v>8317</v>
      </c>
      <c r="Q1327" t="s">
        <v>8319</v>
      </c>
      <c r="R1327">
        <f t="shared" si="101"/>
        <v>60.75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2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4" t="s">
        <v>8317</v>
      </c>
      <c r="Q1328" t="s">
        <v>8319</v>
      </c>
      <c r="R1328">
        <f t="shared" si="101"/>
        <v>102.73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2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4" t="s">
        <v>8317</v>
      </c>
      <c r="Q1329" t="s">
        <v>8319</v>
      </c>
      <c r="R1329">
        <f t="shared" si="101"/>
        <v>41.59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.5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2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4" t="s">
        <v>8317</v>
      </c>
      <c r="Q1330" t="s">
        <v>8319</v>
      </c>
      <c r="R1330">
        <f t="shared" si="101"/>
        <v>116.53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2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4" t="s">
        <v>8317</v>
      </c>
      <c r="Q1331" t="s">
        <v>8319</v>
      </c>
      <c r="R1331">
        <f t="shared" si="101"/>
        <v>45.33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2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4" t="s">
        <v>8317</v>
      </c>
      <c r="Q1332" t="s">
        <v>8319</v>
      </c>
      <c r="R1332">
        <f t="shared" si="101"/>
        <v>157.46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2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4" t="s">
        <v>8317</v>
      </c>
      <c r="Q1333" t="s">
        <v>8319</v>
      </c>
      <c r="R1333">
        <f t="shared" si="101"/>
        <v>100.5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.5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2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4" t="s">
        <v>8317</v>
      </c>
      <c r="Q1334" t="s">
        <v>8319</v>
      </c>
      <c r="R1334">
        <f t="shared" si="101"/>
        <v>0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2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4" t="s">
        <v>8317</v>
      </c>
      <c r="Q1335" t="s">
        <v>8319</v>
      </c>
      <c r="R1335">
        <f t="shared" si="101"/>
        <v>0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2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4" t="s">
        <v>8317</v>
      </c>
      <c r="Q1336" t="s">
        <v>8319</v>
      </c>
      <c r="R1336">
        <f t="shared" si="101"/>
        <v>51.82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.5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2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4" t="s">
        <v>8317</v>
      </c>
      <c r="Q1337" t="s">
        <v>8319</v>
      </c>
      <c r="R1337">
        <f t="shared" si="101"/>
        <v>308.75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2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4" t="s">
        <v>8317</v>
      </c>
      <c r="Q1338" t="s">
        <v>8319</v>
      </c>
      <c r="R1338">
        <f t="shared" si="101"/>
        <v>379.23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2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4" t="s">
        <v>8317</v>
      </c>
      <c r="Q1339" t="s">
        <v>8319</v>
      </c>
      <c r="R1339">
        <f t="shared" si="101"/>
        <v>176.36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3.5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2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4" t="s">
        <v>8317</v>
      </c>
      <c r="Q1340" t="s">
        <v>8319</v>
      </c>
      <c r="R1340">
        <f t="shared" si="101"/>
        <v>66.069999999999993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2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4" t="s">
        <v>8317</v>
      </c>
      <c r="Q1341" t="s">
        <v>8319</v>
      </c>
      <c r="R1341">
        <f t="shared" si="101"/>
        <v>89.65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2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4" t="s">
        <v>8317</v>
      </c>
      <c r="Q1342" t="s">
        <v>8319</v>
      </c>
      <c r="R1342">
        <f t="shared" si="101"/>
        <v>0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3.5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2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4" t="s">
        <v>8317</v>
      </c>
      <c r="Q1343" t="s">
        <v>8319</v>
      </c>
      <c r="R1343">
        <f t="shared" si="101"/>
        <v>382.39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2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4" t="s">
        <v>8317</v>
      </c>
      <c r="Q1344" t="s">
        <v>8319</v>
      </c>
      <c r="R1344">
        <f t="shared" si="101"/>
        <v>100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2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4" t="s">
        <v>8317</v>
      </c>
      <c r="Q1345" t="s">
        <v>8319</v>
      </c>
      <c r="R1345">
        <f t="shared" si="101"/>
        <v>158.36000000000001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2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4" t="s">
        <v>8320</v>
      </c>
      <c r="Q1346" t="s">
        <v>8321</v>
      </c>
      <c r="R1346">
        <f t="shared" ref="R1346:R1409" si="106">IFERROR(ROUND(E1346/M1346,2),0)</f>
        <v>40.76</v>
      </c>
      <c r="S1346" s="10">
        <f t="shared" ref="S1346:S1409" si="107" xml:space="preserve"> (((K1346/60)/60)/24)+DATE(1970,1,1)</f>
        <v>42522.789803240739</v>
      </c>
      <c r="T1346" s="10">
        <f t="shared" ref="T1346:T1409" si="108" xml:space="preserve"> (((J1346/60)/60)/24)+DATE(1970,1,1)</f>
        <v>42551.789803240739</v>
      </c>
      <c r="U1346">
        <f t="shared" ref="U1346:U1409" si="109">YEAR(S1346)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2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4" t="s">
        <v>8320</v>
      </c>
      <c r="Q1347" t="s">
        <v>8321</v>
      </c>
      <c r="R1347">
        <f t="shared" si="106"/>
        <v>53.57</v>
      </c>
      <c r="S1347" s="10">
        <f t="shared" si="107"/>
        <v>41799.814340277779</v>
      </c>
      <c r="T1347" s="10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2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4" t="s">
        <v>8320</v>
      </c>
      <c r="Q1348" t="s">
        <v>8321</v>
      </c>
      <c r="R1348">
        <f t="shared" si="106"/>
        <v>48.45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2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4" t="s">
        <v>8320</v>
      </c>
      <c r="Q1349" t="s">
        <v>8321</v>
      </c>
      <c r="R1349">
        <f t="shared" si="106"/>
        <v>82.42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2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4" t="s">
        <v>8320</v>
      </c>
      <c r="Q1350" t="s">
        <v>8321</v>
      </c>
      <c r="R1350">
        <f t="shared" si="106"/>
        <v>230.19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2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4" t="s">
        <v>8320</v>
      </c>
      <c r="Q1351" t="s">
        <v>8321</v>
      </c>
      <c r="R1351">
        <f t="shared" si="106"/>
        <v>59.36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2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4" t="s">
        <v>8320</v>
      </c>
      <c r="Q1352" t="s">
        <v>8321</v>
      </c>
      <c r="R1352">
        <f t="shared" si="106"/>
        <v>66.7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2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4" t="s">
        <v>8320</v>
      </c>
      <c r="Q1353" t="s">
        <v>8321</v>
      </c>
      <c r="R1353">
        <f t="shared" si="106"/>
        <v>168.78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2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4" t="s">
        <v>8320</v>
      </c>
      <c r="Q1354" t="s">
        <v>8321</v>
      </c>
      <c r="R1354">
        <f t="shared" si="106"/>
        <v>59.97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2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4" t="s">
        <v>8320</v>
      </c>
      <c r="Q1355" t="s">
        <v>8321</v>
      </c>
      <c r="R1355">
        <f t="shared" si="106"/>
        <v>31.81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2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4" t="s">
        <v>8320</v>
      </c>
      <c r="Q1356" t="s">
        <v>8321</v>
      </c>
      <c r="R1356">
        <f t="shared" si="106"/>
        <v>24.42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3.5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2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4" t="s">
        <v>8320</v>
      </c>
      <c r="Q1357" t="s">
        <v>8321</v>
      </c>
      <c r="R1357">
        <f t="shared" si="106"/>
        <v>25.35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2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4" t="s">
        <v>8320</v>
      </c>
      <c r="Q1358" t="s">
        <v>8321</v>
      </c>
      <c r="R1358">
        <f t="shared" si="106"/>
        <v>71.44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2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4" t="s">
        <v>8320</v>
      </c>
      <c r="Q1359" t="s">
        <v>8321</v>
      </c>
      <c r="R1359">
        <f t="shared" si="106"/>
        <v>38.549999999999997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2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4" t="s">
        <v>8320</v>
      </c>
      <c r="Q1360" t="s">
        <v>8321</v>
      </c>
      <c r="R1360">
        <f t="shared" si="106"/>
        <v>68.37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2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4" t="s">
        <v>8320</v>
      </c>
      <c r="Q1361" t="s">
        <v>8321</v>
      </c>
      <c r="R1361">
        <f t="shared" si="106"/>
        <v>40.21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2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4" t="s">
        <v>8320</v>
      </c>
      <c r="Q1362" t="s">
        <v>8321</v>
      </c>
      <c r="R1362">
        <f t="shared" si="106"/>
        <v>32.07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2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4" t="s">
        <v>8320</v>
      </c>
      <c r="Q1363" t="s">
        <v>8321</v>
      </c>
      <c r="R1363">
        <f t="shared" si="106"/>
        <v>28.63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2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4" t="s">
        <v>8320</v>
      </c>
      <c r="Q1364" t="s">
        <v>8321</v>
      </c>
      <c r="R1364">
        <f t="shared" si="106"/>
        <v>43.64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2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4" t="s">
        <v>8320</v>
      </c>
      <c r="Q1365" t="s">
        <v>8321</v>
      </c>
      <c r="R1365">
        <f t="shared" si="106"/>
        <v>40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3.5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2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4" t="s">
        <v>8323</v>
      </c>
      <c r="Q1366" t="s">
        <v>8324</v>
      </c>
      <c r="R1366">
        <f t="shared" si="106"/>
        <v>346.04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2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4" t="s">
        <v>8323</v>
      </c>
      <c r="Q1367" t="s">
        <v>8324</v>
      </c>
      <c r="R1367">
        <f t="shared" si="106"/>
        <v>81.739999999999995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2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4" t="s">
        <v>8323</v>
      </c>
      <c r="Q1368" t="s">
        <v>8324</v>
      </c>
      <c r="R1368">
        <f t="shared" si="106"/>
        <v>64.540000000000006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2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4" t="s">
        <v>8323</v>
      </c>
      <c r="Q1369" t="s">
        <v>8324</v>
      </c>
      <c r="R1369">
        <f t="shared" si="106"/>
        <v>63.48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2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4" t="s">
        <v>8323</v>
      </c>
      <c r="Q1370" t="s">
        <v>8324</v>
      </c>
      <c r="R1370">
        <f t="shared" si="106"/>
        <v>63.62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2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4" t="s">
        <v>8323</v>
      </c>
      <c r="Q1371" t="s">
        <v>8324</v>
      </c>
      <c r="R1371">
        <f t="shared" si="106"/>
        <v>83.97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2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4" t="s">
        <v>8323</v>
      </c>
      <c r="Q1372" t="s">
        <v>8324</v>
      </c>
      <c r="R1372">
        <f t="shared" si="106"/>
        <v>77.75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.5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2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4" t="s">
        <v>8323</v>
      </c>
      <c r="Q1373" t="s">
        <v>8324</v>
      </c>
      <c r="R1373">
        <f t="shared" si="106"/>
        <v>107.07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2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4" t="s">
        <v>8323</v>
      </c>
      <c r="Q1374" t="s">
        <v>8324</v>
      </c>
      <c r="R1374">
        <f t="shared" si="106"/>
        <v>38.75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2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4" t="s">
        <v>8323</v>
      </c>
      <c r="Q1375" t="s">
        <v>8324</v>
      </c>
      <c r="R1375">
        <f t="shared" si="106"/>
        <v>201.94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2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4" t="s">
        <v>8323</v>
      </c>
      <c r="Q1376" t="s">
        <v>8324</v>
      </c>
      <c r="R1376">
        <f t="shared" si="106"/>
        <v>43.06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3.5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2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4" t="s">
        <v>8323</v>
      </c>
      <c r="Q1377" t="s">
        <v>8324</v>
      </c>
      <c r="R1377">
        <f t="shared" si="106"/>
        <v>62.87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2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4" t="s">
        <v>8323</v>
      </c>
      <c r="Q1378" t="s">
        <v>8324</v>
      </c>
      <c r="R1378">
        <f t="shared" si="106"/>
        <v>55.61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2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4" t="s">
        <v>8323</v>
      </c>
      <c r="Q1379" t="s">
        <v>8324</v>
      </c>
      <c r="R1379">
        <f t="shared" si="106"/>
        <v>48.71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2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4" t="s">
        <v>8323</v>
      </c>
      <c r="Q1380" t="s">
        <v>8324</v>
      </c>
      <c r="R1380">
        <f t="shared" si="106"/>
        <v>30.58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2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4" t="s">
        <v>8323</v>
      </c>
      <c r="Q1381" t="s">
        <v>8324</v>
      </c>
      <c r="R1381">
        <f t="shared" si="106"/>
        <v>73.91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2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4" t="s">
        <v>8323</v>
      </c>
      <c r="Q1382" t="s">
        <v>8324</v>
      </c>
      <c r="R1382">
        <f t="shared" si="106"/>
        <v>21.2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3.5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2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4" t="s">
        <v>8323</v>
      </c>
      <c r="Q1383" t="s">
        <v>8324</v>
      </c>
      <c r="R1383">
        <f t="shared" si="106"/>
        <v>73.36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2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4" t="s">
        <v>8323</v>
      </c>
      <c r="Q1384" t="s">
        <v>8324</v>
      </c>
      <c r="R1384">
        <f t="shared" si="106"/>
        <v>56.41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2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4" t="s">
        <v>8323</v>
      </c>
      <c r="Q1385" t="s">
        <v>8324</v>
      </c>
      <c r="R1385">
        <f t="shared" si="106"/>
        <v>50.25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2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4" t="s">
        <v>8323</v>
      </c>
      <c r="Q1386" t="s">
        <v>8324</v>
      </c>
      <c r="R1386">
        <f t="shared" si="106"/>
        <v>68.94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2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4" t="s">
        <v>8323</v>
      </c>
      <c r="Q1387" t="s">
        <v>8324</v>
      </c>
      <c r="R1387">
        <f t="shared" si="106"/>
        <v>65.91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2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4" t="s">
        <v>8323</v>
      </c>
      <c r="Q1388" t="s">
        <v>8324</v>
      </c>
      <c r="R1388">
        <f t="shared" si="106"/>
        <v>62.5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2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4" t="s">
        <v>8323</v>
      </c>
      <c r="Q1389" t="s">
        <v>8324</v>
      </c>
      <c r="R1389">
        <f t="shared" si="106"/>
        <v>70.06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2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4" t="s">
        <v>8323</v>
      </c>
      <c r="Q1390" t="s">
        <v>8324</v>
      </c>
      <c r="R1390">
        <f t="shared" si="106"/>
        <v>60.18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2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4" t="s">
        <v>8323</v>
      </c>
      <c r="Q1391" t="s">
        <v>8324</v>
      </c>
      <c r="R1391">
        <f t="shared" si="106"/>
        <v>21.38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2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4" t="s">
        <v>8323</v>
      </c>
      <c r="Q1392" t="s">
        <v>8324</v>
      </c>
      <c r="R1392">
        <f t="shared" si="106"/>
        <v>160.79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2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4" t="s">
        <v>8323</v>
      </c>
      <c r="Q1393" t="s">
        <v>8324</v>
      </c>
      <c r="R1393">
        <f t="shared" si="106"/>
        <v>42.38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2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4" t="s">
        <v>8323</v>
      </c>
      <c r="Q1394" t="s">
        <v>8324</v>
      </c>
      <c r="R1394">
        <f t="shared" si="106"/>
        <v>27.32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2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4" t="s">
        <v>8323</v>
      </c>
      <c r="Q1395" t="s">
        <v>8324</v>
      </c>
      <c r="R1395">
        <f t="shared" si="106"/>
        <v>196.83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2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4" t="s">
        <v>8323</v>
      </c>
      <c r="Q1396" t="s">
        <v>8324</v>
      </c>
      <c r="R1396">
        <f t="shared" si="106"/>
        <v>53.88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2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4" t="s">
        <v>8323</v>
      </c>
      <c r="Q1397" t="s">
        <v>8324</v>
      </c>
      <c r="R1397">
        <f t="shared" si="106"/>
        <v>47.76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.5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2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4" t="s">
        <v>8323</v>
      </c>
      <c r="Q1398" t="s">
        <v>8324</v>
      </c>
      <c r="R1398">
        <f t="shared" si="106"/>
        <v>88.19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2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4" t="s">
        <v>8323</v>
      </c>
      <c r="Q1399" t="s">
        <v>8324</v>
      </c>
      <c r="R1399">
        <f t="shared" si="106"/>
        <v>72.06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2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4" t="s">
        <v>8323</v>
      </c>
      <c r="Q1400" t="s">
        <v>8324</v>
      </c>
      <c r="R1400">
        <f t="shared" si="106"/>
        <v>74.25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2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4" t="s">
        <v>8323</v>
      </c>
      <c r="Q1401" t="s">
        <v>8324</v>
      </c>
      <c r="R1401">
        <f t="shared" si="106"/>
        <v>61.7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2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4" t="s">
        <v>8323</v>
      </c>
      <c r="Q1402" t="s">
        <v>8324</v>
      </c>
      <c r="R1402">
        <f t="shared" si="106"/>
        <v>17.239999999999998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3.5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2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4" t="s">
        <v>8323</v>
      </c>
      <c r="Q1403" t="s">
        <v>8324</v>
      </c>
      <c r="R1403">
        <f t="shared" si="106"/>
        <v>51.72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2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4" t="s">
        <v>8323</v>
      </c>
      <c r="Q1404" t="s">
        <v>8324</v>
      </c>
      <c r="R1404">
        <f t="shared" si="106"/>
        <v>24.15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2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4" t="s">
        <v>8323</v>
      </c>
      <c r="Q1405" t="s">
        <v>8324</v>
      </c>
      <c r="R1405">
        <f t="shared" si="106"/>
        <v>62.17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2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4" t="s">
        <v>8320</v>
      </c>
      <c r="Q1406" t="s">
        <v>8339</v>
      </c>
      <c r="R1406">
        <f t="shared" si="106"/>
        <v>48.2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2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4" t="s">
        <v>8320</v>
      </c>
      <c r="Q1407" t="s">
        <v>8339</v>
      </c>
      <c r="R1407">
        <f t="shared" si="106"/>
        <v>6.18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2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4" t="s">
        <v>8320</v>
      </c>
      <c r="Q1408" t="s">
        <v>8339</v>
      </c>
      <c r="R1408">
        <f t="shared" si="106"/>
        <v>5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2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4" t="s">
        <v>8320</v>
      </c>
      <c r="Q1409" t="s">
        <v>8339</v>
      </c>
      <c r="R1409">
        <f t="shared" si="106"/>
        <v>7.5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2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4" t="s">
        <v>8320</v>
      </c>
      <c r="Q1410" t="s">
        <v>8339</v>
      </c>
      <c r="R1410">
        <f t="shared" ref="R1410:R1473" si="111">IFERROR(ROUND(E1410/M1410,2),0)</f>
        <v>12</v>
      </c>
      <c r="S1410" s="10">
        <f t="shared" ref="S1410:S1473" si="112" xml:space="preserve"> (((K1410/60)/60)/24)+DATE(1970,1,1)</f>
        <v>42291.872175925921</v>
      </c>
      <c r="T1410" s="10">
        <f t="shared" ref="T1410:T1473" si="113" xml:space="preserve"> (((J1410/60)/60)/24)+DATE(1970,1,1)</f>
        <v>42321.913842592592</v>
      </c>
      <c r="U1410">
        <f t="shared" ref="U1410:U1473" si="114">YEAR(S1410)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2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4" t="s">
        <v>8320</v>
      </c>
      <c r="Q1411" t="s">
        <v>8339</v>
      </c>
      <c r="R1411">
        <f t="shared" si="111"/>
        <v>0</v>
      </c>
      <c r="S1411" s="10">
        <f t="shared" si="112"/>
        <v>41945.133506944447</v>
      </c>
      <c r="T1411" s="10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2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4" t="s">
        <v>8320</v>
      </c>
      <c r="Q1412" t="s">
        <v>8339</v>
      </c>
      <c r="R1412">
        <f t="shared" si="111"/>
        <v>1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3.5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2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4" t="s">
        <v>8320</v>
      </c>
      <c r="Q1413" t="s">
        <v>8339</v>
      </c>
      <c r="R1413">
        <f t="shared" si="111"/>
        <v>2.33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2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4" t="s">
        <v>8320</v>
      </c>
      <c r="Q1414" t="s">
        <v>8339</v>
      </c>
      <c r="R1414">
        <f t="shared" si="111"/>
        <v>24.62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2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4" t="s">
        <v>8320</v>
      </c>
      <c r="Q1415" t="s">
        <v>8339</v>
      </c>
      <c r="R1415">
        <f t="shared" si="111"/>
        <v>100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2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4" t="s">
        <v>8320</v>
      </c>
      <c r="Q1416" t="s">
        <v>8339</v>
      </c>
      <c r="R1416">
        <f t="shared" si="111"/>
        <v>1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2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4" t="s">
        <v>8320</v>
      </c>
      <c r="Q1417" t="s">
        <v>8339</v>
      </c>
      <c r="R1417">
        <f t="shared" si="111"/>
        <v>88.89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2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4" t="s">
        <v>8320</v>
      </c>
      <c r="Q1418" t="s">
        <v>8339</v>
      </c>
      <c r="R1418">
        <f t="shared" si="111"/>
        <v>0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2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4" t="s">
        <v>8320</v>
      </c>
      <c r="Q1419" t="s">
        <v>8339</v>
      </c>
      <c r="R1419">
        <f t="shared" si="111"/>
        <v>27.5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2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4" t="s">
        <v>8320</v>
      </c>
      <c r="Q1420" t="s">
        <v>8339</v>
      </c>
      <c r="R1420">
        <f t="shared" si="111"/>
        <v>6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3.5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2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4" t="s">
        <v>8320</v>
      </c>
      <c r="Q1421" t="s">
        <v>8339</v>
      </c>
      <c r="R1421">
        <f t="shared" si="111"/>
        <v>44.5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2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4" t="s">
        <v>8320</v>
      </c>
      <c r="Q1422" t="s">
        <v>8339</v>
      </c>
      <c r="R1422">
        <f t="shared" si="111"/>
        <v>1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3.5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2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4" t="s">
        <v>8320</v>
      </c>
      <c r="Q1423" t="s">
        <v>8339</v>
      </c>
      <c r="R1423">
        <f t="shared" si="111"/>
        <v>100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2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4" t="s">
        <v>8320</v>
      </c>
      <c r="Q1424" t="s">
        <v>8339</v>
      </c>
      <c r="R1424">
        <f t="shared" si="111"/>
        <v>13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2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4" t="s">
        <v>8320</v>
      </c>
      <c r="Q1425" t="s">
        <v>8339</v>
      </c>
      <c r="R1425">
        <f t="shared" si="111"/>
        <v>100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2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4" t="s">
        <v>8320</v>
      </c>
      <c r="Q1426" t="s">
        <v>8339</v>
      </c>
      <c r="R1426">
        <f t="shared" si="111"/>
        <v>109.07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2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4" t="s">
        <v>8320</v>
      </c>
      <c r="Q1427" t="s">
        <v>8339</v>
      </c>
      <c r="R1427">
        <f t="shared" si="111"/>
        <v>0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2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4" t="s">
        <v>8320</v>
      </c>
      <c r="Q1428" t="s">
        <v>8339</v>
      </c>
      <c r="R1428">
        <f t="shared" si="111"/>
        <v>0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3.5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2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4" t="s">
        <v>8320</v>
      </c>
      <c r="Q1429" t="s">
        <v>8339</v>
      </c>
      <c r="R1429">
        <f t="shared" si="111"/>
        <v>104.75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2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4" t="s">
        <v>8320</v>
      </c>
      <c r="Q1430" t="s">
        <v>8339</v>
      </c>
      <c r="R1430">
        <f t="shared" si="111"/>
        <v>15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2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4" t="s">
        <v>8320</v>
      </c>
      <c r="Q1431" t="s">
        <v>8339</v>
      </c>
      <c r="R1431">
        <f t="shared" si="111"/>
        <v>0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2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4" t="s">
        <v>8320</v>
      </c>
      <c r="Q1432" t="s">
        <v>8339</v>
      </c>
      <c r="R1432">
        <f t="shared" si="111"/>
        <v>80.599999999999994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.5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2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4" t="s">
        <v>8320</v>
      </c>
      <c r="Q1433" t="s">
        <v>8339</v>
      </c>
      <c r="R1433">
        <f t="shared" si="111"/>
        <v>115.55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.5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2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4" t="s">
        <v>8320</v>
      </c>
      <c r="Q1434" t="s">
        <v>8339</v>
      </c>
      <c r="R1434">
        <f t="shared" si="111"/>
        <v>0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2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4" t="s">
        <v>8320</v>
      </c>
      <c r="Q1435" t="s">
        <v>8339</v>
      </c>
      <c r="R1435">
        <f t="shared" si="111"/>
        <v>80.5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2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4" t="s">
        <v>8320</v>
      </c>
      <c r="Q1436" t="s">
        <v>8339</v>
      </c>
      <c r="R1436">
        <f t="shared" si="111"/>
        <v>744.55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2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4" t="s">
        <v>8320</v>
      </c>
      <c r="Q1437" t="s">
        <v>8339</v>
      </c>
      <c r="R1437">
        <f t="shared" si="111"/>
        <v>7.5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2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4" t="s">
        <v>8320</v>
      </c>
      <c r="Q1438" t="s">
        <v>8339</v>
      </c>
      <c r="R1438">
        <f t="shared" si="111"/>
        <v>38.5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2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4" t="s">
        <v>8320</v>
      </c>
      <c r="Q1439" t="s">
        <v>8339</v>
      </c>
      <c r="R1439">
        <f t="shared" si="111"/>
        <v>36.68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2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4" t="s">
        <v>8320</v>
      </c>
      <c r="Q1440" t="s">
        <v>8339</v>
      </c>
      <c r="R1440">
        <f t="shared" si="111"/>
        <v>75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2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4" t="s">
        <v>8320</v>
      </c>
      <c r="Q1441" t="s">
        <v>8339</v>
      </c>
      <c r="R1441">
        <f t="shared" si="111"/>
        <v>30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2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4" t="s">
        <v>8320</v>
      </c>
      <c r="Q1442" t="s">
        <v>8339</v>
      </c>
      <c r="R1442">
        <f t="shared" si="111"/>
        <v>1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2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4" t="s">
        <v>8320</v>
      </c>
      <c r="Q1443" t="s">
        <v>8339</v>
      </c>
      <c r="R1443">
        <f t="shared" si="111"/>
        <v>673.33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2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4" t="s">
        <v>8320</v>
      </c>
      <c r="Q1444" t="s">
        <v>8339</v>
      </c>
      <c r="R1444">
        <f t="shared" si="111"/>
        <v>0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2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4" t="s">
        <v>8320</v>
      </c>
      <c r="Q1445" t="s">
        <v>8339</v>
      </c>
      <c r="R1445">
        <f t="shared" si="111"/>
        <v>0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2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4" t="s">
        <v>8320</v>
      </c>
      <c r="Q1446" t="s">
        <v>8339</v>
      </c>
      <c r="R1446">
        <f t="shared" si="111"/>
        <v>0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2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4" t="s">
        <v>8320</v>
      </c>
      <c r="Q1447" t="s">
        <v>8339</v>
      </c>
      <c r="R1447">
        <f t="shared" si="111"/>
        <v>0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2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4" t="s">
        <v>8320</v>
      </c>
      <c r="Q1448" t="s">
        <v>8339</v>
      </c>
      <c r="R1448">
        <f t="shared" si="111"/>
        <v>0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2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4" t="s">
        <v>8320</v>
      </c>
      <c r="Q1449" t="s">
        <v>8339</v>
      </c>
      <c r="R1449">
        <f t="shared" si="111"/>
        <v>25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3.5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2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4" t="s">
        <v>8320</v>
      </c>
      <c r="Q1450" t="s">
        <v>8339</v>
      </c>
      <c r="R1450">
        <f t="shared" si="111"/>
        <v>0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2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4" t="s">
        <v>8320</v>
      </c>
      <c r="Q1451" t="s">
        <v>8339</v>
      </c>
      <c r="R1451">
        <f t="shared" si="111"/>
        <v>0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3.5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2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4" t="s">
        <v>8320</v>
      </c>
      <c r="Q1452" t="s">
        <v>8339</v>
      </c>
      <c r="R1452">
        <f t="shared" si="111"/>
        <v>1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2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4" t="s">
        <v>8320</v>
      </c>
      <c r="Q1453" t="s">
        <v>8339</v>
      </c>
      <c r="R1453">
        <f t="shared" si="111"/>
        <v>1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2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4" t="s">
        <v>8320</v>
      </c>
      <c r="Q1454" t="s">
        <v>8339</v>
      </c>
      <c r="R1454">
        <f t="shared" si="111"/>
        <v>0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2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4" t="s">
        <v>8320</v>
      </c>
      <c r="Q1455" t="s">
        <v>8339</v>
      </c>
      <c r="R1455">
        <f t="shared" si="111"/>
        <v>0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2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4" t="s">
        <v>8320</v>
      </c>
      <c r="Q1456" t="s">
        <v>8339</v>
      </c>
      <c r="R1456">
        <f t="shared" si="111"/>
        <v>15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.5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2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4" t="s">
        <v>8320</v>
      </c>
      <c r="Q1457" t="s">
        <v>8339</v>
      </c>
      <c r="R1457">
        <f t="shared" si="111"/>
        <v>225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2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4" t="s">
        <v>8320</v>
      </c>
      <c r="Q1458" t="s">
        <v>8339</v>
      </c>
      <c r="R1458">
        <f t="shared" si="111"/>
        <v>48.33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2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4" t="s">
        <v>8320</v>
      </c>
      <c r="Q1459" t="s">
        <v>8339</v>
      </c>
      <c r="R1459">
        <f t="shared" si="111"/>
        <v>0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3.5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2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4" t="s">
        <v>8320</v>
      </c>
      <c r="Q1460" t="s">
        <v>8339</v>
      </c>
      <c r="R1460">
        <f t="shared" si="111"/>
        <v>0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2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4" t="s">
        <v>8320</v>
      </c>
      <c r="Q1461" t="s">
        <v>8339</v>
      </c>
      <c r="R1461">
        <f t="shared" si="111"/>
        <v>0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2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4" t="s">
        <v>8320</v>
      </c>
      <c r="Q1462" t="s">
        <v>8339</v>
      </c>
      <c r="R1462">
        <f t="shared" si="111"/>
        <v>0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2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4" t="s">
        <v>8320</v>
      </c>
      <c r="Q1463" t="s">
        <v>8340</v>
      </c>
      <c r="R1463">
        <f t="shared" si="111"/>
        <v>44.67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2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4" t="s">
        <v>8320</v>
      </c>
      <c r="Q1464" t="s">
        <v>8340</v>
      </c>
      <c r="R1464">
        <f t="shared" si="111"/>
        <v>28.94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2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4" t="s">
        <v>8320</v>
      </c>
      <c r="Q1465" t="s">
        <v>8340</v>
      </c>
      <c r="R1465">
        <f t="shared" si="111"/>
        <v>35.44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2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4" t="s">
        <v>8320</v>
      </c>
      <c r="Q1466" t="s">
        <v>8340</v>
      </c>
      <c r="R1466">
        <f t="shared" si="111"/>
        <v>34.869999999999997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2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4" t="s">
        <v>8320</v>
      </c>
      <c r="Q1467" t="s">
        <v>8340</v>
      </c>
      <c r="R1467">
        <f t="shared" si="111"/>
        <v>52.62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2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4" t="s">
        <v>8320</v>
      </c>
      <c r="Q1468" t="s">
        <v>8340</v>
      </c>
      <c r="R1468">
        <f t="shared" si="111"/>
        <v>69.599999999999994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2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4" t="s">
        <v>8320</v>
      </c>
      <c r="Q1469" t="s">
        <v>8340</v>
      </c>
      <c r="R1469">
        <f t="shared" si="111"/>
        <v>76.72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2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4" t="s">
        <v>8320</v>
      </c>
      <c r="Q1470" t="s">
        <v>8340</v>
      </c>
      <c r="R1470">
        <f t="shared" si="111"/>
        <v>33.19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2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4" t="s">
        <v>8320</v>
      </c>
      <c r="Q1471" t="s">
        <v>8340</v>
      </c>
      <c r="R1471">
        <f t="shared" si="111"/>
        <v>149.46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3.5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2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4" t="s">
        <v>8320</v>
      </c>
      <c r="Q1472" t="s">
        <v>8340</v>
      </c>
      <c r="R1472">
        <f t="shared" si="111"/>
        <v>23.17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2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4" t="s">
        <v>8320</v>
      </c>
      <c r="Q1473" t="s">
        <v>8340</v>
      </c>
      <c r="R1473">
        <f t="shared" si="111"/>
        <v>96.88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3.5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2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4" t="s">
        <v>8320</v>
      </c>
      <c r="Q1474" t="s">
        <v>8340</v>
      </c>
      <c r="R1474">
        <f t="shared" ref="R1474:R1537" si="116">IFERROR(ROUND(E1474/M1474,2),0)</f>
        <v>103.2</v>
      </c>
      <c r="S1474" s="10">
        <f t="shared" ref="S1474:S1537" si="117" xml:space="preserve"> (((K1474/60)/60)/24)+DATE(1970,1,1)</f>
        <v>41533.542858796296</v>
      </c>
      <c r="T1474" s="10">
        <f t="shared" ref="T1474:T1537" si="118" xml:space="preserve"> (((J1474/60)/60)/24)+DATE(1970,1,1)</f>
        <v>41563.542858796296</v>
      </c>
      <c r="U1474">
        <f t="shared" ref="U1474:U1537" si="119">YEAR(S1474)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2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4" t="s">
        <v>8320</v>
      </c>
      <c r="Q1475" t="s">
        <v>8340</v>
      </c>
      <c r="R1475">
        <f t="shared" si="116"/>
        <v>38.46</v>
      </c>
      <c r="S1475" s="10">
        <f t="shared" si="117"/>
        <v>40939.979618055557</v>
      </c>
      <c r="T1475" s="10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2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4" t="s">
        <v>8320</v>
      </c>
      <c r="Q1476" t="s">
        <v>8340</v>
      </c>
      <c r="R1476">
        <f t="shared" si="116"/>
        <v>44.32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2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4" t="s">
        <v>8320</v>
      </c>
      <c r="Q1477" t="s">
        <v>8340</v>
      </c>
      <c r="R1477">
        <f t="shared" si="116"/>
        <v>64.17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2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4" t="s">
        <v>8320</v>
      </c>
      <c r="Q1478" t="s">
        <v>8340</v>
      </c>
      <c r="R1478">
        <f t="shared" si="116"/>
        <v>43.33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2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4" t="s">
        <v>8320</v>
      </c>
      <c r="Q1479" t="s">
        <v>8340</v>
      </c>
      <c r="R1479">
        <f t="shared" si="116"/>
        <v>90.5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2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4" t="s">
        <v>8320</v>
      </c>
      <c r="Q1480" t="s">
        <v>8340</v>
      </c>
      <c r="R1480">
        <f t="shared" si="116"/>
        <v>29.19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2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4" t="s">
        <v>8320</v>
      </c>
      <c r="Q1481" t="s">
        <v>8340</v>
      </c>
      <c r="R1481">
        <f t="shared" si="116"/>
        <v>30.96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2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4" t="s">
        <v>8320</v>
      </c>
      <c r="Q1482" t="s">
        <v>8340</v>
      </c>
      <c r="R1482">
        <f t="shared" si="116"/>
        <v>92.16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2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4" t="s">
        <v>8320</v>
      </c>
      <c r="Q1483" t="s">
        <v>8322</v>
      </c>
      <c r="R1483">
        <f t="shared" si="116"/>
        <v>17.5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2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4" t="s">
        <v>8320</v>
      </c>
      <c r="Q1484" t="s">
        <v>8322</v>
      </c>
      <c r="R1484">
        <f t="shared" si="116"/>
        <v>5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2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4" t="s">
        <v>8320</v>
      </c>
      <c r="Q1485" t="s">
        <v>8322</v>
      </c>
      <c r="R1485">
        <f t="shared" si="116"/>
        <v>25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2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4" t="s">
        <v>8320</v>
      </c>
      <c r="Q1486" t="s">
        <v>8322</v>
      </c>
      <c r="R1486">
        <f t="shared" si="116"/>
        <v>0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2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4" t="s">
        <v>8320</v>
      </c>
      <c r="Q1487" t="s">
        <v>8322</v>
      </c>
      <c r="R1487">
        <f t="shared" si="116"/>
        <v>50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3.5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2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4" t="s">
        <v>8320</v>
      </c>
      <c r="Q1488" t="s">
        <v>8322</v>
      </c>
      <c r="R1488">
        <f t="shared" si="116"/>
        <v>16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2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4" t="s">
        <v>8320</v>
      </c>
      <c r="Q1489" t="s">
        <v>8322</v>
      </c>
      <c r="R1489">
        <f t="shared" si="116"/>
        <v>0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2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4" t="s">
        <v>8320</v>
      </c>
      <c r="Q1490" t="s">
        <v>8322</v>
      </c>
      <c r="R1490">
        <f t="shared" si="116"/>
        <v>60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2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4" t="s">
        <v>8320</v>
      </c>
      <c r="Q1491" t="s">
        <v>8322</v>
      </c>
      <c r="R1491">
        <f t="shared" si="116"/>
        <v>0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2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4" t="s">
        <v>8320</v>
      </c>
      <c r="Q1492" t="s">
        <v>8322</v>
      </c>
      <c r="R1492">
        <f t="shared" si="116"/>
        <v>47.11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2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4" t="s">
        <v>8320</v>
      </c>
      <c r="Q1493" t="s">
        <v>8322</v>
      </c>
      <c r="R1493">
        <f t="shared" si="116"/>
        <v>100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3.5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2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4" t="s">
        <v>8320</v>
      </c>
      <c r="Q1494" t="s">
        <v>8322</v>
      </c>
      <c r="R1494">
        <f t="shared" si="116"/>
        <v>15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2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4" t="s">
        <v>8320</v>
      </c>
      <c r="Q1495" t="s">
        <v>8322</v>
      </c>
      <c r="R1495">
        <f t="shared" si="116"/>
        <v>0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.5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2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4" t="s">
        <v>8320</v>
      </c>
      <c r="Q1496" t="s">
        <v>8322</v>
      </c>
      <c r="R1496">
        <f t="shared" si="116"/>
        <v>40.450000000000003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2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4" t="s">
        <v>8320</v>
      </c>
      <c r="Q1497" t="s">
        <v>8322</v>
      </c>
      <c r="R1497">
        <f t="shared" si="116"/>
        <v>0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2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4" t="s">
        <v>8320</v>
      </c>
      <c r="Q1498" t="s">
        <v>8322</v>
      </c>
      <c r="R1498">
        <f t="shared" si="116"/>
        <v>0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.5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2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4" t="s">
        <v>8320</v>
      </c>
      <c r="Q1499" t="s">
        <v>8322</v>
      </c>
      <c r="R1499">
        <f t="shared" si="116"/>
        <v>1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2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4" t="s">
        <v>8320</v>
      </c>
      <c r="Q1500" t="s">
        <v>8322</v>
      </c>
      <c r="R1500">
        <f t="shared" si="116"/>
        <v>19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.5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2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4" t="s">
        <v>8320</v>
      </c>
      <c r="Q1501" t="s">
        <v>8322</v>
      </c>
      <c r="R1501">
        <f t="shared" si="116"/>
        <v>5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2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4" t="s">
        <v>8320</v>
      </c>
      <c r="Q1502" t="s">
        <v>8322</v>
      </c>
      <c r="R1502">
        <f t="shared" si="116"/>
        <v>46.73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2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4" t="s">
        <v>8336</v>
      </c>
      <c r="Q1503" t="s">
        <v>8337</v>
      </c>
      <c r="R1503">
        <f t="shared" si="116"/>
        <v>97.73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2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4" t="s">
        <v>8336</v>
      </c>
      <c r="Q1504" t="s">
        <v>8337</v>
      </c>
      <c r="R1504">
        <f t="shared" si="116"/>
        <v>67.84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2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4" t="s">
        <v>8336</v>
      </c>
      <c r="Q1505" t="s">
        <v>8337</v>
      </c>
      <c r="R1505">
        <f t="shared" si="116"/>
        <v>56.98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2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4" t="s">
        <v>8336</v>
      </c>
      <c r="Q1506" t="s">
        <v>8337</v>
      </c>
      <c r="R1506">
        <f t="shared" si="116"/>
        <v>67.16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2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4" t="s">
        <v>8336</v>
      </c>
      <c r="Q1507" t="s">
        <v>8337</v>
      </c>
      <c r="R1507">
        <f t="shared" si="116"/>
        <v>48.04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2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4" t="s">
        <v>8336</v>
      </c>
      <c r="Q1508" t="s">
        <v>8337</v>
      </c>
      <c r="R1508">
        <f t="shared" si="116"/>
        <v>38.86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3.5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2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4" t="s">
        <v>8336</v>
      </c>
      <c r="Q1509" t="s">
        <v>8337</v>
      </c>
      <c r="R1509">
        <f t="shared" si="116"/>
        <v>78.180000000000007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2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4" t="s">
        <v>8336</v>
      </c>
      <c r="Q1510" t="s">
        <v>8337</v>
      </c>
      <c r="R1510">
        <f t="shared" si="116"/>
        <v>97.11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2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4" t="s">
        <v>8336</v>
      </c>
      <c r="Q1511" t="s">
        <v>8337</v>
      </c>
      <c r="R1511">
        <f t="shared" si="116"/>
        <v>110.39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2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4" t="s">
        <v>8336</v>
      </c>
      <c r="Q1512" t="s">
        <v>8337</v>
      </c>
      <c r="R1512">
        <f t="shared" si="116"/>
        <v>39.92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3.5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2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4" t="s">
        <v>8336</v>
      </c>
      <c r="Q1513" t="s">
        <v>8337</v>
      </c>
      <c r="R1513">
        <f t="shared" si="116"/>
        <v>75.98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2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4" t="s">
        <v>8336</v>
      </c>
      <c r="Q1514" t="s">
        <v>8337</v>
      </c>
      <c r="R1514">
        <f t="shared" si="116"/>
        <v>58.38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2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4" t="s">
        <v>8336</v>
      </c>
      <c r="Q1515" t="s">
        <v>8337</v>
      </c>
      <c r="R1515">
        <f t="shared" si="116"/>
        <v>55.82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2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4" t="s">
        <v>8336</v>
      </c>
      <c r="Q1516" t="s">
        <v>8337</v>
      </c>
      <c r="R1516">
        <f t="shared" si="116"/>
        <v>151.24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2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4" t="s">
        <v>8336</v>
      </c>
      <c r="Q1517" t="s">
        <v>8337</v>
      </c>
      <c r="R1517">
        <f t="shared" si="116"/>
        <v>849.67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2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4" t="s">
        <v>8336</v>
      </c>
      <c r="Q1518" t="s">
        <v>8337</v>
      </c>
      <c r="R1518">
        <f t="shared" si="116"/>
        <v>159.24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2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4" t="s">
        <v>8336</v>
      </c>
      <c r="Q1519" t="s">
        <v>8337</v>
      </c>
      <c r="R1519">
        <f t="shared" si="116"/>
        <v>39.51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2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4" t="s">
        <v>8336</v>
      </c>
      <c r="Q1520" t="s">
        <v>8337</v>
      </c>
      <c r="R1520">
        <f t="shared" si="116"/>
        <v>130.53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2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4" t="s">
        <v>8336</v>
      </c>
      <c r="Q1521" t="s">
        <v>8337</v>
      </c>
      <c r="R1521">
        <f t="shared" si="116"/>
        <v>64.16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2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4" t="s">
        <v>8336</v>
      </c>
      <c r="Q1522" t="s">
        <v>8337</v>
      </c>
      <c r="R1522">
        <f t="shared" si="116"/>
        <v>111.53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2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4" t="s">
        <v>8336</v>
      </c>
      <c r="Q1523" t="s">
        <v>8337</v>
      </c>
      <c r="R1523">
        <f t="shared" si="116"/>
        <v>170.45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3.5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2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4" t="s">
        <v>8336</v>
      </c>
      <c r="Q1524" t="s">
        <v>8337</v>
      </c>
      <c r="R1524">
        <f t="shared" si="116"/>
        <v>133.74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2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4" t="s">
        <v>8336</v>
      </c>
      <c r="Q1525" t="s">
        <v>8337</v>
      </c>
      <c r="R1525">
        <f t="shared" si="116"/>
        <v>95.83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2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4" t="s">
        <v>8336</v>
      </c>
      <c r="Q1526" t="s">
        <v>8337</v>
      </c>
      <c r="R1526">
        <f t="shared" si="116"/>
        <v>221.79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2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4" t="s">
        <v>8336</v>
      </c>
      <c r="Q1527" t="s">
        <v>8337</v>
      </c>
      <c r="R1527">
        <f t="shared" si="116"/>
        <v>32.32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2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4" t="s">
        <v>8336</v>
      </c>
      <c r="Q1528" t="s">
        <v>8337</v>
      </c>
      <c r="R1528">
        <f t="shared" si="116"/>
        <v>98.84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2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4" t="s">
        <v>8336</v>
      </c>
      <c r="Q1529" t="s">
        <v>8337</v>
      </c>
      <c r="R1529">
        <f t="shared" si="116"/>
        <v>55.22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2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4" t="s">
        <v>8336</v>
      </c>
      <c r="Q1530" t="s">
        <v>8337</v>
      </c>
      <c r="R1530">
        <f t="shared" si="116"/>
        <v>52.79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9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2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4" t="s">
        <v>8336</v>
      </c>
      <c r="Q1531" t="s">
        <v>8337</v>
      </c>
      <c r="R1531">
        <f t="shared" si="116"/>
        <v>135.66999999999999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3.5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2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4" t="s">
        <v>8336</v>
      </c>
      <c r="Q1532" t="s">
        <v>8337</v>
      </c>
      <c r="R1532">
        <f t="shared" si="116"/>
        <v>53.99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3.5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2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4" t="s">
        <v>8336</v>
      </c>
      <c r="Q1533" t="s">
        <v>8337</v>
      </c>
      <c r="R1533">
        <f t="shared" si="116"/>
        <v>56.64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2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4" t="s">
        <v>8336</v>
      </c>
      <c r="Q1534" t="s">
        <v>8337</v>
      </c>
      <c r="R1534">
        <f t="shared" si="116"/>
        <v>82.32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2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4" t="s">
        <v>8336</v>
      </c>
      <c r="Q1535" t="s">
        <v>8337</v>
      </c>
      <c r="R1535">
        <f t="shared" si="116"/>
        <v>88.26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2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4" t="s">
        <v>8336</v>
      </c>
      <c r="Q1536" t="s">
        <v>8337</v>
      </c>
      <c r="R1536">
        <f t="shared" si="116"/>
        <v>84.91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2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4" t="s">
        <v>8336</v>
      </c>
      <c r="Q1537" t="s">
        <v>8337</v>
      </c>
      <c r="R1537">
        <f t="shared" si="116"/>
        <v>48.15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3.5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2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4" t="s">
        <v>8336</v>
      </c>
      <c r="Q1538" t="s">
        <v>8337</v>
      </c>
      <c r="R1538">
        <f t="shared" ref="R1538:R1601" si="121">IFERROR(ROUND(E1538/M1538,2),0)</f>
        <v>66.02</v>
      </c>
      <c r="S1538" s="10">
        <f t="shared" ref="S1538:S1601" si="122" xml:space="preserve"> (((K1538/60)/60)/24)+DATE(1970,1,1)</f>
        <v>42213.802199074074</v>
      </c>
      <c r="T1538" s="10">
        <f t="shared" ref="T1538:T1601" si="123" xml:space="preserve"> (((J1538/60)/60)/24)+DATE(1970,1,1)</f>
        <v>42243.802199074074</v>
      </c>
      <c r="U1538">
        <f t="shared" ref="U1538:U1601" si="124">YEAR(S1538)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2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4" t="s">
        <v>8336</v>
      </c>
      <c r="Q1539" t="s">
        <v>8337</v>
      </c>
      <c r="R1539">
        <f t="shared" si="121"/>
        <v>96.38</v>
      </c>
      <c r="S1539" s="10">
        <f t="shared" si="122"/>
        <v>42552.315127314811</v>
      </c>
      <c r="T1539" s="10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2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4" t="s">
        <v>8336</v>
      </c>
      <c r="Q1540" t="s">
        <v>8337</v>
      </c>
      <c r="R1540">
        <f t="shared" si="121"/>
        <v>156.16999999999999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2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4" t="s">
        <v>8336</v>
      </c>
      <c r="Q1541" t="s">
        <v>8337</v>
      </c>
      <c r="R1541">
        <f t="shared" si="121"/>
        <v>95.76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2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4" t="s">
        <v>8336</v>
      </c>
      <c r="Q1542" t="s">
        <v>8337</v>
      </c>
      <c r="R1542">
        <f t="shared" si="121"/>
        <v>180.41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2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4" t="s">
        <v>8336</v>
      </c>
      <c r="Q1543" t="s">
        <v>8341</v>
      </c>
      <c r="R1543">
        <f t="shared" si="121"/>
        <v>3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.5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2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4" t="s">
        <v>8336</v>
      </c>
      <c r="Q1544" t="s">
        <v>8341</v>
      </c>
      <c r="R1544">
        <f t="shared" si="121"/>
        <v>20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2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4" t="s">
        <v>8336</v>
      </c>
      <c r="Q1545" t="s">
        <v>8341</v>
      </c>
      <c r="R1545">
        <f t="shared" si="121"/>
        <v>10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2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4" t="s">
        <v>8336</v>
      </c>
      <c r="Q1546" t="s">
        <v>8341</v>
      </c>
      <c r="R1546">
        <f t="shared" si="121"/>
        <v>0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2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4" t="s">
        <v>8336</v>
      </c>
      <c r="Q1547" t="s">
        <v>8341</v>
      </c>
      <c r="R1547">
        <f t="shared" si="121"/>
        <v>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2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4" t="s">
        <v>8336</v>
      </c>
      <c r="Q1548" t="s">
        <v>8341</v>
      </c>
      <c r="R1548">
        <f t="shared" si="121"/>
        <v>26.27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2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4" t="s">
        <v>8336</v>
      </c>
      <c r="Q1549" t="s">
        <v>8341</v>
      </c>
      <c r="R1549">
        <f t="shared" si="121"/>
        <v>0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2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4" t="s">
        <v>8336</v>
      </c>
      <c r="Q1550" t="s">
        <v>8341</v>
      </c>
      <c r="R1550">
        <f t="shared" si="121"/>
        <v>60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2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4" t="s">
        <v>8336</v>
      </c>
      <c r="Q1551" t="s">
        <v>8341</v>
      </c>
      <c r="R1551">
        <f t="shared" si="121"/>
        <v>28.33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3.5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2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4" t="s">
        <v>8336</v>
      </c>
      <c r="Q1552" t="s">
        <v>8341</v>
      </c>
      <c r="R1552">
        <f t="shared" si="121"/>
        <v>14.43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2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4" t="s">
        <v>8336</v>
      </c>
      <c r="Q1553" t="s">
        <v>8341</v>
      </c>
      <c r="R1553">
        <f t="shared" si="121"/>
        <v>0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2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4" t="s">
        <v>8336</v>
      </c>
      <c r="Q1554" t="s">
        <v>8341</v>
      </c>
      <c r="R1554">
        <f t="shared" si="121"/>
        <v>132.19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2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4" t="s">
        <v>8336</v>
      </c>
      <c r="Q1555" t="s">
        <v>8341</v>
      </c>
      <c r="R1555">
        <f t="shared" si="121"/>
        <v>0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2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4" t="s">
        <v>8336</v>
      </c>
      <c r="Q1556" t="s">
        <v>8341</v>
      </c>
      <c r="R1556">
        <f t="shared" si="121"/>
        <v>0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2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4" t="s">
        <v>8336</v>
      </c>
      <c r="Q1557" t="s">
        <v>8341</v>
      </c>
      <c r="R1557">
        <f t="shared" si="121"/>
        <v>0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2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4" t="s">
        <v>8336</v>
      </c>
      <c r="Q1558" t="s">
        <v>8341</v>
      </c>
      <c r="R1558">
        <f t="shared" si="121"/>
        <v>56.42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2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4" t="s">
        <v>8336</v>
      </c>
      <c r="Q1559" t="s">
        <v>8341</v>
      </c>
      <c r="R1559">
        <f t="shared" si="121"/>
        <v>100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2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4" t="s">
        <v>8336</v>
      </c>
      <c r="Q1560" t="s">
        <v>8341</v>
      </c>
      <c r="R1560">
        <f t="shared" si="121"/>
        <v>11.67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2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4" t="s">
        <v>8336</v>
      </c>
      <c r="Q1561" t="s">
        <v>8341</v>
      </c>
      <c r="R1561">
        <f t="shared" si="121"/>
        <v>50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2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4" t="s">
        <v>8336</v>
      </c>
      <c r="Q1562" t="s">
        <v>8341</v>
      </c>
      <c r="R1562">
        <f t="shared" si="121"/>
        <v>23.5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.5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2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4" t="s">
        <v>8320</v>
      </c>
      <c r="Q1563" t="s">
        <v>8342</v>
      </c>
      <c r="R1563">
        <f t="shared" si="121"/>
        <v>67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3.5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2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4" t="s">
        <v>8320</v>
      </c>
      <c r="Q1564" t="s">
        <v>8342</v>
      </c>
      <c r="R1564">
        <f t="shared" si="121"/>
        <v>0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2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4" t="s">
        <v>8320</v>
      </c>
      <c r="Q1565" t="s">
        <v>8342</v>
      </c>
      <c r="R1565">
        <f t="shared" si="121"/>
        <v>42.5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2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4" t="s">
        <v>8320</v>
      </c>
      <c r="Q1566" t="s">
        <v>8342</v>
      </c>
      <c r="R1566">
        <f t="shared" si="121"/>
        <v>10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2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4" t="s">
        <v>8320</v>
      </c>
      <c r="Q1567" t="s">
        <v>8342</v>
      </c>
      <c r="R1567">
        <f t="shared" si="121"/>
        <v>100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2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4" t="s">
        <v>8320</v>
      </c>
      <c r="Q1568" t="s">
        <v>8342</v>
      </c>
      <c r="R1568">
        <f t="shared" si="121"/>
        <v>108.05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2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4" t="s">
        <v>8320</v>
      </c>
      <c r="Q1569" t="s">
        <v>8342</v>
      </c>
      <c r="R1569">
        <f t="shared" si="121"/>
        <v>26.92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2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4" t="s">
        <v>8320</v>
      </c>
      <c r="Q1570" t="s">
        <v>8342</v>
      </c>
      <c r="R1570">
        <f t="shared" si="121"/>
        <v>155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2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4" t="s">
        <v>8320</v>
      </c>
      <c r="Q1571" t="s">
        <v>8342</v>
      </c>
      <c r="R1571">
        <f t="shared" si="121"/>
        <v>0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2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4" t="s">
        <v>8320</v>
      </c>
      <c r="Q1572" t="s">
        <v>8342</v>
      </c>
      <c r="R1572">
        <f t="shared" si="121"/>
        <v>47.77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3.5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2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4" t="s">
        <v>8320</v>
      </c>
      <c r="Q1573" t="s">
        <v>8342</v>
      </c>
      <c r="R1573">
        <f t="shared" si="121"/>
        <v>20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2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4" t="s">
        <v>8320</v>
      </c>
      <c r="Q1574" t="s">
        <v>8342</v>
      </c>
      <c r="R1574">
        <f t="shared" si="121"/>
        <v>41.67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2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4" t="s">
        <v>8320</v>
      </c>
      <c r="Q1575" t="s">
        <v>8342</v>
      </c>
      <c r="R1575">
        <f t="shared" si="121"/>
        <v>74.33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2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4" t="s">
        <v>8320</v>
      </c>
      <c r="Q1576" t="s">
        <v>8342</v>
      </c>
      <c r="R1576">
        <f t="shared" si="121"/>
        <v>84.33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2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4" t="s">
        <v>8320</v>
      </c>
      <c r="Q1577" t="s">
        <v>8342</v>
      </c>
      <c r="R1577">
        <f t="shared" si="121"/>
        <v>65.459999999999994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2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4" t="s">
        <v>8320</v>
      </c>
      <c r="Q1578" t="s">
        <v>8342</v>
      </c>
      <c r="R1578">
        <f t="shared" si="121"/>
        <v>65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2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4" t="s">
        <v>8320</v>
      </c>
      <c r="Q1579" t="s">
        <v>8342</v>
      </c>
      <c r="R1579">
        <f t="shared" si="121"/>
        <v>27.5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2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4" t="s">
        <v>8320</v>
      </c>
      <c r="Q1580" t="s">
        <v>8342</v>
      </c>
      <c r="R1580">
        <f t="shared" si="121"/>
        <v>51.25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2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4" t="s">
        <v>8320</v>
      </c>
      <c r="Q1581" t="s">
        <v>8342</v>
      </c>
      <c r="R1581">
        <f t="shared" si="121"/>
        <v>14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2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4" t="s">
        <v>8320</v>
      </c>
      <c r="Q1582" t="s">
        <v>8342</v>
      </c>
      <c r="R1582">
        <f t="shared" si="121"/>
        <v>0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2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4" t="s">
        <v>8336</v>
      </c>
      <c r="Q1583" t="s">
        <v>8343</v>
      </c>
      <c r="R1583">
        <f t="shared" si="121"/>
        <v>5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2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4" t="s">
        <v>8336</v>
      </c>
      <c r="Q1584" t="s">
        <v>8343</v>
      </c>
      <c r="R1584">
        <f t="shared" si="121"/>
        <v>31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3.5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2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4" t="s">
        <v>8336</v>
      </c>
      <c r="Q1585" t="s">
        <v>8343</v>
      </c>
      <c r="R1585">
        <f t="shared" si="121"/>
        <v>15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2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4" t="s">
        <v>8336</v>
      </c>
      <c r="Q1586" t="s">
        <v>8343</v>
      </c>
      <c r="R1586">
        <f t="shared" si="121"/>
        <v>0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3.5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2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4" t="s">
        <v>8336</v>
      </c>
      <c r="Q1587" t="s">
        <v>8343</v>
      </c>
      <c r="R1587">
        <f t="shared" si="121"/>
        <v>131.66999999999999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2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4" t="s">
        <v>8336</v>
      </c>
      <c r="Q1588" t="s">
        <v>8343</v>
      </c>
      <c r="R1588">
        <f t="shared" si="121"/>
        <v>0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3.5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2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4" t="s">
        <v>8336</v>
      </c>
      <c r="Q1589" t="s">
        <v>8343</v>
      </c>
      <c r="R1589">
        <f t="shared" si="121"/>
        <v>1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2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4" t="s">
        <v>8336</v>
      </c>
      <c r="Q1590" t="s">
        <v>8343</v>
      </c>
      <c r="R1590">
        <f t="shared" si="121"/>
        <v>0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2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4" t="s">
        <v>8336</v>
      </c>
      <c r="Q1591" t="s">
        <v>8343</v>
      </c>
      <c r="R1591">
        <f t="shared" si="121"/>
        <v>0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2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4" t="s">
        <v>8336</v>
      </c>
      <c r="Q1592" t="s">
        <v>8343</v>
      </c>
      <c r="R1592">
        <f t="shared" si="121"/>
        <v>510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3.5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2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4" t="s">
        <v>8336</v>
      </c>
      <c r="Q1593" t="s">
        <v>8343</v>
      </c>
      <c r="R1593">
        <f t="shared" si="121"/>
        <v>44.48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2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4" t="s">
        <v>8336</v>
      </c>
      <c r="Q1594" t="s">
        <v>8343</v>
      </c>
      <c r="R1594">
        <f t="shared" si="121"/>
        <v>0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2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4" t="s">
        <v>8336</v>
      </c>
      <c r="Q1595" t="s">
        <v>8343</v>
      </c>
      <c r="R1595">
        <f t="shared" si="121"/>
        <v>1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2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4" t="s">
        <v>8336</v>
      </c>
      <c r="Q1596" t="s">
        <v>8343</v>
      </c>
      <c r="R1596">
        <f t="shared" si="121"/>
        <v>20.5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2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4" t="s">
        <v>8336</v>
      </c>
      <c r="Q1597" t="s">
        <v>8343</v>
      </c>
      <c r="R1597">
        <f t="shared" si="121"/>
        <v>40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2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4" t="s">
        <v>8336</v>
      </c>
      <c r="Q1598" t="s">
        <v>8343</v>
      </c>
      <c r="R1598">
        <f t="shared" si="121"/>
        <v>25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2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4" t="s">
        <v>8336</v>
      </c>
      <c r="Q1599" t="s">
        <v>8343</v>
      </c>
      <c r="R1599">
        <f t="shared" si="121"/>
        <v>0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3.5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2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4" t="s">
        <v>8336</v>
      </c>
      <c r="Q1600" t="s">
        <v>8343</v>
      </c>
      <c r="R1600">
        <f t="shared" si="121"/>
        <v>1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2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4" t="s">
        <v>8336</v>
      </c>
      <c r="Q1601" t="s">
        <v>8343</v>
      </c>
      <c r="R1601">
        <f t="shared" si="121"/>
        <v>0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.5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2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4" t="s">
        <v>8336</v>
      </c>
      <c r="Q1602" t="s">
        <v>8343</v>
      </c>
      <c r="R1602">
        <f t="shared" ref="R1602:R1665" si="126">IFERROR(ROUND(E1602/M1602,2),0)</f>
        <v>40.78</v>
      </c>
      <c r="S1602" s="10">
        <f t="shared" ref="S1602:S1665" si="127" xml:space="preserve"> (((K1602/60)/60)/24)+DATE(1970,1,1)</f>
        <v>41791.057314814818</v>
      </c>
      <c r="T1602" s="10">
        <f t="shared" ref="T1602:T1665" si="128" xml:space="preserve"> (((J1602/60)/60)/24)+DATE(1970,1,1)</f>
        <v>41835.21597222222</v>
      </c>
      <c r="U1602">
        <f t="shared" ref="U1602:U1665" si="129">YEAR(S1602)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2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4" t="s">
        <v>8323</v>
      </c>
      <c r="Q1603" t="s">
        <v>8324</v>
      </c>
      <c r="R1603">
        <f t="shared" si="126"/>
        <v>48.33</v>
      </c>
      <c r="S1603" s="10">
        <f t="shared" si="127"/>
        <v>40638.092974537038</v>
      </c>
      <c r="T1603" s="10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2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4" t="s">
        <v>8323</v>
      </c>
      <c r="Q1604" t="s">
        <v>8324</v>
      </c>
      <c r="R1604">
        <f t="shared" si="126"/>
        <v>46.95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2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4" t="s">
        <v>8323</v>
      </c>
      <c r="Q1605" t="s">
        <v>8324</v>
      </c>
      <c r="R1605">
        <f t="shared" si="126"/>
        <v>66.69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2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4" t="s">
        <v>8323</v>
      </c>
      <c r="Q1606" t="s">
        <v>8324</v>
      </c>
      <c r="R1606">
        <f t="shared" si="126"/>
        <v>48.84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2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4" t="s">
        <v>8323</v>
      </c>
      <c r="Q1607" t="s">
        <v>8324</v>
      </c>
      <c r="R1607">
        <f t="shared" si="126"/>
        <v>137.31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.5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2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4" t="s">
        <v>8323</v>
      </c>
      <c r="Q1608" t="s">
        <v>8324</v>
      </c>
      <c r="R1608">
        <f t="shared" si="126"/>
        <v>87.83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2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4" t="s">
        <v>8323</v>
      </c>
      <c r="Q1609" t="s">
        <v>8324</v>
      </c>
      <c r="R1609">
        <f t="shared" si="126"/>
        <v>70.790000000000006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2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4" t="s">
        <v>8323</v>
      </c>
      <c r="Q1610" t="s">
        <v>8324</v>
      </c>
      <c r="R1610">
        <f t="shared" si="126"/>
        <v>52.83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2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4" t="s">
        <v>8323</v>
      </c>
      <c r="Q1611" t="s">
        <v>8324</v>
      </c>
      <c r="R1611">
        <f t="shared" si="126"/>
        <v>443.75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2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4" t="s">
        <v>8323</v>
      </c>
      <c r="Q1612" t="s">
        <v>8324</v>
      </c>
      <c r="R1612">
        <f t="shared" si="126"/>
        <v>48.54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2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4" t="s">
        <v>8323</v>
      </c>
      <c r="Q1613" t="s">
        <v>8324</v>
      </c>
      <c r="R1613">
        <f t="shared" si="126"/>
        <v>37.07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2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4" t="s">
        <v>8323</v>
      </c>
      <c r="Q1614" t="s">
        <v>8324</v>
      </c>
      <c r="R1614">
        <f t="shared" si="126"/>
        <v>50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2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4" t="s">
        <v>8323</v>
      </c>
      <c r="Q1615" t="s">
        <v>8324</v>
      </c>
      <c r="R1615">
        <f t="shared" si="126"/>
        <v>39.04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2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4" t="s">
        <v>8323</v>
      </c>
      <c r="Q1616" t="s">
        <v>8324</v>
      </c>
      <c r="R1616">
        <f t="shared" si="126"/>
        <v>66.69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2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4" t="s">
        <v>8323</v>
      </c>
      <c r="Q1617" t="s">
        <v>8324</v>
      </c>
      <c r="R1617">
        <f t="shared" si="126"/>
        <v>67.13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2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4" t="s">
        <v>8323</v>
      </c>
      <c r="Q1618" t="s">
        <v>8324</v>
      </c>
      <c r="R1618">
        <f t="shared" si="126"/>
        <v>66.37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2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4" t="s">
        <v>8323</v>
      </c>
      <c r="Q1619" t="s">
        <v>8324</v>
      </c>
      <c r="R1619">
        <f t="shared" si="126"/>
        <v>64.62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2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4" t="s">
        <v>8323</v>
      </c>
      <c r="Q1620" t="s">
        <v>8324</v>
      </c>
      <c r="R1620">
        <f t="shared" si="126"/>
        <v>58.37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2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4" t="s">
        <v>8323</v>
      </c>
      <c r="Q1621" t="s">
        <v>8324</v>
      </c>
      <c r="R1621">
        <f t="shared" si="126"/>
        <v>86.96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2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4" t="s">
        <v>8323</v>
      </c>
      <c r="Q1622" t="s">
        <v>8324</v>
      </c>
      <c r="R1622">
        <f t="shared" si="126"/>
        <v>66.47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2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4" t="s">
        <v>8323</v>
      </c>
      <c r="Q1623" t="s">
        <v>8324</v>
      </c>
      <c r="R1623">
        <f t="shared" si="126"/>
        <v>163.78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2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4" t="s">
        <v>8323</v>
      </c>
      <c r="Q1624" t="s">
        <v>8324</v>
      </c>
      <c r="R1624">
        <f t="shared" si="126"/>
        <v>107.98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2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4" t="s">
        <v>8323</v>
      </c>
      <c r="Q1625" t="s">
        <v>8324</v>
      </c>
      <c r="R1625">
        <f t="shared" si="126"/>
        <v>42.11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2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4" t="s">
        <v>8323</v>
      </c>
      <c r="Q1626" t="s">
        <v>8324</v>
      </c>
      <c r="R1626">
        <f t="shared" si="126"/>
        <v>47.2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3.5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2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4" t="s">
        <v>8323</v>
      </c>
      <c r="Q1627" t="s">
        <v>8324</v>
      </c>
      <c r="R1627">
        <f t="shared" si="126"/>
        <v>112.02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2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4" t="s">
        <v>8323</v>
      </c>
      <c r="Q1628" t="s">
        <v>8324</v>
      </c>
      <c r="R1628">
        <f t="shared" si="126"/>
        <v>74.95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2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4" t="s">
        <v>8323</v>
      </c>
      <c r="Q1629" t="s">
        <v>8324</v>
      </c>
      <c r="R1629">
        <f t="shared" si="126"/>
        <v>61.58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2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4" t="s">
        <v>8323</v>
      </c>
      <c r="Q1630" t="s">
        <v>8324</v>
      </c>
      <c r="R1630">
        <f t="shared" si="126"/>
        <v>45.88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2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4" t="s">
        <v>8323</v>
      </c>
      <c r="Q1631" t="s">
        <v>8324</v>
      </c>
      <c r="R1631">
        <f t="shared" si="126"/>
        <v>75.849999999999994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2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4" t="s">
        <v>8323</v>
      </c>
      <c r="Q1632" t="s">
        <v>8324</v>
      </c>
      <c r="R1632">
        <f t="shared" si="126"/>
        <v>84.21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2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4" t="s">
        <v>8323</v>
      </c>
      <c r="Q1633" t="s">
        <v>8324</v>
      </c>
      <c r="R1633">
        <f t="shared" si="126"/>
        <v>117.23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.5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2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4" t="s">
        <v>8323</v>
      </c>
      <c r="Q1634" t="s">
        <v>8324</v>
      </c>
      <c r="R1634">
        <f t="shared" si="126"/>
        <v>86.49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2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4" t="s">
        <v>8323</v>
      </c>
      <c r="Q1635" t="s">
        <v>8324</v>
      </c>
      <c r="R1635">
        <f t="shared" si="126"/>
        <v>172.41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29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2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4" t="s">
        <v>8323</v>
      </c>
      <c r="Q1636" t="s">
        <v>8324</v>
      </c>
      <c r="R1636">
        <f t="shared" si="126"/>
        <v>62.81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3.5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2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4" t="s">
        <v>8323</v>
      </c>
      <c r="Q1637" t="s">
        <v>8324</v>
      </c>
      <c r="R1637">
        <f t="shared" si="126"/>
        <v>67.73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2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4" t="s">
        <v>8323</v>
      </c>
      <c r="Q1638" t="s">
        <v>8324</v>
      </c>
      <c r="R1638">
        <f t="shared" si="126"/>
        <v>53.56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2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4" t="s">
        <v>8323</v>
      </c>
      <c r="Q1639" t="s">
        <v>8324</v>
      </c>
      <c r="R1639">
        <f t="shared" si="126"/>
        <v>34.6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2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4" t="s">
        <v>8323</v>
      </c>
      <c r="Q1640" t="s">
        <v>8324</v>
      </c>
      <c r="R1640">
        <f t="shared" si="126"/>
        <v>38.89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2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4" t="s">
        <v>8323</v>
      </c>
      <c r="Q1641" t="s">
        <v>8324</v>
      </c>
      <c r="R1641">
        <f t="shared" si="126"/>
        <v>94.74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2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4" t="s">
        <v>8323</v>
      </c>
      <c r="Q1642" t="s">
        <v>8324</v>
      </c>
      <c r="R1642">
        <f t="shared" si="126"/>
        <v>39.97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2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4" t="s">
        <v>8323</v>
      </c>
      <c r="Q1643" t="s">
        <v>8344</v>
      </c>
      <c r="R1643">
        <f t="shared" si="126"/>
        <v>97.5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2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4" t="s">
        <v>8323</v>
      </c>
      <c r="Q1644" t="s">
        <v>8344</v>
      </c>
      <c r="R1644">
        <f t="shared" si="126"/>
        <v>42.86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2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4" t="s">
        <v>8323</v>
      </c>
      <c r="Q1645" t="s">
        <v>8344</v>
      </c>
      <c r="R1645">
        <f t="shared" si="126"/>
        <v>168.51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2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4" t="s">
        <v>8323</v>
      </c>
      <c r="Q1646" t="s">
        <v>8344</v>
      </c>
      <c r="R1646">
        <f t="shared" si="126"/>
        <v>85.55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2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4" t="s">
        <v>8323</v>
      </c>
      <c r="Q1647" t="s">
        <v>8344</v>
      </c>
      <c r="R1647">
        <f t="shared" si="126"/>
        <v>554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3.5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2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4" t="s">
        <v>8323</v>
      </c>
      <c r="Q1648" t="s">
        <v>8344</v>
      </c>
      <c r="R1648">
        <f t="shared" si="126"/>
        <v>26.55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2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4" t="s">
        <v>8323</v>
      </c>
      <c r="Q1649" t="s">
        <v>8344</v>
      </c>
      <c r="R1649">
        <f t="shared" si="126"/>
        <v>113.83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2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4" t="s">
        <v>8323</v>
      </c>
      <c r="Q1650" t="s">
        <v>8344</v>
      </c>
      <c r="R1650">
        <f t="shared" si="126"/>
        <v>32.01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2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4" t="s">
        <v>8323</v>
      </c>
      <c r="Q1651" t="s">
        <v>8344</v>
      </c>
      <c r="R1651">
        <f t="shared" si="126"/>
        <v>47.19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2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4" t="s">
        <v>8323</v>
      </c>
      <c r="Q1652" t="s">
        <v>8344</v>
      </c>
      <c r="R1652">
        <f t="shared" si="126"/>
        <v>88.47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2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4" t="s">
        <v>8323</v>
      </c>
      <c r="Q1653" t="s">
        <v>8344</v>
      </c>
      <c r="R1653">
        <f t="shared" si="126"/>
        <v>100.75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2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4" t="s">
        <v>8323</v>
      </c>
      <c r="Q1654" t="s">
        <v>8344</v>
      </c>
      <c r="R1654">
        <f t="shared" si="126"/>
        <v>64.709999999999994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2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4" t="s">
        <v>8323</v>
      </c>
      <c r="Q1655" t="s">
        <v>8344</v>
      </c>
      <c r="R1655">
        <f t="shared" si="126"/>
        <v>51.85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2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4" t="s">
        <v>8323</v>
      </c>
      <c r="Q1656" t="s">
        <v>8344</v>
      </c>
      <c r="R1656">
        <f t="shared" si="126"/>
        <v>38.79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2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4" t="s">
        <v>8323</v>
      </c>
      <c r="Q1657" t="s">
        <v>8344</v>
      </c>
      <c r="R1657">
        <f t="shared" si="126"/>
        <v>44.65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2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4" t="s">
        <v>8323</v>
      </c>
      <c r="Q1658" t="s">
        <v>8344</v>
      </c>
      <c r="R1658">
        <f t="shared" si="126"/>
        <v>156.77000000000001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.5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2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4" t="s">
        <v>8323</v>
      </c>
      <c r="Q1659" t="s">
        <v>8344</v>
      </c>
      <c r="R1659">
        <f t="shared" si="126"/>
        <v>118.7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2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4" t="s">
        <v>8323</v>
      </c>
      <c r="Q1660" t="s">
        <v>8344</v>
      </c>
      <c r="R1660">
        <f t="shared" si="126"/>
        <v>74.150000000000006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2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4" t="s">
        <v>8323</v>
      </c>
      <c r="Q1661" t="s">
        <v>8344</v>
      </c>
      <c r="R1661">
        <f t="shared" si="126"/>
        <v>12.53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3.5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2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4" t="s">
        <v>8323</v>
      </c>
      <c r="Q1662" t="s">
        <v>8344</v>
      </c>
      <c r="R1662">
        <f t="shared" si="126"/>
        <v>27.86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2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4" t="s">
        <v>8323</v>
      </c>
      <c r="Q1663" t="s">
        <v>8344</v>
      </c>
      <c r="R1663">
        <f t="shared" si="126"/>
        <v>80.180000000000007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.5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2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4" t="s">
        <v>8323</v>
      </c>
      <c r="Q1664" t="s">
        <v>8344</v>
      </c>
      <c r="R1664">
        <f t="shared" si="126"/>
        <v>132.44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2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4" t="s">
        <v>8323</v>
      </c>
      <c r="Q1665" t="s">
        <v>8344</v>
      </c>
      <c r="R1665">
        <f t="shared" si="126"/>
        <v>33.75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2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4" t="s">
        <v>8323</v>
      </c>
      <c r="Q1666" t="s">
        <v>8344</v>
      </c>
      <c r="R1666">
        <f t="shared" ref="R1666:R1729" si="131">IFERROR(ROUND(E1666/M1666,2),0)</f>
        <v>34.380000000000003</v>
      </c>
      <c r="S1666" s="10">
        <f t="shared" ref="S1666:S1729" si="132" xml:space="preserve"> (((K1666/60)/60)/24)+DATE(1970,1,1)</f>
        <v>40939.761782407404</v>
      </c>
      <c r="T1666" s="10">
        <f t="shared" ref="T1666:T1729" si="133" xml:space="preserve"> (((J1666/60)/60)/24)+DATE(1970,1,1)</f>
        <v>40984.165972222225</v>
      </c>
      <c r="U1666">
        <f t="shared" ref="U1666:U1729" si="134">YEAR(S1666)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2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4" t="s">
        <v>8323</v>
      </c>
      <c r="Q1667" t="s">
        <v>8344</v>
      </c>
      <c r="R1667">
        <f t="shared" si="131"/>
        <v>44.96</v>
      </c>
      <c r="S1667" s="10">
        <f t="shared" si="132"/>
        <v>40564.649456018517</v>
      </c>
      <c r="T1667" s="10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2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4" t="s">
        <v>8323</v>
      </c>
      <c r="Q1668" t="s">
        <v>8344</v>
      </c>
      <c r="R1668">
        <f t="shared" si="131"/>
        <v>41.04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2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4" t="s">
        <v>8323</v>
      </c>
      <c r="Q1669" t="s">
        <v>8344</v>
      </c>
      <c r="R1669">
        <f t="shared" si="131"/>
        <v>52.6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2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4" t="s">
        <v>8323</v>
      </c>
      <c r="Q1670" t="s">
        <v>8344</v>
      </c>
      <c r="R1670">
        <f t="shared" si="131"/>
        <v>70.78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3.5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2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4" t="s">
        <v>8323</v>
      </c>
      <c r="Q1671" t="s">
        <v>8344</v>
      </c>
      <c r="R1671">
        <f t="shared" si="131"/>
        <v>53.75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2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4" t="s">
        <v>8323</v>
      </c>
      <c r="Q1672" t="s">
        <v>8344</v>
      </c>
      <c r="R1672">
        <f t="shared" si="131"/>
        <v>44.61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2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4" t="s">
        <v>8323</v>
      </c>
      <c r="Q1673" t="s">
        <v>8344</v>
      </c>
      <c r="R1673">
        <f t="shared" si="131"/>
        <v>26.15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2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4" t="s">
        <v>8323</v>
      </c>
      <c r="Q1674" t="s">
        <v>8344</v>
      </c>
      <c r="R1674">
        <f t="shared" si="131"/>
        <v>39.18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2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4" t="s">
        <v>8323</v>
      </c>
      <c r="Q1675" t="s">
        <v>8344</v>
      </c>
      <c r="R1675">
        <f t="shared" si="131"/>
        <v>45.59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2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4" t="s">
        <v>8323</v>
      </c>
      <c r="Q1676" t="s">
        <v>8344</v>
      </c>
      <c r="R1676">
        <f t="shared" si="131"/>
        <v>89.25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2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4" t="s">
        <v>8323</v>
      </c>
      <c r="Q1677" t="s">
        <v>8344</v>
      </c>
      <c r="R1677">
        <f t="shared" si="131"/>
        <v>40.42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2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4" t="s">
        <v>8323</v>
      </c>
      <c r="Q1678" t="s">
        <v>8344</v>
      </c>
      <c r="R1678">
        <f t="shared" si="131"/>
        <v>82.38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2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4" t="s">
        <v>8323</v>
      </c>
      <c r="Q1679" t="s">
        <v>8344</v>
      </c>
      <c r="R1679">
        <f t="shared" si="131"/>
        <v>159.52000000000001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2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4" t="s">
        <v>8323</v>
      </c>
      <c r="Q1680" t="s">
        <v>8344</v>
      </c>
      <c r="R1680">
        <f t="shared" si="131"/>
        <v>36.24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2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4" t="s">
        <v>8323</v>
      </c>
      <c r="Q1681" t="s">
        <v>8344</v>
      </c>
      <c r="R1681">
        <f t="shared" si="131"/>
        <v>62.5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2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4" t="s">
        <v>8323</v>
      </c>
      <c r="Q1682" t="s">
        <v>8344</v>
      </c>
      <c r="R1682">
        <f t="shared" si="131"/>
        <v>47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.5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2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4" t="s">
        <v>8323</v>
      </c>
      <c r="Q1683" t="s">
        <v>8345</v>
      </c>
      <c r="R1683">
        <f t="shared" si="131"/>
        <v>74.58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29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2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4" t="s">
        <v>8323</v>
      </c>
      <c r="Q1684" t="s">
        <v>8345</v>
      </c>
      <c r="R1684">
        <f t="shared" si="131"/>
        <v>0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2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4" t="s">
        <v>8323</v>
      </c>
      <c r="Q1685" t="s">
        <v>8345</v>
      </c>
      <c r="R1685">
        <f t="shared" si="131"/>
        <v>76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2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4" t="s">
        <v>8323</v>
      </c>
      <c r="Q1686" t="s">
        <v>8345</v>
      </c>
      <c r="R1686">
        <f t="shared" si="131"/>
        <v>86.44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2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4" t="s">
        <v>8323</v>
      </c>
      <c r="Q1687" t="s">
        <v>8345</v>
      </c>
      <c r="R1687">
        <f t="shared" si="131"/>
        <v>24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2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4" t="s">
        <v>8323</v>
      </c>
      <c r="Q1688" t="s">
        <v>8345</v>
      </c>
      <c r="R1688">
        <f t="shared" si="131"/>
        <v>18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2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4" t="s">
        <v>8323</v>
      </c>
      <c r="Q1689" t="s">
        <v>8345</v>
      </c>
      <c r="R1689">
        <f t="shared" si="131"/>
        <v>80.13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2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4" t="s">
        <v>8323</v>
      </c>
      <c r="Q1690" t="s">
        <v>8345</v>
      </c>
      <c r="R1690">
        <f t="shared" si="131"/>
        <v>253.14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2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4" t="s">
        <v>8323</v>
      </c>
      <c r="Q1691" t="s">
        <v>8345</v>
      </c>
      <c r="R1691">
        <f t="shared" si="131"/>
        <v>171.43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2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4" t="s">
        <v>8323</v>
      </c>
      <c r="Q1692" t="s">
        <v>8345</v>
      </c>
      <c r="R1692">
        <f t="shared" si="131"/>
        <v>57.73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2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4" t="s">
        <v>8323</v>
      </c>
      <c r="Q1693" t="s">
        <v>8345</v>
      </c>
      <c r="R1693">
        <f t="shared" si="131"/>
        <v>264.26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2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4" t="s">
        <v>8323</v>
      </c>
      <c r="Q1694" t="s">
        <v>8345</v>
      </c>
      <c r="R1694">
        <f t="shared" si="131"/>
        <v>159.33000000000001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2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4" t="s">
        <v>8323</v>
      </c>
      <c r="Q1695" t="s">
        <v>8345</v>
      </c>
      <c r="R1695">
        <f t="shared" si="131"/>
        <v>35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2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4" t="s">
        <v>8323</v>
      </c>
      <c r="Q1696" t="s">
        <v>8345</v>
      </c>
      <c r="R1696">
        <f t="shared" si="131"/>
        <v>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3.5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2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4" t="s">
        <v>8323</v>
      </c>
      <c r="Q1697" t="s">
        <v>8345</v>
      </c>
      <c r="R1697">
        <f t="shared" si="131"/>
        <v>61.09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.5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2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4" t="s">
        <v>8323</v>
      </c>
      <c r="Q1698" t="s">
        <v>8345</v>
      </c>
      <c r="R1698">
        <f t="shared" si="131"/>
        <v>0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2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4" t="s">
        <v>8323</v>
      </c>
      <c r="Q1699" t="s">
        <v>8345</v>
      </c>
      <c r="R1699">
        <f t="shared" si="131"/>
        <v>114.82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2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4" t="s">
        <v>8323</v>
      </c>
      <c r="Q1700" t="s">
        <v>8345</v>
      </c>
      <c r="R1700">
        <f t="shared" si="131"/>
        <v>0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.5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2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4" t="s">
        <v>8323</v>
      </c>
      <c r="Q1701" t="s">
        <v>8345</v>
      </c>
      <c r="R1701">
        <f t="shared" si="131"/>
        <v>54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2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4" t="s">
        <v>8323</v>
      </c>
      <c r="Q1702" t="s">
        <v>8345</v>
      </c>
      <c r="R1702">
        <f t="shared" si="131"/>
        <v>65.97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2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4" t="s">
        <v>8323</v>
      </c>
      <c r="Q1703" t="s">
        <v>8345</v>
      </c>
      <c r="R1703">
        <f t="shared" si="131"/>
        <v>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2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4" t="s">
        <v>8323</v>
      </c>
      <c r="Q1704" t="s">
        <v>8345</v>
      </c>
      <c r="R1704">
        <f t="shared" si="131"/>
        <v>1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2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4" t="s">
        <v>8323</v>
      </c>
      <c r="Q1705" t="s">
        <v>8345</v>
      </c>
      <c r="R1705">
        <f t="shared" si="131"/>
        <v>25.5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2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4" t="s">
        <v>8323</v>
      </c>
      <c r="Q1706" t="s">
        <v>8345</v>
      </c>
      <c r="R1706">
        <f t="shared" si="131"/>
        <v>118.36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2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4" t="s">
        <v>8323</v>
      </c>
      <c r="Q1707" t="s">
        <v>8345</v>
      </c>
      <c r="R1707">
        <f t="shared" si="131"/>
        <v>0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2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4" t="s">
        <v>8323</v>
      </c>
      <c r="Q1708" t="s">
        <v>8345</v>
      </c>
      <c r="R1708">
        <f t="shared" si="131"/>
        <v>0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2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4" t="s">
        <v>8323</v>
      </c>
      <c r="Q1709" t="s">
        <v>8345</v>
      </c>
      <c r="R1709">
        <f t="shared" si="131"/>
        <v>54.11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3.5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2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4" t="s">
        <v>8323</v>
      </c>
      <c r="Q1710" t="s">
        <v>8345</v>
      </c>
      <c r="R1710">
        <f t="shared" si="131"/>
        <v>0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2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4" t="s">
        <v>8323</v>
      </c>
      <c r="Q1711" t="s">
        <v>8345</v>
      </c>
      <c r="R1711">
        <f t="shared" si="131"/>
        <v>21.25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2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4" t="s">
        <v>8323</v>
      </c>
      <c r="Q1712" t="s">
        <v>8345</v>
      </c>
      <c r="R1712">
        <f t="shared" si="131"/>
        <v>34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2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4" t="s">
        <v>8323</v>
      </c>
      <c r="Q1713" t="s">
        <v>8345</v>
      </c>
      <c r="R1713">
        <f t="shared" si="131"/>
        <v>525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3.5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2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4" t="s">
        <v>8323</v>
      </c>
      <c r="Q1714" t="s">
        <v>8345</v>
      </c>
      <c r="R1714">
        <f t="shared" si="131"/>
        <v>0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2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4" t="s">
        <v>8323</v>
      </c>
      <c r="Q1715" t="s">
        <v>8345</v>
      </c>
      <c r="R1715">
        <f t="shared" si="131"/>
        <v>50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2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4" t="s">
        <v>8323</v>
      </c>
      <c r="Q1716" t="s">
        <v>8345</v>
      </c>
      <c r="R1716">
        <f t="shared" si="131"/>
        <v>115.71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2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4" t="s">
        <v>8323</v>
      </c>
      <c r="Q1717" t="s">
        <v>8345</v>
      </c>
      <c r="R1717">
        <f t="shared" si="131"/>
        <v>5.5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2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4" t="s">
        <v>8323</v>
      </c>
      <c r="Q1718" t="s">
        <v>8345</v>
      </c>
      <c r="R1718">
        <f t="shared" si="131"/>
        <v>50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2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4" t="s">
        <v>8323</v>
      </c>
      <c r="Q1719" t="s">
        <v>8345</v>
      </c>
      <c r="R1719">
        <f t="shared" si="131"/>
        <v>34.020000000000003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2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4" t="s">
        <v>8323</v>
      </c>
      <c r="Q1720" t="s">
        <v>8345</v>
      </c>
      <c r="R1720">
        <f t="shared" si="131"/>
        <v>37.5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2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4" t="s">
        <v>8323</v>
      </c>
      <c r="Q1721" t="s">
        <v>8345</v>
      </c>
      <c r="R1721">
        <f t="shared" si="131"/>
        <v>11.67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2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4" t="s">
        <v>8323</v>
      </c>
      <c r="Q1722" t="s">
        <v>8345</v>
      </c>
      <c r="R1722">
        <f t="shared" si="131"/>
        <v>28.13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2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4" t="s">
        <v>8323</v>
      </c>
      <c r="Q1723" t="s">
        <v>8345</v>
      </c>
      <c r="R1723">
        <f t="shared" si="131"/>
        <v>0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2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4" t="s">
        <v>8323</v>
      </c>
      <c r="Q1724" t="s">
        <v>8345</v>
      </c>
      <c r="R1724">
        <f t="shared" si="131"/>
        <v>1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3.5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2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4" t="s">
        <v>8323</v>
      </c>
      <c r="Q1725" t="s">
        <v>8345</v>
      </c>
      <c r="R1725">
        <f t="shared" si="131"/>
        <v>216.67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2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4" t="s">
        <v>8323</v>
      </c>
      <c r="Q1726" t="s">
        <v>8345</v>
      </c>
      <c r="R1726">
        <f t="shared" si="131"/>
        <v>8.75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2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4" t="s">
        <v>8323</v>
      </c>
      <c r="Q1727" t="s">
        <v>8345</v>
      </c>
      <c r="R1727">
        <f t="shared" si="131"/>
        <v>62.22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2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4" t="s">
        <v>8323</v>
      </c>
      <c r="Q1728" t="s">
        <v>8345</v>
      </c>
      <c r="R1728">
        <f t="shared" si="131"/>
        <v>137.25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2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4" t="s">
        <v>8323</v>
      </c>
      <c r="Q1729" t="s">
        <v>8345</v>
      </c>
      <c r="R1729">
        <f t="shared" si="131"/>
        <v>1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2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4" t="s">
        <v>8323</v>
      </c>
      <c r="Q1730" t="s">
        <v>8345</v>
      </c>
      <c r="R1730">
        <f t="shared" ref="R1730:R1793" si="136">IFERROR(ROUND(E1730/M1730,2),0)</f>
        <v>122.14</v>
      </c>
      <c r="S1730" s="10">
        <f t="shared" ref="S1730:S1793" si="137" xml:space="preserve"> (((K1730/60)/60)/24)+DATE(1970,1,1)</f>
        <v>42268.625856481478</v>
      </c>
      <c r="T1730" s="10">
        <f t="shared" ref="T1730:T1793" si="138" xml:space="preserve"> (((J1730/60)/60)/24)+DATE(1970,1,1)</f>
        <v>42298.625856481478</v>
      </c>
      <c r="U1730">
        <f t="shared" ref="U1730:U1793" si="139">YEAR(S1730)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2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4" t="s">
        <v>8323</v>
      </c>
      <c r="Q1731" t="s">
        <v>8345</v>
      </c>
      <c r="R1731">
        <f t="shared" si="136"/>
        <v>0</v>
      </c>
      <c r="S1731" s="10">
        <f t="shared" si="137"/>
        <v>42471.052152777775</v>
      </c>
      <c r="T1731" s="10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2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4" t="s">
        <v>8323</v>
      </c>
      <c r="Q1732" t="s">
        <v>8345</v>
      </c>
      <c r="R1732">
        <f t="shared" si="136"/>
        <v>0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2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4" t="s">
        <v>8323</v>
      </c>
      <c r="Q1733" t="s">
        <v>8345</v>
      </c>
      <c r="R1733">
        <f t="shared" si="136"/>
        <v>0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2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4" t="s">
        <v>8323</v>
      </c>
      <c r="Q1734" t="s">
        <v>8345</v>
      </c>
      <c r="R1734">
        <f t="shared" si="136"/>
        <v>0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2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4" t="s">
        <v>8323</v>
      </c>
      <c r="Q1735" t="s">
        <v>8345</v>
      </c>
      <c r="R1735">
        <f t="shared" si="136"/>
        <v>0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2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4" t="s">
        <v>8323</v>
      </c>
      <c r="Q1736" t="s">
        <v>8345</v>
      </c>
      <c r="R1736">
        <f t="shared" si="136"/>
        <v>1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2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4" t="s">
        <v>8323</v>
      </c>
      <c r="Q1737" t="s">
        <v>8345</v>
      </c>
      <c r="R1737">
        <f t="shared" si="136"/>
        <v>55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2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4" t="s">
        <v>8323</v>
      </c>
      <c r="Q1738" t="s">
        <v>8345</v>
      </c>
      <c r="R1738">
        <f t="shared" si="136"/>
        <v>22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2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4" t="s">
        <v>8323</v>
      </c>
      <c r="Q1739" t="s">
        <v>8345</v>
      </c>
      <c r="R1739">
        <f t="shared" si="136"/>
        <v>56.67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2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4" t="s">
        <v>8323</v>
      </c>
      <c r="Q1740" t="s">
        <v>8345</v>
      </c>
      <c r="R1740">
        <f t="shared" si="136"/>
        <v>20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2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4" t="s">
        <v>8323</v>
      </c>
      <c r="Q1741" t="s">
        <v>8345</v>
      </c>
      <c r="R1741">
        <f t="shared" si="136"/>
        <v>1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2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4" t="s">
        <v>8323</v>
      </c>
      <c r="Q1742" t="s">
        <v>8345</v>
      </c>
      <c r="R1742">
        <f t="shared" si="136"/>
        <v>0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2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4" t="s">
        <v>8336</v>
      </c>
      <c r="Q1743" t="s">
        <v>8337</v>
      </c>
      <c r="R1743">
        <f t="shared" si="136"/>
        <v>25.58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2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4" t="s">
        <v>8336</v>
      </c>
      <c r="Q1744" t="s">
        <v>8337</v>
      </c>
      <c r="R1744">
        <f t="shared" si="136"/>
        <v>63.97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2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4" t="s">
        <v>8336</v>
      </c>
      <c r="Q1745" t="s">
        <v>8337</v>
      </c>
      <c r="R1745">
        <f t="shared" si="136"/>
        <v>89.93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2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4" t="s">
        <v>8336</v>
      </c>
      <c r="Q1746" t="s">
        <v>8337</v>
      </c>
      <c r="R1746">
        <f t="shared" si="136"/>
        <v>93.07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2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4" t="s">
        <v>8336</v>
      </c>
      <c r="Q1747" t="s">
        <v>8337</v>
      </c>
      <c r="R1747">
        <f t="shared" si="136"/>
        <v>89.67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3.5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2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4" t="s">
        <v>8336</v>
      </c>
      <c r="Q1748" t="s">
        <v>8337</v>
      </c>
      <c r="R1748">
        <f t="shared" si="136"/>
        <v>207.62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2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4" t="s">
        <v>8336</v>
      </c>
      <c r="Q1749" t="s">
        <v>8337</v>
      </c>
      <c r="R1749">
        <f t="shared" si="136"/>
        <v>59.41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2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4" t="s">
        <v>8336</v>
      </c>
      <c r="Q1750" t="s">
        <v>8337</v>
      </c>
      <c r="R1750">
        <f t="shared" si="136"/>
        <v>358.97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2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4" t="s">
        <v>8336</v>
      </c>
      <c r="Q1751" t="s">
        <v>8337</v>
      </c>
      <c r="R1751">
        <f t="shared" si="136"/>
        <v>94.74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2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4" t="s">
        <v>8336</v>
      </c>
      <c r="Q1752" t="s">
        <v>8337</v>
      </c>
      <c r="R1752">
        <f t="shared" si="136"/>
        <v>80.650000000000006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2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4" t="s">
        <v>8336</v>
      </c>
      <c r="Q1753" t="s">
        <v>8337</v>
      </c>
      <c r="R1753">
        <f t="shared" si="136"/>
        <v>168.69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2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4" t="s">
        <v>8336</v>
      </c>
      <c r="Q1754" t="s">
        <v>8337</v>
      </c>
      <c r="R1754">
        <f t="shared" si="136"/>
        <v>34.69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2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4" t="s">
        <v>8336</v>
      </c>
      <c r="Q1755" t="s">
        <v>8337</v>
      </c>
      <c r="R1755">
        <f t="shared" si="136"/>
        <v>462.86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2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4" t="s">
        <v>8336</v>
      </c>
      <c r="Q1756" t="s">
        <v>8337</v>
      </c>
      <c r="R1756">
        <f t="shared" si="136"/>
        <v>104.39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2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4" t="s">
        <v>8336</v>
      </c>
      <c r="Q1757" t="s">
        <v>8337</v>
      </c>
      <c r="R1757">
        <f t="shared" si="136"/>
        <v>7.5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2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4" t="s">
        <v>8336</v>
      </c>
      <c r="Q1758" t="s">
        <v>8337</v>
      </c>
      <c r="R1758">
        <f t="shared" si="136"/>
        <v>47.13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9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2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4" t="s">
        <v>8336</v>
      </c>
      <c r="Q1759" t="s">
        <v>8337</v>
      </c>
      <c r="R1759">
        <f t="shared" si="136"/>
        <v>414.29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3.5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2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4" t="s">
        <v>8336</v>
      </c>
      <c r="Q1760" t="s">
        <v>8337</v>
      </c>
      <c r="R1760">
        <f t="shared" si="136"/>
        <v>42.48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2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4" t="s">
        <v>8336</v>
      </c>
      <c r="Q1761" t="s">
        <v>8337</v>
      </c>
      <c r="R1761">
        <f t="shared" si="136"/>
        <v>108.78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.5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2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4" t="s">
        <v>8336</v>
      </c>
      <c r="Q1762" t="s">
        <v>8337</v>
      </c>
      <c r="R1762">
        <f t="shared" si="136"/>
        <v>81.099999999999994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2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4" t="s">
        <v>8336</v>
      </c>
      <c r="Q1763" t="s">
        <v>8337</v>
      </c>
      <c r="R1763">
        <f t="shared" si="136"/>
        <v>51.67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2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4" t="s">
        <v>8336</v>
      </c>
      <c r="Q1764" t="s">
        <v>8337</v>
      </c>
      <c r="R1764">
        <f t="shared" si="136"/>
        <v>35.4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3.5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2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4" t="s">
        <v>8336</v>
      </c>
      <c r="Q1765" t="s">
        <v>8337</v>
      </c>
      <c r="R1765">
        <f t="shared" si="136"/>
        <v>103.64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2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4" t="s">
        <v>8336</v>
      </c>
      <c r="Q1766" t="s">
        <v>8337</v>
      </c>
      <c r="R1766">
        <f t="shared" si="136"/>
        <v>55.28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2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4" t="s">
        <v>8336</v>
      </c>
      <c r="Q1767" t="s">
        <v>8337</v>
      </c>
      <c r="R1767">
        <f t="shared" si="136"/>
        <v>72.17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2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4" t="s">
        <v>8336</v>
      </c>
      <c r="Q1768" t="s">
        <v>8337</v>
      </c>
      <c r="R1768">
        <f t="shared" si="136"/>
        <v>0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2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4" t="s">
        <v>8336</v>
      </c>
      <c r="Q1769" t="s">
        <v>8337</v>
      </c>
      <c r="R1769">
        <f t="shared" si="136"/>
        <v>58.62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2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4" t="s">
        <v>8336</v>
      </c>
      <c r="Q1770" t="s">
        <v>8337</v>
      </c>
      <c r="R1770">
        <f t="shared" si="136"/>
        <v>12.47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2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4" t="s">
        <v>8336</v>
      </c>
      <c r="Q1771" t="s">
        <v>8337</v>
      </c>
      <c r="R1771">
        <f t="shared" si="136"/>
        <v>49.14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2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4" t="s">
        <v>8336</v>
      </c>
      <c r="Q1772" t="s">
        <v>8337</v>
      </c>
      <c r="R1772">
        <f t="shared" si="136"/>
        <v>150.5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2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4" t="s">
        <v>8336</v>
      </c>
      <c r="Q1773" t="s">
        <v>8337</v>
      </c>
      <c r="R1773">
        <f t="shared" si="136"/>
        <v>35.799999999999997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2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4" t="s">
        <v>8336</v>
      </c>
      <c r="Q1774" t="s">
        <v>8337</v>
      </c>
      <c r="R1774">
        <f t="shared" si="136"/>
        <v>45.16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2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4" t="s">
        <v>8336</v>
      </c>
      <c r="Q1775" t="s">
        <v>8337</v>
      </c>
      <c r="R1775">
        <f t="shared" si="136"/>
        <v>98.79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2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4" t="s">
        <v>8336</v>
      </c>
      <c r="Q1776" t="s">
        <v>8337</v>
      </c>
      <c r="R1776">
        <f t="shared" si="136"/>
        <v>88.31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2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4" t="s">
        <v>8336</v>
      </c>
      <c r="Q1777" t="s">
        <v>8337</v>
      </c>
      <c r="R1777">
        <f t="shared" si="136"/>
        <v>170.63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2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4" t="s">
        <v>8336</v>
      </c>
      <c r="Q1778" t="s">
        <v>8337</v>
      </c>
      <c r="R1778">
        <f t="shared" si="136"/>
        <v>83.75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.5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2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4" t="s">
        <v>8336</v>
      </c>
      <c r="Q1779" t="s">
        <v>8337</v>
      </c>
      <c r="R1779">
        <f t="shared" si="136"/>
        <v>65.099999999999994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2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4" t="s">
        <v>8336</v>
      </c>
      <c r="Q1780" t="s">
        <v>8337</v>
      </c>
      <c r="R1780">
        <f t="shared" si="136"/>
        <v>66.33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2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4" t="s">
        <v>8336</v>
      </c>
      <c r="Q1781" t="s">
        <v>8337</v>
      </c>
      <c r="R1781">
        <f t="shared" si="136"/>
        <v>104.89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2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4" t="s">
        <v>8336</v>
      </c>
      <c r="Q1782" t="s">
        <v>8337</v>
      </c>
      <c r="R1782">
        <f t="shared" si="136"/>
        <v>78.44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2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4" t="s">
        <v>8336</v>
      </c>
      <c r="Q1783" t="s">
        <v>8337</v>
      </c>
      <c r="R1783">
        <f t="shared" si="136"/>
        <v>59.04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3.5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2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4" t="s">
        <v>8336</v>
      </c>
      <c r="Q1784" t="s">
        <v>8337</v>
      </c>
      <c r="R1784">
        <f t="shared" si="136"/>
        <v>71.34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2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4" t="s">
        <v>8336</v>
      </c>
      <c r="Q1785" t="s">
        <v>8337</v>
      </c>
      <c r="R1785">
        <f t="shared" si="136"/>
        <v>51.23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2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4" t="s">
        <v>8336</v>
      </c>
      <c r="Q1786" t="s">
        <v>8337</v>
      </c>
      <c r="R1786">
        <f t="shared" si="136"/>
        <v>60.24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2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4" t="s">
        <v>8336</v>
      </c>
      <c r="Q1787" t="s">
        <v>8337</v>
      </c>
      <c r="R1787">
        <f t="shared" si="136"/>
        <v>44.94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2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4" t="s">
        <v>8336</v>
      </c>
      <c r="Q1788" t="s">
        <v>8337</v>
      </c>
      <c r="R1788">
        <f t="shared" si="136"/>
        <v>31.21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2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4" t="s">
        <v>8336</v>
      </c>
      <c r="Q1789" t="s">
        <v>8337</v>
      </c>
      <c r="R1789">
        <f t="shared" si="136"/>
        <v>63.88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2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4" t="s">
        <v>8336</v>
      </c>
      <c r="Q1790" t="s">
        <v>8337</v>
      </c>
      <c r="R1790">
        <f t="shared" si="136"/>
        <v>19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2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4" t="s">
        <v>8336</v>
      </c>
      <c r="Q1791" t="s">
        <v>8337</v>
      </c>
      <c r="R1791">
        <f t="shared" si="136"/>
        <v>10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2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4" t="s">
        <v>8336</v>
      </c>
      <c r="Q1792" t="s">
        <v>8337</v>
      </c>
      <c r="R1792">
        <f t="shared" si="136"/>
        <v>109.07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2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4" t="s">
        <v>8336</v>
      </c>
      <c r="Q1793" t="s">
        <v>8337</v>
      </c>
      <c r="R1793">
        <f t="shared" si="136"/>
        <v>26.75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2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4" t="s">
        <v>8336</v>
      </c>
      <c r="Q1794" t="s">
        <v>8337</v>
      </c>
      <c r="R1794">
        <f t="shared" ref="R1794:R1857" si="141">IFERROR(ROUND(E1794/M1794,2),0)</f>
        <v>109.94</v>
      </c>
      <c r="S1794" s="10">
        <f t="shared" ref="S1794:S1857" si="142" xml:space="preserve"> (((K1794/60)/60)/24)+DATE(1970,1,1)</f>
        <v>42189.031041666662</v>
      </c>
      <c r="T1794" s="10">
        <f t="shared" ref="T1794:T1857" si="143" xml:space="preserve"> (((J1794/60)/60)/24)+DATE(1970,1,1)</f>
        <v>42226.290972222225</v>
      </c>
      <c r="U1794">
        <f t="shared" ref="U1794:U1857" si="144">YEAR(S1794)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2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4" t="s">
        <v>8336</v>
      </c>
      <c r="Q1795" t="s">
        <v>8337</v>
      </c>
      <c r="R1795">
        <f t="shared" si="141"/>
        <v>20</v>
      </c>
      <c r="S1795" s="10">
        <f t="shared" si="142"/>
        <v>41940.89166666667</v>
      </c>
      <c r="T1795" s="10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2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4" t="s">
        <v>8336</v>
      </c>
      <c r="Q1796" t="s">
        <v>8337</v>
      </c>
      <c r="R1796">
        <f t="shared" si="141"/>
        <v>55.39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2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4" t="s">
        <v>8336</v>
      </c>
      <c r="Q1797" t="s">
        <v>8337</v>
      </c>
      <c r="R1797">
        <f t="shared" si="141"/>
        <v>133.9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3.5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2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4" t="s">
        <v>8336</v>
      </c>
      <c r="Q1798" t="s">
        <v>8337</v>
      </c>
      <c r="R1798">
        <f t="shared" si="141"/>
        <v>48.72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2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4" t="s">
        <v>8336</v>
      </c>
      <c r="Q1799" t="s">
        <v>8337</v>
      </c>
      <c r="R1799">
        <f t="shared" si="141"/>
        <v>48.25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2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4" t="s">
        <v>8336</v>
      </c>
      <c r="Q1800" t="s">
        <v>8337</v>
      </c>
      <c r="R1800">
        <f t="shared" si="141"/>
        <v>58.97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2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4" t="s">
        <v>8336</v>
      </c>
      <c r="Q1801" t="s">
        <v>8337</v>
      </c>
      <c r="R1801">
        <f t="shared" si="141"/>
        <v>11.64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.5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2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4" t="s">
        <v>8336</v>
      </c>
      <c r="Q1802" t="s">
        <v>8337</v>
      </c>
      <c r="R1802">
        <f t="shared" si="141"/>
        <v>83.72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.5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2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4" t="s">
        <v>8336</v>
      </c>
      <c r="Q1803" t="s">
        <v>8337</v>
      </c>
      <c r="R1803">
        <f t="shared" si="141"/>
        <v>63.65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29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2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4" t="s">
        <v>8336</v>
      </c>
      <c r="Q1804" t="s">
        <v>8337</v>
      </c>
      <c r="R1804">
        <f t="shared" si="141"/>
        <v>94.28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2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4" t="s">
        <v>8336</v>
      </c>
      <c r="Q1805" t="s">
        <v>8337</v>
      </c>
      <c r="R1805">
        <f t="shared" si="141"/>
        <v>71.87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2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4" t="s">
        <v>8336</v>
      </c>
      <c r="Q1806" t="s">
        <v>8337</v>
      </c>
      <c r="R1806">
        <f t="shared" si="141"/>
        <v>104.85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2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4" t="s">
        <v>8336</v>
      </c>
      <c r="Q1807" t="s">
        <v>8337</v>
      </c>
      <c r="R1807">
        <f t="shared" si="141"/>
        <v>67.14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2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4" t="s">
        <v>8336</v>
      </c>
      <c r="Q1808" t="s">
        <v>8337</v>
      </c>
      <c r="R1808">
        <f t="shared" si="141"/>
        <v>73.88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2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4" t="s">
        <v>8336</v>
      </c>
      <c r="Q1809" t="s">
        <v>8337</v>
      </c>
      <c r="R1809">
        <f t="shared" si="141"/>
        <v>69.13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2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4" t="s">
        <v>8336</v>
      </c>
      <c r="Q1810" t="s">
        <v>8337</v>
      </c>
      <c r="R1810">
        <f t="shared" si="141"/>
        <v>120.77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2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4" t="s">
        <v>8336</v>
      </c>
      <c r="Q1811" t="s">
        <v>8337</v>
      </c>
      <c r="R1811">
        <f t="shared" si="141"/>
        <v>42.22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2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4" t="s">
        <v>8336</v>
      </c>
      <c r="Q1812" t="s">
        <v>8337</v>
      </c>
      <c r="R1812">
        <f t="shared" si="141"/>
        <v>7.5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2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4" t="s">
        <v>8336</v>
      </c>
      <c r="Q1813" t="s">
        <v>8337</v>
      </c>
      <c r="R1813">
        <f t="shared" si="141"/>
        <v>1.54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2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4" t="s">
        <v>8336</v>
      </c>
      <c r="Q1814" t="s">
        <v>8337</v>
      </c>
      <c r="R1814">
        <f t="shared" si="141"/>
        <v>37.61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2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4" t="s">
        <v>8336</v>
      </c>
      <c r="Q1815" t="s">
        <v>8337</v>
      </c>
      <c r="R1815">
        <f t="shared" si="141"/>
        <v>0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2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4" t="s">
        <v>8336</v>
      </c>
      <c r="Q1816" t="s">
        <v>8337</v>
      </c>
      <c r="R1816">
        <f t="shared" si="141"/>
        <v>42.16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3.5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2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4" t="s">
        <v>8336</v>
      </c>
      <c r="Q1817" t="s">
        <v>8337</v>
      </c>
      <c r="R1817">
        <f t="shared" si="141"/>
        <v>0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2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4" t="s">
        <v>8336</v>
      </c>
      <c r="Q1818" t="s">
        <v>8337</v>
      </c>
      <c r="R1818">
        <f t="shared" si="141"/>
        <v>84.83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2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4" t="s">
        <v>8336</v>
      </c>
      <c r="Q1819" t="s">
        <v>8337</v>
      </c>
      <c r="R1819">
        <f t="shared" si="141"/>
        <v>94.19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2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4" t="s">
        <v>8336</v>
      </c>
      <c r="Q1820" t="s">
        <v>8337</v>
      </c>
      <c r="R1820">
        <f t="shared" si="141"/>
        <v>0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2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4" t="s">
        <v>8336</v>
      </c>
      <c r="Q1821" t="s">
        <v>8337</v>
      </c>
      <c r="R1821">
        <f t="shared" si="141"/>
        <v>6.25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3.5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2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4" t="s">
        <v>8336</v>
      </c>
      <c r="Q1822" t="s">
        <v>8337</v>
      </c>
      <c r="R1822">
        <f t="shared" si="141"/>
        <v>213.38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2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4" t="s">
        <v>8323</v>
      </c>
      <c r="Q1823" t="s">
        <v>8324</v>
      </c>
      <c r="R1823">
        <f t="shared" si="141"/>
        <v>59.16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2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4" t="s">
        <v>8323</v>
      </c>
      <c r="Q1824" t="s">
        <v>8324</v>
      </c>
      <c r="R1824">
        <f t="shared" si="141"/>
        <v>27.27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2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4" t="s">
        <v>8323</v>
      </c>
      <c r="Q1825" t="s">
        <v>8324</v>
      </c>
      <c r="R1825">
        <f t="shared" si="141"/>
        <v>24.58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2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4" t="s">
        <v>8323</v>
      </c>
      <c r="Q1826" t="s">
        <v>8324</v>
      </c>
      <c r="R1826">
        <f t="shared" si="141"/>
        <v>75.05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2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4" t="s">
        <v>8323</v>
      </c>
      <c r="Q1827" t="s">
        <v>8324</v>
      </c>
      <c r="R1827">
        <f t="shared" si="141"/>
        <v>42.02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2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4" t="s">
        <v>8323</v>
      </c>
      <c r="Q1828" t="s">
        <v>8324</v>
      </c>
      <c r="R1828">
        <f t="shared" si="141"/>
        <v>53.16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2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4" t="s">
        <v>8323</v>
      </c>
      <c r="Q1829" t="s">
        <v>8324</v>
      </c>
      <c r="R1829">
        <f t="shared" si="141"/>
        <v>83.89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3.5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2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4" t="s">
        <v>8323</v>
      </c>
      <c r="Q1830" t="s">
        <v>8324</v>
      </c>
      <c r="R1830">
        <f t="shared" si="141"/>
        <v>417.33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2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4" t="s">
        <v>8323</v>
      </c>
      <c r="Q1831" t="s">
        <v>8324</v>
      </c>
      <c r="R1831">
        <f t="shared" si="141"/>
        <v>75.77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2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4" t="s">
        <v>8323</v>
      </c>
      <c r="Q1832" t="s">
        <v>8324</v>
      </c>
      <c r="R1832">
        <f t="shared" si="141"/>
        <v>67.39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2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4" t="s">
        <v>8323</v>
      </c>
      <c r="Q1833" t="s">
        <v>8324</v>
      </c>
      <c r="R1833">
        <f t="shared" si="141"/>
        <v>73.569999999999993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2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4" t="s">
        <v>8323</v>
      </c>
      <c r="Q1834" t="s">
        <v>8324</v>
      </c>
      <c r="R1834">
        <f t="shared" si="141"/>
        <v>25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2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4" t="s">
        <v>8323</v>
      </c>
      <c r="Q1835" t="s">
        <v>8324</v>
      </c>
      <c r="R1835">
        <f t="shared" si="141"/>
        <v>42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2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4" t="s">
        <v>8323</v>
      </c>
      <c r="Q1836" t="s">
        <v>8324</v>
      </c>
      <c r="R1836">
        <f t="shared" si="141"/>
        <v>131.16999999999999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2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4" t="s">
        <v>8323</v>
      </c>
      <c r="Q1837" t="s">
        <v>8324</v>
      </c>
      <c r="R1837">
        <f t="shared" si="141"/>
        <v>47.27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2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4" t="s">
        <v>8323</v>
      </c>
      <c r="Q1838" t="s">
        <v>8324</v>
      </c>
      <c r="R1838">
        <f t="shared" si="141"/>
        <v>182.13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3.5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2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4" t="s">
        <v>8323</v>
      </c>
      <c r="Q1839" t="s">
        <v>8324</v>
      </c>
      <c r="R1839">
        <f t="shared" si="141"/>
        <v>61.37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2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4" t="s">
        <v>8323</v>
      </c>
      <c r="Q1840" t="s">
        <v>8324</v>
      </c>
      <c r="R1840">
        <f t="shared" si="141"/>
        <v>35.770000000000003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2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4" t="s">
        <v>8323</v>
      </c>
      <c r="Q1841" t="s">
        <v>8324</v>
      </c>
      <c r="R1841">
        <f t="shared" si="141"/>
        <v>45.62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2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4" t="s">
        <v>8323</v>
      </c>
      <c r="Q1842" t="s">
        <v>8324</v>
      </c>
      <c r="R1842">
        <f t="shared" si="141"/>
        <v>75.38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2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4" t="s">
        <v>8323</v>
      </c>
      <c r="Q1843" t="s">
        <v>8324</v>
      </c>
      <c r="R1843">
        <f t="shared" si="141"/>
        <v>50.88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2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4" t="s">
        <v>8323</v>
      </c>
      <c r="Q1844" t="s">
        <v>8324</v>
      </c>
      <c r="R1844">
        <f t="shared" si="141"/>
        <v>119.29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3.5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2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4" t="s">
        <v>8323</v>
      </c>
      <c r="Q1845" t="s">
        <v>8324</v>
      </c>
      <c r="R1845">
        <f t="shared" si="141"/>
        <v>92.54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2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4" t="s">
        <v>8323</v>
      </c>
      <c r="Q1846" t="s">
        <v>8324</v>
      </c>
      <c r="R1846">
        <f t="shared" si="141"/>
        <v>76.05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2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4" t="s">
        <v>8323</v>
      </c>
      <c r="Q1847" t="s">
        <v>8324</v>
      </c>
      <c r="R1847">
        <f t="shared" si="141"/>
        <v>52.63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2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4" t="s">
        <v>8323</v>
      </c>
      <c r="Q1848" t="s">
        <v>8324</v>
      </c>
      <c r="R1848">
        <f t="shared" si="141"/>
        <v>98.99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3.5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2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4" t="s">
        <v>8323</v>
      </c>
      <c r="Q1849" t="s">
        <v>8324</v>
      </c>
      <c r="R1849">
        <f t="shared" si="141"/>
        <v>79.53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2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4" t="s">
        <v>8323</v>
      </c>
      <c r="Q1850" t="s">
        <v>8324</v>
      </c>
      <c r="R1850">
        <f t="shared" si="141"/>
        <v>134.21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2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4" t="s">
        <v>8323</v>
      </c>
      <c r="Q1851" t="s">
        <v>8324</v>
      </c>
      <c r="R1851">
        <f t="shared" si="141"/>
        <v>37.630000000000003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2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4" t="s">
        <v>8323</v>
      </c>
      <c r="Q1852" t="s">
        <v>8324</v>
      </c>
      <c r="R1852">
        <f t="shared" si="141"/>
        <v>51.04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2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4" t="s">
        <v>8323</v>
      </c>
      <c r="Q1853" t="s">
        <v>8324</v>
      </c>
      <c r="R1853">
        <f t="shared" si="141"/>
        <v>50.04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.5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2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4" t="s">
        <v>8323</v>
      </c>
      <c r="Q1854" t="s">
        <v>8324</v>
      </c>
      <c r="R1854">
        <f t="shared" si="141"/>
        <v>133.93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2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4" t="s">
        <v>8323</v>
      </c>
      <c r="Q1855" t="s">
        <v>8324</v>
      </c>
      <c r="R1855">
        <f t="shared" si="141"/>
        <v>58.21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2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4" t="s">
        <v>8323</v>
      </c>
      <c r="Q1856" t="s">
        <v>8324</v>
      </c>
      <c r="R1856">
        <f t="shared" si="141"/>
        <v>88.04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2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4" t="s">
        <v>8323</v>
      </c>
      <c r="Q1857" t="s">
        <v>8324</v>
      </c>
      <c r="R1857">
        <f t="shared" si="141"/>
        <v>70.58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3.5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2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4" t="s">
        <v>8323</v>
      </c>
      <c r="Q1858" t="s">
        <v>8324</v>
      </c>
      <c r="R1858">
        <f t="shared" ref="R1858:R1921" si="146">IFERROR(ROUND(E1858/M1858,2),0)</f>
        <v>53.29</v>
      </c>
      <c r="S1858" s="10">
        <f t="shared" ref="S1858:S1921" si="147" xml:space="preserve"> (((K1858/60)/60)/24)+DATE(1970,1,1)</f>
        <v>41817.854999999996</v>
      </c>
      <c r="T1858" s="10">
        <f t="shared" ref="T1858:T1921" si="148" xml:space="preserve"> (((J1858/60)/60)/24)+DATE(1970,1,1)</f>
        <v>41838.854999999996</v>
      </c>
      <c r="U1858">
        <f t="shared" ref="U1858:U1921" si="149">YEAR(S1858)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2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4" t="s">
        <v>8323</v>
      </c>
      <c r="Q1859" t="s">
        <v>8324</v>
      </c>
      <c r="R1859">
        <f t="shared" si="146"/>
        <v>136.36000000000001</v>
      </c>
      <c r="S1859" s="10">
        <f t="shared" si="147"/>
        <v>41864.76866898148</v>
      </c>
      <c r="T1859" s="10">
        <f t="shared" si="148"/>
        <v>41894.76866898148</v>
      </c>
      <c r="U1859">
        <f t="shared" si="149"/>
        <v>2014</v>
      </c>
    </row>
    <row r="1860" spans="1:21" ht="43.5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2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4" t="s">
        <v>8323</v>
      </c>
      <c r="Q1860" t="s">
        <v>8324</v>
      </c>
      <c r="R1860">
        <f t="shared" si="146"/>
        <v>40.549999999999997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2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4" t="s">
        <v>8323</v>
      </c>
      <c r="Q1861" t="s">
        <v>8324</v>
      </c>
      <c r="R1861">
        <f t="shared" si="146"/>
        <v>70.63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2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4" t="s">
        <v>8323</v>
      </c>
      <c r="Q1862" t="s">
        <v>8324</v>
      </c>
      <c r="R1862">
        <f t="shared" si="146"/>
        <v>52.68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2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4" t="s">
        <v>8331</v>
      </c>
      <c r="Q1863" t="s">
        <v>8333</v>
      </c>
      <c r="R1863">
        <f t="shared" si="146"/>
        <v>0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2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4" t="s">
        <v>8331</v>
      </c>
      <c r="Q1864" t="s">
        <v>8333</v>
      </c>
      <c r="R1864">
        <f t="shared" si="146"/>
        <v>90.94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2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4" t="s">
        <v>8331</v>
      </c>
      <c r="Q1865" t="s">
        <v>8333</v>
      </c>
      <c r="R1865">
        <f t="shared" si="146"/>
        <v>5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2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4" t="s">
        <v>8331</v>
      </c>
      <c r="Q1866" t="s">
        <v>8333</v>
      </c>
      <c r="R1866">
        <f t="shared" si="146"/>
        <v>58.08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3.5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2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4" t="s">
        <v>8331</v>
      </c>
      <c r="Q1867" t="s">
        <v>8333</v>
      </c>
      <c r="R1867">
        <f t="shared" si="146"/>
        <v>2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2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4" t="s">
        <v>8331</v>
      </c>
      <c r="Q1868" t="s">
        <v>8333</v>
      </c>
      <c r="R1868">
        <f t="shared" si="146"/>
        <v>62.5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2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4" t="s">
        <v>8331</v>
      </c>
      <c r="Q1869" t="s">
        <v>8333</v>
      </c>
      <c r="R1869">
        <f t="shared" si="146"/>
        <v>10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2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4" t="s">
        <v>8331</v>
      </c>
      <c r="Q1870" t="s">
        <v>8333</v>
      </c>
      <c r="R1870">
        <f t="shared" si="146"/>
        <v>71.59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2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4" t="s">
        <v>8331</v>
      </c>
      <c r="Q1871" t="s">
        <v>8333</v>
      </c>
      <c r="R1871">
        <f t="shared" si="146"/>
        <v>0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2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4" t="s">
        <v>8331</v>
      </c>
      <c r="Q1872" t="s">
        <v>8333</v>
      </c>
      <c r="R1872">
        <f t="shared" si="146"/>
        <v>32.82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.5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2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4" t="s">
        <v>8331</v>
      </c>
      <c r="Q1873" t="s">
        <v>8333</v>
      </c>
      <c r="R1873">
        <f t="shared" si="146"/>
        <v>49.12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2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4" t="s">
        <v>8331</v>
      </c>
      <c r="Q1874" t="s">
        <v>8333</v>
      </c>
      <c r="R1874">
        <f t="shared" si="146"/>
        <v>16.309999999999999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2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4" t="s">
        <v>8331</v>
      </c>
      <c r="Q1875" t="s">
        <v>8333</v>
      </c>
      <c r="R1875">
        <f t="shared" si="146"/>
        <v>18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2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4" t="s">
        <v>8331</v>
      </c>
      <c r="Q1876" t="s">
        <v>8333</v>
      </c>
      <c r="R1876">
        <f t="shared" si="146"/>
        <v>13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2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4" t="s">
        <v>8331</v>
      </c>
      <c r="Q1877" t="s">
        <v>8333</v>
      </c>
      <c r="R1877">
        <f t="shared" si="146"/>
        <v>17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2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4" t="s">
        <v>8331</v>
      </c>
      <c r="Q1878" t="s">
        <v>8333</v>
      </c>
      <c r="R1878">
        <f t="shared" si="146"/>
        <v>0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2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4" t="s">
        <v>8331</v>
      </c>
      <c r="Q1879" t="s">
        <v>8333</v>
      </c>
      <c r="R1879">
        <f t="shared" si="146"/>
        <v>0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3.5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2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4" t="s">
        <v>8331</v>
      </c>
      <c r="Q1880" t="s">
        <v>8333</v>
      </c>
      <c r="R1880">
        <f t="shared" si="146"/>
        <v>0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2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4" t="s">
        <v>8331</v>
      </c>
      <c r="Q1881" t="s">
        <v>8333</v>
      </c>
      <c r="R1881">
        <f t="shared" si="146"/>
        <v>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2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4" t="s">
        <v>8331</v>
      </c>
      <c r="Q1882" t="s">
        <v>8333</v>
      </c>
      <c r="R1882">
        <f t="shared" si="146"/>
        <v>41.83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2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4" t="s">
        <v>8323</v>
      </c>
      <c r="Q1883" t="s">
        <v>8327</v>
      </c>
      <c r="R1883">
        <f t="shared" si="146"/>
        <v>49.34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.5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2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4" t="s">
        <v>8323</v>
      </c>
      <c r="Q1884" t="s">
        <v>8327</v>
      </c>
      <c r="R1884">
        <f t="shared" si="146"/>
        <v>41.73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2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4" t="s">
        <v>8323</v>
      </c>
      <c r="Q1885" t="s">
        <v>8327</v>
      </c>
      <c r="R1885">
        <f t="shared" si="146"/>
        <v>32.72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2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4" t="s">
        <v>8323</v>
      </c>
      <c r="Q1886" t="s">
        <v>8327</v>
      </c>
      <c r="R1886">
        <f t="shared" si="146"/>
        <v>51.96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2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4" t="s">
        <v>8323</v>
      </c>
      <c r="Q1887" t="s">
        <v>8327</v>
      </c>
      <c r="R1887">
        <f t="shared" si="146"/>
        <v>50.69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2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4" t="s">
        <v>8323</v>
      </c>
      <c r="Q1888" t="s">
        <v>8327</v>
      </c>
      <c r="R1888">
        <f t="shared" si="146"/>
        <v>42.24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2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4" t="s">
        <v>8323</v>
      </c>
      <c r="Q1889" t="s">
        <v>8327</v>
      </c>
      <c r="R1889">
        <f t="shared" si="146"/>
        <v>416.88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3.5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2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4" t="s">
        <v>8323</v>
      </c>
      <c r="Q1890" t="s">
        <v>8327</v>
      </c>
      <c r="R1890">
        <f t="shared" si="146"/>
        <v>46.65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2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4" t="s">
        <v>8323</v>
      </c>
      <c r="Q1891" t="s">
        <v>8327</v>
      </c>
      <c r="R1891">
        <f t="shared" si="146"/>
        <v>48.45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2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4" t="s">
        <v>8323</v>
      </c>
      <c r="Q1892" t="s">
        <v>8327</v>
      </c>
      <c r="R1892">
        <f t="shared" si="146"/>
        <v>70.53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2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4" t="s">
        <v>8323</v>
      </c>
      <c r="Q1893" t="s">
        <v>8327</v>
      </c>
      <c r="R1893">
        <f t="shared" si="146"/>
        <v>87.96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2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4" t="s">
        <v>8323</v>
      </c>
      <c r="Q1894" t="s">
        <v>8327</v>
      </c>
      <c r="R1894">
        <f t="shared" si="146"/>
        <v>26.27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2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4" t="s">
        <v>8323</v>
      </c>
      <c r="Q1895" t="s">
        <v>8327</v>
      </c>
      <c r="R1895">
        <f t="shared" si="146"/>
        <v>57.78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2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4" t="s">
        <v>8323</v>
      </c>
      <c r="Q1896" t="s">
        <v>8327</v>
      </c>
      <c r="R1896">
        <f t="shared" si="146"/>
        <v>57.25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3.5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2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4" t="s">
        <v>8323</v>
      </c>
      <c r="Q1897" t="s">
        <v>8327</v>
      </c>
      <c r="R1897">
        <f t="shared" si="146"/>
        <v>196.34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2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4" t="s">
        <v>8323</v>
      </c>
      <c r="Q1898" t="s">
        <v>8327</v>
      </c>
      <c r="R1898">
        <f t="shared" si="146"/>
        <v>43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2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4" t="s">
        <v>8323</v>
      </c>
      <c r="Q1899" t="s">
        <v>8327</v>
      </c>
      <c r="R1899">
        <f t="shared" si="146"/>
        <v>35.549999999999997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2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4" t="s">
        <v>8323</v>
      </c>
      <c r="Q1900" t="s">
        <v>8327</v>
      </c>
      <c r="R1900">
        <f t="shared" si="146"/>
        <v>68.81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2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4" t="s">
        <v>8323</v>
      </c>
      <c r="Q1901" t="s">
        <v>8327</v>
      </c>
      <c r="R1901">
        <f t="shared" si="146"/>
        <v>28.57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3.5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2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4" t="s">
        <v>8323</v>
      </c>
      <c r="Q1902" t="s">
        <v>8327</v>
      </c>
      <c r="R1902">
        <f t="shared" si="146"/>
        <v>50.63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2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4" t="s">
        <v>8317</v>
      </c>
      <c r="Q1903" t="s">
        <v>8346</v>
      </c>
      <c r="R1903">
        <f t="shared" si="146"/>
        <v>106.8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2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4" t="s">
        <v>8317</v>
      </c>
      <c r="Q1904" t="s">
        <v>8346</v>
      </c>
      <c r="R1904">
        <f t="shared" si="146"/>
        <v>4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2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4" t="s">
        <v>8317</v>
      </c>
      <c r="Q1905" t="s">
        <v>8346</v>
      </c>
      <c r="R1905">
        <f t="shared" si="146"/>
        <v>34.1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2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4" t="s">
        <v>8317</v>
      </c>
      <c r="Q1906" t="s">
        <v>8346</v>
      </c>
      <c r="R1906">
        <f t="shared" si="146"/>
        <v>25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3.5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2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4" t="s">
        <v>8317</v>
      </c>
      <c r="Q1907" t="s">
        <v>8346</v>
      </c>
      <c r="R1907">
        <f t="shared" si="146"/>
        <v>10.5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2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4" t="s">
        <v>8317</v>
      </c>
      <c r="Q1908" t="s">
        <v>8346</v>
      </c>
      <c r="R1908">
        <f t="shared" si="146"/>
        <v>215.96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2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4" t="s">
        <v>8317</v>
      </c>
      <c r="Q1909" t="s">
        <v>8346</v>
      </c>
      <c r="R1909">
        <f t="shared" si="146"/>
        <v>21.25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2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4" t="s">
        <v>8317</v>
      </c>
      <c r="Q1910" t="s">
        <v>8346</v>
      </c>
      <c r="R1910">
        <f t="shared" si="146"/>
        <v>108.25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2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4" t="s">
        <v>8317</v>
      </c>
      <c r="Q1911" t="s">
        <v>8346</v>
      </c>
      <c r="R1911">
        <f t="shared" si="146"/>
        <v>129.97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2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4" t="s">
        <v>8317</v>
      </c>
      <c r="Q1912" t="s">
        <v>8346</v>
      </c>
      <c r="R1912">
        <f t="shared" si="146"/>
        <v>117.49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3.5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2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4" t="s">
        <v>8317</v>
      </c>
      <c r="Q1913" t="s">
        <v>8346</v>
      </c>
      <c r="R1913">
        <f t="shared" si="146"/>
        <v>10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2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4" t="s">
        <v>8317</v>
      </c>
      <c r="Q1914" t="s">
        <v>8346</v>
      </c>
      <c r="R1914">
        <f t="shared" si="146"/>
        <v>70.599999999999994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2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4" t="s">
        <v>8317</v>
      </c>
      <c r="Q1915" t="s">
        <v>8346</v>
      </c>
      <c r="R1915">
        <f t="shared" si="146"/>
        <v>24.5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2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4" t="s">
        <v>8317</v>
      </c>
      <c r="Q1916" t="s">
        <v>8346</v>
      </c>
      <c r="R1916">
        <f t="shared" si="146"/>
        <v>30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2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4" t="s">
        <v>8317</v>
      </c>
      <c r="Q1917" t="s">
        <v>8346</v>
      </c>
      <c r="R1917">
        <f t="shared" si="146"/>
        <v>2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2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4" t="s">
        <v>8317</v>
      </c>
      <c r="Q1918" t="s">
        <v>8346</v>
      </c>
      <c r="R1918">
        <f t="shared" si="146"/>
        <v>17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2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4" t="s">
        <v>8317</v>
      </c>
      <c r="Q1919" t="s">
        <v>8346</v>
      </c>
      <c r="R1919">
        <f t="shared" si="146"/>
        <v>2928.93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2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4" t="s">
        <v>8317</v>
      </c>
      <c r="Q1920" t="s">
        <v>8346</v>
      </c>
      <c r="R1920">
        <f t="shared" si="146"/>
        <v>28.89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.5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2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4" t="s">
        <v>8317</v>
      </c>
      <c r="Q1921" t="s">
        <v>8346</v>
      </c>
      <c r="R1921">
        <f t="shared" si="146"/>
        <v>29.63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2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4" t="s">
        <v>8317</v>
      </c>
      <c r="Q1922" t="s">
        <v>8346</v>
      </c>
      <c r="R1922">
        <f t="shared" ref="R1922:R1985" si="151">IFERROR(ROUND(E1922/M1922,2),0)</f>
        <v>40.98</v>
      </c>
      <c r="S1922" s="10">
        <f t="shared" ref="S1922:S1985" si="152" xml:space="preserve"> (((K1922/60)/60)/24)+DATE(1970,1,1)</f>
        <v>42270.875706018516</v>
      </c>
      <c r="T1922" s="10">
        <f t="shared" ref="T1922:T1985" si="153" xml:space="preserve"> (((J1922/60)/60)/24)+DATE(1970,1,1)</f>
        <v>42298.958333333328</v>
      </c>
      <c r="U1922">
        <f t="shared" ref="U1922:U1985" si="154">YEAR(S1922)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2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4" t="s">
        <v>8323</v>
      </c>
      <c r="Q1923" t="s">
        <v>8327</v>
      </c>
      <c r="R1923">
        <f t="shared" si="151"/>
        <v>54</v>
      </c>
      <c r="S1923" s="10">
        <f t="shared" si="152"/>
        <v>41074.221562500003</v>
      </c>
      <c r="T1923" s="10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2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4" t="s">
        <v>8323</v>
      </c>
      <c r="Q1924" t="s">
        <v>8327</v>
      </c>
      <c r="R1924">
        <f t="shared" si="151"/>
        <v>36.11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2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4" t="s">
        <v>8323</v>
      </c>
      <c r="Q1925" t="s">
        <v>8327</v>
      </c>
      <c r="R1925">
        <f t="shared" si="151"/>
        <v>23.15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2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4" t="s">
        <v>8323</v>
      </c>
      <c r="Q1926" t="s">
        <v>8327</v>
      </c>
      <c r="R1926">
        <f t="shared" si="151"/>
        <v>104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2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4" t="s">
        <v>8323</v>
      </c>
      <c r="Q1927" t="s">
        <v>8327</v>
      </c>
      <c r="R1927">
        <f t="shared" si="151"/>
        <v>31.83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2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4" t="s">
        <v>8323</v>
      </c>
      <c r="Q1928" t="s">
        <v>8327</v>
      </c>
      <c r="R1928">
        <f t="shared" si="151"/>
        <v>27.39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2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4" t="s">
        <v>8323</v>
      </c>
      <c r="Q1929" t="s">
        <v>8327</v>
      </c>
      <c r="R1929">
        <f t="shared" si="151"/>
        <v>56.36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2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4" t="s">
        <v>8323</v>
      </c>
      <c r="Q1930" t="s">
        <v>8327</v>
      </c>
      <c r="R1930">
        <f t="shared" si="151"/>
        <v>77.349999999999994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2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4" t="s">
        <v>8323</v>
      </c>
      <c r="Q1931" t="s">
        <v>8327</v>
      </c>
      <c r="R1931">
        <f t="shared" si="151"/>
        <v>42.8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2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4" t="s">
        <v>8323</v>
      </c>
      <c r="Q1932" t="s">
        <v>8327</v>
      </c>
      <c r="R1932">
        <f t="shared" si="151"/>
        <v>48.85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2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4" t="s">
        <v>8323</v>
      </c>
      <c r="Q1933" t="s">
        <v>8327</v>
      </c>
      <c r="R1933">
        <f t="shared" si="151"/>
        <v>48.24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3.5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2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4" t="s">
        <v>8323</v>
      </c>
      <c r="Q1934" t="s">
        <v>8327</v>
      </c>
      <c r="R1934">
        <f t="shared" si="151"/>
        <v>70.209999999999994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2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4" t="s">
        <v>8323</v>
      </c>
      <c r="Q1935" t="s">
        <v>8327</v>
      </c>
      <c r="R1935">
        <f t="shared" si="151"/>
        <v>94.05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2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4" t="s">
        <v>8323</v>
      </c>
      <c r="Q1936" t="s">
        <v>8327</v>
      </c>
      <c r="R1936">
        <f t="shared" si="151"/>
        <v>80.27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2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4" t="s">
        <v>8323</v>
      </c>
      <c r="Q1937" t="s">
        <v>8327</v>
      </c>
      <c r="R1937">
        <f t="shared" si="151"/>
        <v>54.2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2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4" t="s">
        <v>8323</v>
      </c>
      <c r="Q1938" t="s">
        <v>8327</v>
      </c>
      <c r="R1938">
        <f t="shared" si="151"/>
        <v>60.27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2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4" t="s">
        <v>8323</v>
      </c>
      <c r="Q1939" t="s">
        <v>8327</v>
      </c>
      <c r="R1939">
        <f t="shared" si="151"/>
        <v>38.74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2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4" t="s">
        <v>8323</v>
      </c>
      <c r="Q1940" t="s">
        <v>8327</v>
      </c>
      <c r="R1940">
        <f t="shared" si="151"/>
        <v>152.54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3.5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2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4" t="s">
        <v>8323</v>
      </c>
      <c r="Q1941" t="s">
        <v>8327</v>
      </c>
      <c r="R1941">
        <f t="shared" si="151"/>
        <v>115.31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2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4" t="s">
        <v>8323</v>
      </c>
      <c r="Q1942" t="s">
        <v>8327</v>
      </c>
      <c r="R1942">
        <f t="shared" si="151"/>
        <v>35.840000000000003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2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4" t="s">
        <v>8317</v>
      </c>
      <c r="Q1943" t="s">
        <v>8347</v>
      </c>
      <c r="R1943">
        <f t="shared" si="151"/>
        <v>64.569999999999993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2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4" t="s">
        <v>8317</v>
      </c>
      <c r="Q1944" t="s">
        <v>8347</v>
      </c>
      <c r="R1944">
        <f t="shared" si="151"/>
        <v>87.44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2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4" t="s">
        <v>8317</v>
      </c>
      <c r="Q1945" t="s">
        <v>8347</v>
      </c>
      <c r="R1945">
        <f t="shared" si="151"/>
        <v>68.819999999999993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.5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2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4" t="s">
        <v>8317</v>
      </c>
      <c r="Q1946" t="s">
        <v>8347</v>
      </c>
      <c r="R1946">
        <f t="shared" si="151"/>
        <v>176.2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2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4" t="s">
        <v>8317</v>
      </c>
      <c r="Q1947" t="s">
        <v>8347</v>
      </c>
      <c r="R1947">
        <f t="shared" si="151"/>
        <v>511.79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.5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2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4" t="s">
        <v>8317</v>
      </c>
      <c r="Q1948" t="s">
        <v>8347</v>
      </c>
      <c r="R1948">
        <f t="shared" si="151"/>
        <v>160.44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2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4" t="s">
        <v>8317</v>
      </c>
      <c r="Q1949" t="s">
        <v>8347</v>
      </c>
      <c r="R1949">
        <f t="shared" si="151"/>
        <v>35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2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4" t="s">
        <v>8317</v>
      </c>
      <c r="Q1950" t="s">
        <v>8347</v>
      </c>
      <c r="R1950">
        <f t="shared" si="151"/>
        <v>188.51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2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4" t="s">
        <v>8317</v>
      </c>
      <c r="Q1951" t="s">
        <v>8347</v>
      </c>
      <c r="R1951">
        <f t="shared" si="151"/>
        <v>56.2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2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4" t="s">
        <v>8317</v>
      </c>
      <c r="Q1952" t="s">
        <v>8347</v>
      </c>
      <c r="R1952">
        <f t="shared" si="151"/>
        <v>51.31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2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4" t="s">
        <v>8317</v>
      </c>
      <c r="Q1953" t="s">
        <v>8347</v>
      </c>
      <c r="R1953">
        <f t="shared" si="151"/>
        <v>127.36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2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4" t="s">
        <v>8317</v>
      </c>
      <c r="Q1954" t="s">
        <v>8347</v>
      </c>
      <c r="R1954">
        <f t="shared" si="151"/>
        <v>101.86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2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4" t="s">
        <v>8317</v>
      </c>
      <c r="Q1955" t="s">
        <v>8347</v>
      </c>
      <c r="R1955">
        <f t="shared" si="151"/>
        <v>230.56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2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4" t="s">
        <v>8317</v>
      </c>
      <c r="Q1956" t="s">
        <v>8347</v>
      </c>
      <c r="R1956">
        <f t="shared" si="151"/>
        <v>842.11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2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4" t="s">
        <v>8317</v>
      </c>
      <c r="Q1957" t="s">
        <v>8347</v>
      </c>
      <c r="R1957">
        <f t="shared" si="151"/>
        <v>577.28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2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4" t="s">
        <v>8317</v>
      </c>
      <c r="Q1958" t="s">
        <v>8347</v>
      </c>
      <c r="R1958">
        <f t="shared" si="151"/>
        <v>483.34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2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4" t="s">
        <v>8317</v>
      </c>
      <c r="Q1959" t="s">
        <v>8347</v>
      </c>
      <c r="R1959">
        <f t="shared" si="151"/>
        <v>76.14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2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4" t="s">
        <v>8317</v>
      </c>
      <c r="Q1960" t="s">
        <v>8347</v>
      </c>
      <c r="R1960">
        <f t="shared" si="151"/>
        <v>74.11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3.5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2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4" t="s">
        <v>8317</v>
      </c>
      <c r="Q1961" t="s">
        <v>8347</v>
      </c>
      <c r="R1961">
        <f t="shared" si="151"/>
        <v>36.97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2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4" t="s">
        <v>8317</v>
      </c>
      <c r="Q1962" t="s">
        <v>8347</v>
      </c>
      <c r="R1962">
        <f t="shared" si="151"/>
        <v>2500.9699999999998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2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4" t="s">
        <v>8317</v>
      </c>
      <c r="Q1963" t="s">
        <v>8347</v>
      </c>
      <c r="R1963">
        <f t="shared" si="151"/>
        <v>67.69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2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4" t="s">
        <v>8317</v>
      </c>
      <c r="Q1964" t="s">
        <v>8347</v>
      </c>
      <c r="R1964">
        <f t="shared" si="151"/>
        <v>63.05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.5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2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4" t="s">
        <v>8317</v>
      </c>
      <c r="Q1965" t="s">
        <v>8347</v>
      </c>
      <c r="R1965">
        <f t="shared" si="151"/>
        <v>117.6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2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4" t="s">
        <v>8317</v>
      </c>
      <c r="Q1966" t="s">
        <v>8347</v>
      </c>
      <c r="R1966">
        <f t="shared" si="151"/>
        <v>180.75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2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4" t="s">
        <v>8317</v>
      </c>
      <c r="Q1967" t="s">
        <v>8347</v>
      </c>
      <c r="R1967">
        <f t="shared" si="151"/>
        <v>127.32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2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4" t="s">
        <v>8317</v>
      </c>
      <c r="Q1968" t="s">
        <v>8347</v>
      </c>
      <c r="R1968">
        <f t="shared" si="151"/>
        <v>136.63999999999999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2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4" t="s">
        <v>8317</v>
      </c>
      <c r="Q1969" t="s">
        <v>8347</v>
      </c>
      <c r="R1969">
        <f t="shared" si="151"/>
        <v>182.78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2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4" t="s">
        <v>8317</v>
      </c>
      <c r="Q1970" t="s">
        <v>8347</v>
      </c>
      <c r="R1970">
        <f t="shared" si="151"/>
        <v>279.38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2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4" t="s">
        <v>8317</v>
      </c>
      <c r="Q1971" t="s">
        <v>8347</v>
      </c>
      <c r="R1971">
        <f t="shared" si="151"/>
        <v>61.38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2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4" t="s">
        <v>8317</v>
      </c>
      <c r="Q1972" t="s">
        <v>8347</v>
      </c>
      <c r="R1972">
        <f t="shared" si="151"/>
        <v>80.73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2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4" t="s">
        <v>8317</v>
      </c>
      <c r="Q1973" t="s">
        <v>8347</v>
      </c>
      <c r="R1973">
        <f t="shared" si="151"/>
        <v>272.36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2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4" t="s">
        <v>8317</v>
      </c>
      <c r="Q1974" t="s">
        <v>8347</v>
      </c>
      <c r="R1974">
        <f t="shared" si="151"/>
        <v>70.849999999999994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2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4" t="s">
        <v>8317</v>
      </c>
      <c r="Q1975" t="s">
        <v>8347</v>
      </c>
      <c r="R1975">
        <f t="shared" si="151"/>
        <v>247.94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2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4" t="s">
        <v>8317</v>
      </c>
      <c r="Q1976" t="s">
        <v>8347</v>
      </c>
      <c r="R1976">
        <f t="shared" si="151"/>
        <v>186.81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2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4" t="s">
        <v>8317</v>
      </c>
      <c r="Q1977" t="s">
        <v>8347</v>
      </c>
      <c r="R1977">
        <f t="shared" si="151"/>
        <v>131.99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2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4" t="s">
        <v>8317</v>
      </c>
      <c r="Q1978" t="s">
        <v>8347</v>
      </c>
      <c r="R1978">
        <f t="shared" si="151"/>
        <v>29.31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2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4" t="s">
        <v>8317</v>
      </c>
      <c r="Q1979" t="s">
        <v>8347</v>
      </c>
      <c r="R1979">
        <f t="shared" si="151"/>
        <v>245.02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2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4" t="s">
        <v>8317</v>
      </c>
      <c r="Q1980" t="s">
        <v>8347</v>
      </c>
      <c r="R1980">
        <f t="shared" si="151"/>
        <v>1323.25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2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4" t="s">
        <v>8317</v>
      </c>
      <c r="Q1981" t="s">
        <v>8347</v>
      </c>
      <c r="R1981">
        <f t="shared" si="151"/>
        <v>282.66000000000003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2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4" t="s">
        <v>8317</v>
      </c>
      <c r="Q1982" t="s">
        <v>8347</v>
      </c>
      <c r="R1982">
        <f t="shared" si="151"/>
        <v>91.21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2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4" t="s">
        <v>8336</v>
      </c>
      <c r="Q1983" t="s">
        <v>8348</v>
      </c>
      <c r="R1983">
        <f t="shared" si="151"/>
        <v>31.75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2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4" t="s">
        <v>8336</v>
      </c>
      <c r="Q1984" t="s">
        <v>8348</v>
      </c>
      <c r="R1984">
        <f t="shared" si="151"/>
        <v>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2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4" t="s">
        <v>8336</v>
      </c>
      <c r="Q1985" t="s">
        <v>8348</v>
      </c>
      <c r="R1985">
        <f t="shared" si="151"/>
        <v>88.69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2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4" t="s">
        <v>8336</v>
      </c>
      <c r="Q1986" t="s">
        <v>8348</v>
      </c>
      <c r="R1986">
        <f t="shared" ref="R1986:R2049" si="156">IFERROR(ROUND(E1986/M1986,2),0)</f>
        <v>453.14</v>
      </c>
      <c r="S1986" s="10">
        <f t="shared" ref="S1986:S2049" si="157" xml:space="preserve"> (((K1986/60)/60)/24)+DATE(1970,1,1)</f>
        <v>41913.790289351848</v>
      </c>
      <c r="T1986" s="10">
        <f t="shared" ref="T1986:T2049" si="158" xml:space="preserve"> (((J1986/60)/60)/24)+DATE(1970,1,1)</f>
        <v>41973.831956018519</v>
      </c>
      <c r="U1986">
        <f t="shared" ref="U1986:U2049" si="159">YEAR(S1986)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2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4" t="s">
        <v>8336</v>
      </c>
      <c r="Q1987" t="s">
        <v>8348</v>
      </c>
      <c r="R1987">
        <f t="shared" si="156"/>
        <v>12.75</v>
      </c>
      <c r="S1987" s="10">
        <f t="shared" si="157"/>
        <v>42555.698738425926</v>
      </c>
      <c r="T1987" s="10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2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4" t="s">
        <v>8336</v>
      </c>
      <c r="Q1988" t="s">
        <v>8348</v>
      </c>
      <c r="R1988">
        <f t="shared" si="156"/>
        <v>1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2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4" t="s">
        <v>8336</v>
      </c>
      <c r="Q1989" t="s">
        <v>8348</v>
      </c>
      <c r="R1989">
        <f t="shared" si="156"/>
        <v>83.43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2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4" t="s">
        <v>8336</v>
      </c>
      <c r="Q1990" t="s">
        <v>8348</v>
      </c>
      <c r="R1990">
        <f t="shared" si="156"/>
        <v>25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2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4" t="s">
        <v>8336</v>
      </c>
      <c r="Q1991" t="s">
        <v>8348</v>
      </c>
      <c r="R1991">
        <f t="shared" si="156"/>
        <v>50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2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4" t="s">
        <v>8336</v>
      </c>
      <c r="Q1992" t="s">
        <v>8348</v>
      </c>
      <c r="R1992">
        <f t="shared" si="156"/>
        <v>101.8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2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4" t="s">
        <v>8336</v>
      </c>
      <c r="Q1993" t="s">
        <v>8348</v>
      </c>
      <c r="R1993">
        <f t="shared" si="156"/>
        <v>46.67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2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4" t="s">
        <v>8336</v>
      </c>
      <c r="Q1994" t="s">
        <v>8348</v>
      </c>
      <c r="R1994">
        <f t="shared" si="156"/>
        <v>1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2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4" t="s">
        <v>8336</v>
      </c>
      <c r="Q1995" t="s">
        <v>8348</v>
      </c>
      <c r="R1995">
        <f t="shared" si="156"/>
        <v>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3.5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2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4" t="s">
        <v>8336</v>
      </c>
      <c r="Q1996" t="s">
        <v>8348</v>
      </c>
      <c r="R1996">
        <f t="shared" si="156"/>
        <v>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2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4" t="s">
        <v>8336</v>
      </c>
      <c r="Q1997" t="s">
        <v>8348</v>
      </c>
      <c r="R1997">
        <f t="shared" si="156"/>
        <v>26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3.5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2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4" t="s">
        <v>8336</v>
      </c>
      <c r="Q1998" t="s">
        <v>8348</v>
      </c>
      <c r="R1998">
        <f t="shared" si="156"/>
        <v>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2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4" t="s">
        <v>8336</v>
      </c>
      <c r="Q1999" t="s">
        <v>8348</v>
      </c>
      <c r="R1999">
        <f t="shared" si="156"/>
        <v>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.5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2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4" t="s">
        <v>8336</v>
      </c>
      <c r="Q2000" t="s">
        <v>8348</v>
      </c>
      <c r="R2000">
        <f t="shared" si="156"/>
        <v>218.33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2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4" t="s">
        <v>8336</v>
      </c>
      <c r="Q2001" t="s">
        <v>8348</v>
      </c>
      <c r="R2001">
        <f t="shared" si="156"/>
        <v>33.71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2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4" t="s">
        <v>8336</v>
      </c>
      <c r="Q2002" t="s">
        <v>8348</v>
      </c>
      <c r="R2002">
        <f t="shared" si="156"/>
        <v>25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2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4" t="s">
        <v>8317</v>
      </c>
      <c r="Q2003" t="s">
        <v>8347</v>
      </c>
      <c r="R2003">
        <f t="shared" si="156"/>
        <v>128.38999999999999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2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4" t="s">
        <v>8317</v>
      </c>
      <c r="Q2004" t="s">
        <v>8347</v>
      </c>
      <c r="R2004">
        <f t="shared" si="156"/>
        <v>78.83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2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4" t="s">
        <v>8317</v>
      </c>
      <c r="Q2005" t="s">
        <v>8347</v>
      </c>
      <c r="R2005">
        <f t="shared" si="156"/>
        <v>91.76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2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4" t="s">
        <v>8317</v>
      </c>
      <c r="Q2006" t="s">
        <v>8347</v>
      </c>
      <c r="R2006">
        <f t="shared" si="156"/>
        <v>331.1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2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4" t="s">
        <v>8317</v>
      </c>
      <c r="Q2007" t="s">
        <v>8347</v>
      </c>
      <c r="R2007">
        <f t="shared" si="156"/>
        <v>194.26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2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4" t="s">
        <v>8317</v>
      </c>
      <c r="Q2008" t="s">
        <v>8347</v>
      </c>
      <c r="R2008">
        <f t="shared" si="156"/>
        <v>408.98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2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4" t="s">
        <v>8317</v>
      </c>
      <c r="Q2009" t="s">
        <v>8347</v>
      </c>
      <c r="R2009">
        <f t="shared" si="156"/>
        <v>84.46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.5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2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4" t="s">
        <v>8317</v>
      </c>
      <c r="Q2010" t="s">
        <v>8347</v>
      </c>
      <c r="R2010">
        <f t="shared" si="156"/>
        <v>44.85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2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4" t="s">
        <v>8317</v>
      </c>
      <c r="Q2011" t="s">
        <v>8347</v>
      </c>
      <c r="R2011">
        <f t="shared" si="156"/>
        <v>383.36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2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4" t="s">
        <v>8317</v>
      </c>
      <c r="Q2012" t="s">
        <v>8347</v>
      </c>
      <c r="R2012">
        <f t="shared" si="156"/>
        <v>55.28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2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4" t="s">
        <v>8317</v>
      </c>
      <c r="Q2013" t="s">
        <v>8347</v>
      </c>
      <c r="R2013">
        <f t="shared" si="156"/>
        <v>422.02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2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4" t="s">
        <v>8317</v>
      </c>
      <c r="Q2014" t="s">
        <v>8347</v>
      </c>
      <c r="R2014">
        <f t="shared" si="156"/>
        <v>64.180000000000007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.5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2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4" t="s">
        <v>8317</v>
      </c>
      <c r="Q2015" t="s">
        <v>8347</v>
      </c>
      <c r="R2015">
        <f t="shared" si="156"/>
        <v>173.58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2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4" t="s">
        <v>8317</v>
      </c>
      <c r="Q2016" t="s">
        <v>8347</v>
      </c>
      <c r="R2016">
        <f t="shared" si="156"/>
        <v>88.6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2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4" t="s">
        <v>8317</v>
      </c>
      <c r="Q2017" t="s">
        <v>8347</v>
      </c>
      <c r="R2017">
        <f t="shared" si="156"/>
        <v>50.22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2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4" t="s">
        <v>8317</v>
      </c>
      <c r="Q2018" t="s">
        <v>8347</v>
      </c>
      <c r="R2018">
        <f t="shared" si="156"/>
        <v>192.39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2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4" t="s">
        <v>8317</v>
      </c>
      <c r="Q2019" t="s">
        <v>8347</v>
      </c>
      <c r="R2019">
        <f t="shared" si="156"/>
        <v>73.42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2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4" t="s">
        <v>8317</v>
      </c>
      <c r="Q2020" t="s">
        <v>8347</v>
      </c>
      <c r="R2020">
        <f t="shared" si="156"/>
        <v>147.68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3.5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2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4" t="s">
        <v>8317</v>
      </c>
      <c r="Q2021" t="s">
        <v>8347</v>
      </c>
      <c r="R2021">
        <f t="shared" si="156"/>
        <v>108.97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2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4" t="s">
        <v>8317</v>
      </c>
      <c r="Q2022" t="s">
        <v>8347</v>
      </c>
      <c r="R2022">
        <f t="shared" si="156"/>
        <v>23.65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2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4" t="s">
        <v>8317</v>
      </c>
      <c r="Q2023" t="s">
        <v>8347</v>
      </c>
      <c r="R2023">
        <f t="shared" si="156"/>
        <v>147.94999999999999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2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4" t="s">
        <v>8317</v>
      </c>
      <c r="Q2024" t="s">
        <v>8347</v>
      </c>
      <c r="R2024">
        <f t="shared" si="156"/>
        <v>385.04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3.5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2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4" t="s">
        <v>8317</v>
      </c>
      <c r="Q2025" t="s">
        <v>8347</v>
      </c>
      <c r="R2025">
        <f t="shared" si="156"/>
        <v>457.39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2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4" t="s">
        <v>8317</v>
      </c>
      <c r="Q2026" t="s">
        <v>8347</v>
      </c>
      <c r="R2026">
        <f t="shared" si="156"/>
        <v>222.99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2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4" t="s">
        <v>8317</v>
      </c>
      <c r="Q2027" t="s">
        <v>8347</v>
      </c>
      <c r="R2027">
        <f t="shared" si="156"/>
        <v>220.74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2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4" t="s">
        <v>8317</v>
      </c>
      <c r="Q2028" t="s">
        <v>8347</v>
      </c>
      <c r="R2028">
        <f t="shared" si="156"/>
        <v>73.5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2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4" t="s">
        <v>8317</v>
      </c>
      <c r="Q2029" t="s">
        <v>8347</v>
      </c>
      <c r="R2029">
        <f t="shared" si="156"/>
        <v>223.1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2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4" t="s">
        <v>8317</v>
      </c>
      <c r="Q2030" t="s">
        <v>8347</v>
      </c>
      <c r="R2030">
        <f t="shared" si="156"/>
        <v>47.91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2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4" t="s">
        <v>8317</v>
      </c>
      <c r="Q2031" t="s">
        <v>8347</v>
      </c>
      <c r="R2031">
        <f t="shared" si="156"/>
        <v>96.06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2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4" t="s">
        <v>8317</v>
      </c>
      <c r="Q2032" t="s">
        <v>8347</v>
      </c>
      <c r="R2032">
        <f t="shared" si="156"/>
        <v>118.61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29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2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4" t="s">
        <v>8317</v>
      </c>
      <c r="Q2033" t="s">
        <v>8347</v>
      </c>
      <c r="R2033">
        <f t="shared" si="156"/>
        <v>118.45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2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4" t="s">
        <v>8317</v>
      </c>
      <c r="Q2034" t="s">
        <v>8347</v>
      </c>
      <c r="R2034">
        <f t="shared" si="156"/>
        <v>143.21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.5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2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4" t="s">
        <v>8317</v>
      </c>
      <c r="Q2035" t="s">
        <v>8347</v>
      </c>
      <c r="R2035">
        <f t="shared" si="156"/>
        <v>282.72000000000003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3.5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2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4" t="s">
        <v>8317</v>
      </c>
      <c r="Q2036" t="s">
        <v>8347</v>
      </c>
      <c r="R2036">
        <f t="shared" si="156"/>
        <v>593.94000000000005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.5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2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4" t="s">
        <v>8317</v>
      </c>
      <c r="Q2037" t="s">
        <v>8347</v>
      </c>
      <c r="R2037">
        <f t="shared" si="156"/>
        <v>262.16000000000003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2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4" t="s">
        <v>8317</v>
      </c>
      <c r="Q2038" t="s">
        <v>8347</v>
      </c>
      <c r="R2038">
        <f t="shared" si="156"/>
        <v>46.58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2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4" t="s">
        <v>8317</v>
      </c>
      <c r="Q2039" t="s">
        <v>8347</v>
      </c>
      <c r="R2039">
        <f t="shared" si="156"/>
        <v>70.040000000000006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2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4" t="s">
        <v>8317</v>
      </c>
      <c r="Q2040" t="s">
        <v>8347</v>
      </c>
      <c r="R2040">
        <f t="shared" si="156"/>
        <v>164.91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9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2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4" t="s">
        <v>8317</v>
      </c>
      <c r="Q2041" t="s">
        <v>8347</v>
      </c>
      <c r="R2041">
        <f t="shared" si="156"/>
        <v>449.26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2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4" t="s">
        <v>8317</v>
      </c>
      <c r="Q2042" t="s">
        <v>8347</v>
      </c>
      <c r="R2042">
        <f t="shared" si="156"/>
        <v>27.47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2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4" t="s">
        <v>8317</v>
      </c>
      <c r="Q2043" t="s">
        <v>8347</v>
      </c>
      <c r="R2043">
        <f t="shared" si="156"/>
        <v>143.97999999999999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2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4" t="s">
        <v>8317</v>
      </c>
      <c r="Q2044" t="s">
        <v>8347</v>
      </c>
      <c r="R2044">
        <f t="shared" si="156"/>
        <v>88.24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2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4" t="s">
        <v>8317</v>
      </c>
      <c r="Q2045" t="s">
        <v>8347</v>
      </c>
      <c r="R2045">
        <f t="shared" si="156"/>
        <v>36.33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2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4" t="s">
        <v>8317</v>
      </c>
      <c r="Q2046" t="s">
        <v>8347</v>
      </c>
      <c r="R2046">
        <f t="shared" si="156"/>
        <v>90.18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2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4" t="s">
        <v>8317</v>
      </c>
      <c r="Q2047" t="s">
        <v>8347</v>
      </c>
      <c r="R2047">
        <f t="shared" si="156"/>
        <v>152.62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2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4" t="s">
        <v>8317</v>
      </c>
      <c r="Q2048" t="s">
        <v>8347</v>
      </c>
      <c r="R2048">
        <f t="shared" si="156"/>
        <v>55.81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2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4" t="s">
        <v>8317</v>
      </c>
      <c r="Q2049" t="s">
        <v>8347</v>
      </c>
      <c r="R2049">
        <f t="shared" si="156"/>
        <v>227.85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2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4" t="s">
        <v>8317</v>
      </c>
      <c r="Q2050" t="s">
        <v>8347</v>
      </c>
      <c r="R2050">
        <f t="shared" ref="R2050:R2113" si="161">IFERROR(ROUND(E2050/M2050,2),0)</f>
        <v>91.83</v>
      </c>
      <c r="S2050" s="10">
        <f t="shared" ref="S2050:S2113" si="162" xml:space="preserve"> (((K2050/60)/60)/24)+DATE(1970,1,1)</f>
        <v>41387.651516203703</v>
      </c>
      <c r="T2050" s="10">
        <f t="shared" ref="T2050:T2113" si="163" xml:space="preserve"> (((J2050/60)/60)/24)+DATE(1970,1,1)</f>
        <v>41417.651516203703</v>
      </c>
      <c r="U2050">
        <f t="shared" ref="U2050:U2113" si="164">YEAR(S2050)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2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4" t="s">
        <v>8317</v>
      </c>
      <c r="Q2051" t="s">
        <v>8347</v>
      </c>
      <c r="R2051">
        <f t="shared" si="161"/>
        <v>80.989999999999995</v>
      </c>
      <c r="S2051" s="10">
        <f t="shared" si="162"/>
        <v>41575.527349537035</v>
      </c>
      <c r="T2051" s="10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2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4" t="s">
        <v>8317</v>
      </c>
      <c r="Q2052" t="s">
        <v>8347</v>
      </c>
      <c r="R2052">
        <f t="shared" si="161"/>
        <v>278.39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2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4" t="s">
        <v>8317</v>
      </c>
      <c r="Q2053" t="s">
        <v>8347</v>
      </c>
      <c r="R2053">
        <f t="shared" si="161"/>
        <v>43.1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2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4" t="s">
        <v>8317</v>
      </c>
      <c r="Q2054" t="s">
        <v>8347</v>
      </c>
      <c r="R2054">
        <f t="shared" si="161"/>
        <v>326.29000000000002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2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4" t="s">
        <v>8317</v>
      </c>
      <c r="Q2055" t="s">
        <v>8347</v>
      </c>
      <c r="R2055">
        <f t="shared" si="161"/>
        <v>41.74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2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4" t="s">
        <v>8317</v>
      </c>
      <c r="Q2056" t="s">
        <v>8347</v>
      </c>
      <c r="R2056">
        <f t="shared" si="161"/>
        <v>64.02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2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4" t="s">
        <v>8317</v>
      </c>
      <c r="Q2057" t="s">
        <v>8347</v>
      </c>
      <c r="R2057">
        <f t="shared" si="161"/>
        <v>99.46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2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4" t="s">
        <v>8317</v>
      </c>
      <c r="Q2058" t="s">
        <v>8347</v>
      </c>
      <c r="R2058">
        <f t="shared" si="161"/>
        <v>138.49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3.5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2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4" t="s">
        <v>8317</v>
      </c>
      <c r="Q2059" t="s">
        <v>8347</v>
      </c>
      <c r="R2059">
        <f t="shared" si="161"/>
        <v>45.55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2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4" t="s">
        <v>8317</v>
      </c>
      <c r="Q2060" t="s">
        <v>8347</v>
      </c>
      <c r="R2060">
        <f t="shared" si="161"/>
        <v>10.51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2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4" t="s">
        <v>8317</v>
      </c>
      <c r="Q2061" t="s">
        <v>8347</v>
      </c>
      <c r="R2061">
        <f t="shared" si="161"/>
        <v>114.77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2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4" t="s">
        <v>8317</v>
      </c>
      <c r="Q2062" t="s">
        <v>8347</v>
      </c>
      <c r="R2062">
        <f t="shared" si="161"/>
        <v>36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2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4" t="s">
        <v>8317</v>
      </c>
      <c r="Q2063" t="s">
        <v>8347</v>
      </c>
      <c r="R2063">
        <f t="shared" si="161"/>
        <v>154.16999999999999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3.5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2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4" t="s">
        <v>8317</v>
      </c>
      <c r="Q2064" t="s">
        <v>8347</v>
      </c>
      <c r="R2064">
        <f t="shared" si="161"/>
        <v>566.39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2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4" t="s">
        <v>8317</v>
      </c>
      <c r="Q2065" t="s">
        <v>8347</v>
      </c>
      <c r="R2065">
        <f t="shared" si="161"/>
        <v>120.86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2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4" t="s">
        <v>8317</v>
      </c>
      <c r="Q2066" t="s">
        <v>8347</v>
      </c>
      <c r="R2066">
        <f t="shared" si="161"/>
        <v>86.16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2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4" t="s">
        <v>8317</v>
      </c>
      <c r="Q2067" t="s">
        <v>8347</v>
      </c>
      <c r="R2067">
        <f t="shared" si="161"/>
        <v>51.21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2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4" t="s">
        <v>8317</v>
      </c>
      <c r="Q2068" t="s">
        <v>8347</v>
      </c>
      <c r="R2068">
        <f t="shared" si="161"/>
        <v>67.260000000000005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2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4" t="s">
        <v>8317</v>
      </c>
      <c r="Q2069" t="s">
        <v>8347</v>
      </c>
      <c r="R2069">
        <f t="shared" si="161"/>
        <v>62.8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2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4" t="s">
        <v>8317</v>
      </c>
      <c r="Q2070" t="s">
        <v>8347</v>
      </c>
      <c r="R2070">
        <f t="shared" si="161"/>
        <v>346.13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3.5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2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4" t="s">
        <v>8317</v>
      </c>
      <c r="Q2071" t="s">
        <v>8347</v>
      </c>
      <c r="R2071">
        <f t="shared" si="161"/>
        <v>244.12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2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4" t="s">
        <v>8317</v>
      </c>
      <c r="Q2072" t="s">
        <v>8347</v>
      </c>
      <c r="R2072">
        <f t="shared" si="161"/>
        <v>259.25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2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4" t="s">
        <v>8317</v>
      </c>
      <c r="Q2073" t="s">
        <v>8347</v>
      </c>
      <c r="R2073">
        <f t="shared" si="161"/>
        <v>201.96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3.5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2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4" t="s">
        <v>8317</v>
      </c>
      <c r="Q2074" t="s">
        <v>8347</v>
      </c>
      <c r="R2074">
        <f t="shared" si="161"/>
        <v>226.21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2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4" t="s">
        <v>8317</v>
      </c>
      <c r="Q2075" t="s">
        <v>8347</v>
      </c>
      <c r="R2075">
        <f t="shared" si="161"/>
        <v>324.69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2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4" t="s">
        <v>8317</v>
      </c>
      <c r="Q2076" t="s">
        <v>8347</v>
      </c>
      <c r="R2076">
        <f t="shared" si="161"/>
        <v>205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2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4" t="s">
        <v>8317</v>
      </c>
      <c r="Q2077" t="s">
        <v>8347</v>
      </c>
      <c r="R2077">
        <f t="shared" si="161"/>
        <v>20.47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2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4" t="s">
        <v>8317</v>
      </c>
      <c r="Q2078" t="s">
        <v>8347</v>
      </c>
      <c r="R2078">
        <f t="shared" si="161"/>
        <v>116.35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2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4" t="s">
        <v>8317</v>
      </c>
      <c r="Q2079" t="s">
        <v>8347</v>
      </c>
      <c r="R2079">
        <f t="shared" si="161"/>
        <v>307.2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2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4" t="s">
        <v>8317</v>
      </c>
      <c r="Q2080" t="s">
        <v>8347</v>
      </c>
      <c r="R2080">
        <f t="shared" si="161"/>
        <v>546.69000000000005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3.5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2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4" t="s">
        <v>8317</v>
      </c>
      <c r="Q2081" t="s">
        <v>8347</v>
      </c>
      <c r="R2081">
        <f t="shared" si="161"/>
        <v>47.47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2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4" t="s">
        <v>8317</v>
      </c>
      <c r="Q2082" t="s">
        <v>8347</v>
      </c>
      <c r="R2082">
        <f t="shared" si="161"/>
        <v>101.56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2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4" t="s">
        <v>8323</v>
      </c>
      <c r="Q2083" t="s">
        <v>8327</v>
      </c>
      <c r="R2083">
        <f t="shared" si="161"/>
        <v>72.91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2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4" t="s">
        <v>8323</v>
      </c>
      <c r="Q2084" t="s">
        <v>8327</v>
      </c>
      <c r="R2084">
        <f t="shared" si="161"/>
        <v>43.71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2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4" t="s">
        <v>8323</v>
      </c>
      <c r="Q2085" t="s">
        <v>8327</v>
      </c>
      <c r="R2085">
        <f t="shared" si="161"/>
        <v>34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2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4" t="s">
        <v>8323</v>
      </c>
      <c r="Q2086" t="s">
        <v>8327</v>
      </c>
      <c r="R2086">
        <f t="shared" si="161"/>
        <v>70.650000000000006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3.5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2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4" t="s">
        <v>8323</v>
      </c>
      <c r="Q2087" t="s">
        <v>8327</v>
      </c>
      <c r="R2087">
        <f t="shared" si="161"/>
        <v>89.3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2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4" t="s">
        <v>8323</v>
      </c>
      <c r="Q2088" t="s">
        <v>8327</v>
      </c>
      <c r="R2088">
        <f t="shared" si="161"/>
        <v>115.09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3.5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2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4" t="s">
        <v>8323</v>
      </c>
      <c r="Q2089" t="s">
        <v>8327</v>
      </c>
      <c r="R2089">
        <f t="shared" si="161"/>
        <v>62.12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2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4" t="s">
        <v>8323</v>
      </c>
      <c r="Q2090" t="s">
        <v>8327</v>
      </c>
      <c r="R2090">
        <f t="shared" si="161"/>
        <v>46.2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2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4" t="s">
        <v>8323</v>
      </c>
      <c r="Q2091" t="s">
        <v>8327</v>
      </c>
      <c r="R2091">
        <f t="shared" si="161"/>
        <v>48.55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2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4" t="s">
        <v>8323</v>
      </c>
      <c r="Q2092" t="s">
        <v>8327</v>
      </c>
      <c r="R2092">
        <f t="shared" si="161"/>
        <v>57.52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3.5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2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4" t="s">
        <v>8323</v>
      </c>
      <c r="Q2093" t="s">
        <v>8327</v>
      </c>
      <c r="R2093">
        <f t="shared" si="161"/>
        <v>88.15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2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4" t="s">
        <v>8323</v>
      </c>
      <c r="Q2094" t="s">
        <v>8327</v>
      </c>
      <c r="R2094">
        <f t="shared" si="161"/>
        <v>110.49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2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4" t="s">
        <v>8323</v>
      </c>
      <c r="Q2095" t="s">
        <v>8327</v>
      </c>
      <c r="R2095">
        <f t="shared" si="161"/>
        <v>66.83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2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4" t="s">
        <v>8323</v>
      </c>
      <c r="Q2096" t="s">
        <v>8327</v>
      </c>
      <c r="R2096">
        <f t="shared" si="161"/>
        <v>58.6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2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4" t="s">
        <v>8323</v>
      </c>
      <c r="Q2097" t="s">
        <v>8327</v>
      </c>
      <c r="R2097">
        <f t="shared" si="161"/>
        <v>113.64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2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4" t="s">
        <v>8323</v>
      </c>
      <c r="Q2098" t="s">
        <v>8327</v>
      </c>
      <c r="R2098">
        <f t="shared" si="161"/>
        <v>43.57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2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4" t="s">
        <v>8323</v>
      </c>
      <c r="Q2099" t="s">
        <v>8327</v>
      </c>
      <c r="R2099">
        <f t="shared" si="161"/>
        <v>78.95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2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4" t="s">
        <v>8323</v>
      </c>
      <c r="Q2100" t="s">
        <v>8327</v>
      </c>
      <c r="R2100">
        <f t="shared" si="161"/>
        <v>188.13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2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4" t="s">
        <v>8323</v>
      </c>
      <c r="Q2101" t="s">
        <v>8327</v>
      </c>
      <c r="R2101">
        <f t="shared" si="161"/>
        <v>63.03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2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4" t="s">
        <v>8323</v>
      </c>
      <c r="Q2102" t="s">
        <v>8327</v>
      </c>
      <c r="R2102">
        <f t="shared" si="161"/>
        <v>30.37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2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4" t="s">
        <v>8323</v>
      </c>
      <c r="Q2103" t="s">
        <v>8327</v>
      </c>
      <c r="R2103">
        <f t="shared" si="161"/>
        <v>51.48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2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4" t="s">
        <v>8323</v>
      </c>
      <c r="Q2104" t="s">
        <v>8327</v>
      </c>
      <c r="R2104">
        <f t="shared" si="161"/>
        <v>35.79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2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4" t="s">
        <v>8323</v>
      </c>
      <c r="Q2105" t="s">
        <v>8327</v>
      </c>
      <c r="R2105">
        <f t="shared" si="161"/>
        <v>98.82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2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4" t="s">
        <v>8323</v>
      </c>
      <c r="Q2106" t="s">
        <v>8327</v>
      </c>
      <c r="R2106">
        <f t="shared" si="161"/>
        <v>28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29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2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4" t="s">
        <v>8323</v>
      </c>
      <c r="Q2107" t="s">
        <v>8327</v>
      </c>
      <c r="R2107">
        <f t="shared" si="161"/>
        <v>51.31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2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4" t="s">
        <v>8323</v>
      </c>
      <c r="Q2108" t="s">
        <v>8327</v>
      </c>
      <c r="R2108">
        <f t="shared" si="161"/>
        <v>53.52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2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4" t="s">
        <v>8323</v>
      </c>
      <c r="Q2109" t="s">
        <v>8327</v>
      </c>
      <c r="R2109">
        <f t="shared" si="161"/>
        <v>37.15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3.5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2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4" t="s">
        <v>8323</v>
      </c>
      <c r="Q2110" t="s">
        <v>8327</v>
      </c>
      <c r="R2110">
        <f t="shared" si="161"/>
        <v>89.9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2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4" t="s">
        <v>8323</v>
      </c>
      <c r="Q2111" t="s">
        <v>8327</v>
      </c>
      <c r="R2111">
        <f t="shared" si="161"/>
        <v>106.53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2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4" t="s">
        <v>8323</v>
      </c>
      <c r="Q2112" t="s">
        <v>8327</v>
      </c>
      <c r="R2112">
        <f t="shared" si="161"/>
        <v>52.82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2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4" t="s">
        <v>8323</v>
      </c>
      <c r="Q2113" t="s">
        <v>8327</v>
      </c>
      <c r="R2113">
        <f t="shared" si="161"/>
        <v>54.62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2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4" t="s">
        <v>8323</v>
      </c>
      <c r="Q2114" t="s">
        <v>8327</v>
      </c>
      <c r="R2114">
        <f t="shared" ref="R2114:R2177" si="166">IFERROR(ROUND(E2114/M2114,2),0)</f>
        <v>27.27</v>
      </c>
      <c r="S2114" s="10">
        <f t="shared" ref="S2114:S2177" si="167" xml:space="preserve"> (((K2114/60)/60)/24)+DATE(1970,1,1)</f>
        <v>41365.928159722222</v>
      </c>
      <c r="T2114" s="10">
        <f t="shared" ref="T2114:T2177" si="168" xml:space="preserve"> (((J2114/60)/60)/24)+DATE(1970,1,1)</f>
        <v>41379.928159722222</v>
      </c>
      <c r="U2114">
        <f t="shared" ref="U2114:U2177" si="169">YEAR(S2114)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2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4" t="s">
        <v>8323</v>
      </c>
      <c r="Q2115" t="s">
        <v>8327</v>
      </c>
      <c r="R2115">
        <f t="shared" si="166"/>
        <v>68.599999999999994</v>
      </c>
      <c r="S2115" s="10">
        <f t="shared" si="167"/>
        <v>41870.86546296296</v>
      </c>
      <c r="T2115" s="10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2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4" t="s">
        <v>8323</v>
      </c>
      <c r="Q2116" t="s">
        <v>8327</v>
      </c>
      <c r="R2116">
        <f t="shared" si="166"/>
        <v>35.61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2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4" t="s">
        <v>8323</v>
      </c>
      <c r="Q2117" t="s">
        <v>8327</v>
      </c>
      <c r="R2117">
        <f t="shared" si="166"/>
        <v>94.03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2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4" t="s">
        <v>8323</v>
      </c>
      <c r="Q2118" t="s">
        <v>8327</v>
      </c>
      <c r="R2118">
        <f t="shared" si="166"/>
        <v>526.46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.5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2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4" t="s">
        <v>8323</v>
      </c>
      <c r="Q2119" t="s">
        <v>8327</v>
      </c>
      <c r="R2119">
        <f t="shared" si="166"/>
        <v>50.66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2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4" t="s">
        <v>8323</v>
      </c>
      <c r="Q2120" t="s">
        <v>8327</v>
      </c>
      <c r="R2120">
        <f t="shared" si="166"/>
        <v>79.180000000000007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2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4" t="s">
        <v>8323</v>
      </c>
      <c r="Q2121" t="s">
        <v>8327</v>
      </c>
      <c r="R2121">
        <f t="shared" si="166"/>
        <v>91.59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2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4" t="s">
        <v>8323</v>
      </c>
      <c r="Q2122" t="s">
        <v>8327</v>
      </c>
      <c r="R2122">
        <f t="shared" si="166"/>
        <v>116.96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2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4" t="s">
        <v>8331</v>
      </c>
      <c r="Q2123" t="s">
        <v>8332</v>
      </c>
      <c r="R2123">
        <f t="shared" si="166"/>
        <v>28.4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2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4" t="s">
        <v>8331</v>
      </c>
      <c r="Q2124" t="s">
        <v>8332</v>
      </c>
      <c r="R2124">
        <f t="shared" si="166"/>
        <v>103.33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2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4" t="s">
        <v>8331</v>
      </c>
      <c r="Q2125" t="s">
        <v>8332</v>
      </c>
      <c r="R2125">
        <f t="shared" si="166"/>
        <v>10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3.5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2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4" t="s">
        <v>8331</v>
      </c>
      <c r="Q2126" t="s">
        <v>8332</v>
      </c>
      <c r="R2126">
        <f t="shared" si="166"/>
        <v>23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2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4" t="s">
        <v>8331</v>
      </c>
      <c r="Q2127" t="s">
        <v>8332</v>
      </c>
      <c r="R2127">
        <f t="shared" si="166"/>
        <v>31.56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2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4" t="s">
        <v>8331</v>
      </c>
      <c r="Q2128" t="s">
        <v>8332</v>
      </c>
      <c r="R2128">
        <f t="shared" si="166"/>
        <v>5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2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4" t="s">
        <v>8331</v>
      </c>
      <c r="Q2129" t="s">
        <v>8332</v>
      </c>
      <c r="R2129">
        <f t="shared" si="166"/>
        <v>34.22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2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4" t="s">
        <v>8331</v>
      </c>
      <c r="Q2130" t="s">
        <v>8332</v>
      </c>
      <c r="R2130">
        <f t="shared" si="166"/>
        <v>25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2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4" t="s">
        <v>8331</v>
      </c>
      <c r="Q2131" t="s">
        <v>8332</v>
      </c>
      <c r="R2131">
        <f t="shared" si="166"/>
        <v>19.670000000000002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2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4" t="s">
        <v>8331</v>
      </c>
      <c r="Q2132" t="s">
        <v>8332</v>
      </c>
      <c r="R2132">
        <f t="shared" si="166"/>
        <v>21.25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2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4" t="s">
        <v>8331</v>
      </c>
      <c r="Q2133" t="s">
        <v>8332</v>
      </c>
      <c r="R2133">
        <f t="shared" si="166"/>
        <v>8.33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2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4" t="s">
        <v>8331</v>
      </c>
      <c r="Q2134" t="s">
        <v>8332</v>
      </c>
      <c r="R2134">
        <f t="shared" si="166"/>
        <v>21.34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2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4" t="s">
        <v>8331</v>
      </c>
      <c r="Q2135" t="s">
        <v>8332</v>
      </c>
      <c r="R2135">
        <f t="shared" si="166"/>
        <v>5.33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2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4" t="s">
        <v>8331</v>
      </c>
      <c r="Q2136" t="s">
        <v>8332</v>
      </c>
      <c r="R2136">
        <f t="shared" si="166"/>
        <v>34.67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2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4" t="s">
        <v>8331</v>
      </c>
      <c r="Q2137" t="s">
        <v>8332</v>
      </c>
      <c r="R2137">
        <f t="shared" si="166"/>
        <v>21.73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2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4" t="s">
        <v>8331</v>
      </c>
      <c r="Q2138" t="s">
        <v>8332</v>
      </c>
      <c r="R2138">
        <f t="shared" si="166"/>
        <v>11.92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2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4" t="s">
        <v>8331</v>
      </c>
      <c r="Q2139" t="s">
        <v>8332</v>
      </c>
      <c r="R2139">
        <f t="shared" si="166"/>
        <v>26.6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2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4" t="s">
        <v>8331</v>
      </c>
      <c r="Q2140" t="s">
        <v>8332</v>
      </c>
      <c r="R2140">
        <f t="shared" si="166"/>
        <v>10.67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.5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2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4" t="s">
        <v>8331</v>
      </c>
      <c r="Q2141" t="s">
        <v>8332</v>
      </c>
      <c r="R2141">
        <f t="shared" si="166"/>
        <v>29.04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2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4" t="s">
        <v>8331</v>
      </c>
      <c r="Q2142" t="s">
        <v>8332</v>
      </c>
      <c r="R2142">
        <f t="shared" si="166"/>
        <v>50.91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.5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2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4" t="s">
        <v>8331</v>
      </c>
      <c r="Q2143" t="s">
        <v>8332</v>
      </c>
      <c r="R2143">
        <f t="shared" si="166"/>
        <v>0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2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4" t="s">
        <v>8331</v>
      </c>
      <c r="Q2144" t="s">
        <v>8332</v>
      </c>
      <c r="R2144">
        <f t="shared" si="166"/>
        <v>50.08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2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4" t="s">
        <v>8331</v>
      </c>
      <c r="Q2145" t="s">
        <v>8332</v>
      </c>
      <c r="R2145">
        <f t="shared" si="166"/>
        <v>45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2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4" t="s">
        <v>8331</v>
      </c>
      <c r="Q2146" t="s">
        <v>8332</v>
      </c>
      <c r="R2146">
        <f t="shared" si="166"/>
        <v>25.29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2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4" t="s">
        <v>8331</v>
      </c>
      <c r="Q2147" t="s">
        <v>8332</v>
      </c>
      <c r="R2147">
        <f t="shared" si="166"/>
        <v>51.29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.5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2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4" t="s">
        <v>8331</v>
      </c>
      <c r="Q2148" t="s">
        <v>8332</v>
      </c>
      <c r="R2148">
        <f t="shared" si="166"/>
        <v>1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2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4" t="s">
        <v>8331</v>
      </c>
      <c r="Q2149" t="s">
        <v>8332</v>
      </c>
      <c r="R2149">
        <f t="shared" si="166"/>
        <v>49.38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2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4" t="s">
        <v>8331</v>
      </c>
      <c r="Q2150" t="s">
        <v>8332</v>
      </c>
      <c r="R2150">
        <f t="shared" si="166"/>
        <v>1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3.5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2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4" t="s">
        <v>8331</v>
      </c>
      <c r="Q2151" t="s">
        <v>8332</v>
      </c>
      <c r="R2151">
        <f t="shared" si="166"/>
        <v>0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2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4" t="s">
        <v>8331</v>
      </c>
      <c r="Q2152" t="s">
        <v>8332</v>
      </c>
      <c r="R2152">
        <f t="shared" si="166"/>
        <v>101.25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2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4" t="s">
        <v>8331</v>
      </c>
      <c r="Q2153" t="s">
        <v>8332</v>
      </c>
      <c r="R2153">
        <f t="shared" si="166"/>
        <v>19.670000000000002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2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4" t="s">
        <v>8331</v>
      </c>
      <c r="Q2154" t="s">
        <v>8332</v>
      </c>
      <c r="R2154">
        <f t="shared" si="166"/>
        <v>12.5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2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4" t="s">
        <v>8331</v>
      </c>
      <c r="Q2155" t="s">
        <v>8332</v>
      </c>
      <c r="R2155">
        <f t="shared" si="166"/>
        <v>8.5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2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4" t="s">
        <v>8331</v>
      </c>
      <c r="Q2156" t="s">
        <v>8332</v>
      </c>
      <c r="R2156">
        <f t="shared" si="166"/>
        <v>1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2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4" t="s">
        <v>8331</v>
      </c>
      <c r="Q2157" t="s">
        <v>8332</v>
      </c>
      <c r="R2157">
        <f t="shared" si="166"/>
        <v>23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2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4" t="s">
        <v>8331</v>
      </c>
      <c r="Q2158" t="s">
        <v>8332</v>
      </c>
      <c r="R2158">
        <f t="shared" si="166"/>
        <v>17.989999999999998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2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4" t="s">
        <v>8331</v>
      </c>
      <c r="Q2159" t="s">
        <v>8332</v>
      </c>
      <c r="R2159">
        <f t="shared" si="166"/>
        <v>370.95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2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4" t="s">
        <v>8331</v>
      </c>
      <c r="Q2160" t="s">
        <v>8332</v>
      </c>
      <c r="R2160">
        <f t="shared" si="166"/>
        <v>63.57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2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4" t="s">
        <v>8331</v>
      </c>
      <c r="Q2161" t="s">
        <v>8332</v>
      </c>
      <c r="R2161">
        <f t="shared" si="166"/>
        <v>13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2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4" t="s">
        <v>8331</v>
      </c>
      <c r="Q2162" t="s">
        <v>8332</v>
      </c>
      <c r="R2162">
        <f t="shared" si="166"/>
        <v>5.31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2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4" t="s">
        <v>8323</v>
      </c>
      <c r="Q2163" t="s">
        <v>8324</v>
      </c>
      <c r="R2163">
        <f t="shared" si="166"/>
        <v>35.619999999999997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2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4" t="s">
        <v>8323</v>
      </c>
      <c r="Q2164" t="s">
        <v>8324</v>
      </c>
      <c r="R2164">
        <f t="shared" si="166"/>
        <v>87.1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2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4" t="s">
        <v>8323</v>
      </c>
      <c r="Q2165" t="s">
        <v>8324</v>
      </c>
      <c r="R2165">
        <f t="shared" si="166"/>
        <v>75.11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2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4" t="s">
        <v>8323</v>
      </c>
      <c r="Q2166" t="s">
        <v>8324</v>
      </c>
      <c r="R2166">
        <f t="shared" si="166"/>
        <v>68.010000000000005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2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4" t="s">
        <v>8323</v>
      </c>
      <c r="Q2167" t="s">
        <v>8324</v>
      </c>
      <c r="R2167">
        <f t="shared" si="166"/>
        <v>29.62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2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4" t="s">
        <v>8323</v>
      </c>
      <c r="Q2168" t="s">
        <v>8324</v>
      </c>
      <c r="R2168">
        <f t="shared" si="166"/>
        <v>91.63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2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4" t="s">
        <v>8323</v>
      </c>
      <c r="Q2169" t="s">
        <v>8324</v>
      </c>
      <c r="R2169">
        <f t="shared" si="166"/>
        <v>22.5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9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2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4" t="s">
        <v>8323</v>
      </c>
      <c r="Q2170" t="s">
        <v>8324</v>
      </c>
      <c r="R2170">
        <f t="shared" si="166"/>
        <v>64.37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3.5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2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4" t="s">
        <v>8323</v>
      </c>
      <c r="Q2171" t="s">
        <v>8324</v>
      </c>
      <c r="R2171">
        <f t="shared" si="166"/>
        <v>21.86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2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4" t="s">
        <v>8323</v>
      </c>
      <c r="Q2172" t="s">
        <v>8324</v>
      </c>
      <c r="R2172">
        <f t="shared" si="166"/>
        <v>33.32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2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4" t="s">
        <v>8323</v>
      </c>
      <c r="Q2173" t="s">
        <v>8324</v>
      </c>
      <c r="R2173">
        <f t="shared" si="166"/>
        <v>90.28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2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4" t="s">
        <v>8323</v>
      </c>
      <c r="Q2174" t="s">
        <v>8324</v>
      </c>
      <c r="R2174">
        <f t="shared" si="166"/>
        <v>76.92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2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4" t="s">
        <v>8323</v>
      </c>
      <c r="Q2175" t="s">
        <v>8324</v>
      </c>
      <c r="R2175">
        <f t="shared" si="166"/>
        <v>59.23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3.5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2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4" t="s">
        <v>8323</v>
      </c>
      <c r="Q2176" t="s">
        <v>8324</v>
      </c>
      <c r="R2176">
        <f t="shared" si="166"/>
        <v>65.38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2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4" t="s">
        <v>8323</v>
      </c>
      <c r="Q2177" t="s">
        <v>8324</v>
      </c>
      <c r="R2177">
        <f t="shared" si="166"/>
        <v>67.31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2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4" t="s">
        <v>8323</v>
      </c>
      <c r="Q2178" t="s">
        <v>8324</v>
      </c>
      <c r="R2178">
        <f t="shared" ref="R2178:R2241" si="171">IFERROR(ROUND(E2178/M2178,2),0)</f>
        <v>88.75</v>
      </c>
      <c r="S2178" s="10">
        <f t="shared" ref="S2178:S2241" si="172" xml:space="preserve"> (((K2178/60)/60)/24)+DATE(1970,1,1)</f>
        <v>42096.633206018523</v>
      </c>
      <c r="T2178" s="10">
        <f t="shared" ref="T2178:T2241" si="173" xml:space="preserve"> (((J2178/60)/60)/24)+DATE(1970,1,1)</f>
        <v>42126.633206018523</v>
      </c>
      <c r="U2178">
        <f t="shared" ref="U2178:U2241" si="174">YEAR(S2178)</f>
        <v>2015</v>
      </c>
    </row>
    <row r="2179" spans="1:21" ht="58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2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4" t="s">
        <v>8323</v>
      </c>
      <c r="Q2179" t="s">
        <v>8324</v>
      </c>
      <c r="R2179">
        <f t="shared" si="171"/>
        <v>65.87</v>
      </c>
      <c r="S2179" s="10">
        <f t="shared" si="172"/>
        <v>42502.250775462962</v>
      </c>
      <c r="T2179" s="10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2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4" t="s">
        <v>8323</v>
      </c>
      <c r="Q2180" t="s">
        <v>8324</v>
      </c>
      <c r="R2180">
        <f t="shared" si="171"/>
        <v>40.35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2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4" t="s">
        <v>8323</v>
      </c>
      <c r="Q2181" t="s">
        <v>8324</v>
      </c>
      <c r="R2181">
        <f t="shared" si="171"/>
        <v>76.86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2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4" t="s">
        <v>8323</v>
      </c>
      <c r="Q2182" t="s">
        <v>8324</v>
      </c>
      <c r="R2182">
        <f t="shared" si="171"/>
        <v>68.709999999999994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3.5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2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4" t="s">
        <v>8331</v>
      </c>
      <c r="Q2183" t="s">
        <v>8349</v>
      </c>
      <c r="R2183">
        <f t="shared" si="171"/>
        <v>57.77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2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4" t="s">
        <v>8331</v>
      </c>
      <c r="Q2184" t="s">
        <v>8349</v>
      </c>
      <c r="R2184">
        <f t="shared" si="171"/>
        <v>44.17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2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4" t="s">
        <v>8331</v>
      </c>
      <c r="Q2185" t="s">
        <v>8349</v>
      </c>
      <c r="R2185">
        <f t="shared" si="171"/>
        <v>31.57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3.5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2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4" t="s">
        <v>8331</v>
      </c>
      <c r="Q2186" t="s">
        <v>8349</v>
      </c>
      <c r="R2186">
        <f t="shared" si="171"/>
        <v>107.05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2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4" t="s">
        <v>8331</v>
      </c>
      <c r="Q2187" t="s">
        <v>8349</v>
      </c>
      <c r="R2187">
        <f t="shared" si="171"/>
        <v>149.03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2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4" t="s">
        <v>8331</v>
      </c>
      <c r="Q2188" t="s">
        <v>8349</v>
      </c>
      <c r="R2188">
        <f t="shared" si="171"/>
        <v>55.96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2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4" t="s">
        <v>8331</v>
      </c>
      <c r="Q2189" t="s">
        <v>8349</v>
      </c>
      <c r="R2189">
        <f t="shared" si="171"/>
        <v>56.97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2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4" t="s">
        <v>8331</v>
      </c>
      <c r="Q2190" t="s">
        <v>8349</v>
      </c>
      <c r="R2190">
        <f t="shared" si="171"/>
        <v>44.06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2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4" t="s">
        <v>8331</v>
      </c>
      <c r="Q2191" t="s">
        <v>8349</v>
      </c>
      <c r="R2191">
        <f t="shared" si="171"/>
        <v>68.63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2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4" t="s">
        <v>8331</v>
      </c>
      <c r="Q2192" t="s">
        <v>8349</v>
      </c>
      <c r="R2192">
        <f t="shared" si="171"/>
        <v>65.319999999999993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.5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2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4" t="s">
        <v>8331</v>
      </c>
      <c r="Q2193" t="s">
        <v>8349</v>
      </c>
      <c r="R2193">
        <f t="shared" si="171"/>
        <v>35.92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.5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2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4" t="s">
        <v>8331</v>
      </c>
      <c r="Q2194" t="s">
        <v>8349</v>
      </c>
      <c r="R2194">
        <f t="shared" si="171"/>
        <v>40.07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3.5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2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4" t="s">
        <v>8331</v>
      </c>
      <c r="Q2195" t="s">
        <v>8349</v>
      </c>
      <c r="R2195">
        <f t="shared" si="171"/>
        <v>75.650000000000006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3.5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2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4" t="s">
        <v>8331</v>
      </c>
      <c r="Q2196" t="s">
        <v>8349</v>
      </c>
      <c r="R2196">
        <f t="shared" si="171"/>
        <v>61.2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2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4" t="s">
        <v>8331</v>
      </c>
      <c r="Q2197" t="s">
        <v>8349</v>
      </c>
      <c r="R2197">
        <f t="shared" si="171"/>
        <v>48.13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2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4" t="s">
        <v>8331</v>
      </c>
      <c r="Q2198" t="s">
        <v>8349</v>
      </c>
      <c r="R2198">
        <f t="shared" si="171"/>
        <v>68.11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2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4" t="s">
        <v>8331</v>
      </c>
      <c r="Q2199" t="s">
        <v>8349</v>
      </c>
      <c r="R2199">
        <f t="shared" si="171"/>
        <v>65.89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2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4" t="s">
        <v>8331</v>
      </c>
      <c r="Q2200" t="s">
        <v>8349</v>
      </c>
      <c r="R2200">
        <f t="shared" si="171"/>
        <v>81.650000000000006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2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4" t="s">
        <v>8331</v>
      </c>
      <c r="Q2201" t="s">
        <v>8349</v>
      </c>
      <c r="R2201">
        <f t="shared" si="171"/>
        <v>52.7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2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4" t="s">
        <v>8331</v>
      </c>
      <c r="Q2202" t="s">
        <v>8349</v>
      </c>
      <c r="R2202">
        <f t="shared" si="171"/>
        <v>41.23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2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4" t="s">
        <v>8323</v>
      </c>
      <c r="Q2203" t="s">
        <v>8328</v>
      </c>
      <c r="R2203">
        <f t="shared" si="171"/>
        <v>15.04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2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4" t="s">
        <v>8323</v>
      </c>
      <c r="Q2204" t="s">
        <v>8328</v>
      </c>
      <c r="R2204">
        <f t="shared" si="171"/>
        <v>39.07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2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4" t="s">
        <v>8323</v>
      </c>
      <c r="Q2205" t="s">
        <v>8328</v>
      </c>
      <c r="R2205">
        <f t="shared" si="171"/>
        <v>43.82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2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4" t="s">
        <v>8323</v>
      </c>
      <c r="Q2206" t="s">
        <v>8328</v>
      </c>
      <c r="R2206">
        <f t="shared" si="171"/>
        <v>27.3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2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4" t="s">
        <v>8323</v>
      </c>
      <c r="Q2207" t="s">
        <v>8328</v>
      </c>
      <c r="R2207">
        <f t="shared" si="171"/>
        <v>42.22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2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4" t="s">
        <v>8323</v>
      </c>
      <c r="Q2208" t="s">
        <v>8328</v>
      </c>
      <c r="R2208">
        <f t="shared" si="171"/>
        <v>33.24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2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4" t="s">
        <v>8323</v>
      </c>
      <c r="Q2209" t="s">
        <v>8328</v>
      </c>
      <c r="R2209">
        <f t="shared" si="171"/>
        <v>285.70999999999998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2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4" t="s">
        <v>8323</v>
      </c>
      <c r="Q2210" t="s">
        <v>8328</v>
      </c>
      <c r="R2210">
        <f t="shared" si="171"/>
        <v>42.33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2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4" t="s">
        <v>8323</v>
      </c>
      <c r="Q2211" t="s">
        <v>8328</v>
      </c>
      <c r="R2211">
        <f t="shared" si="171"/>
        <v>50.27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2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4" t="s">
        <v>8323</v>
      </c>
      <c r="Q2212" t="s">
        <v>8328</v>
      </c>
      <c r="R2212">
        <f t="shared" si="171"/>
        <v>61.9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.5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2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4" t="s">
        <v>8323</v>
      </c>
      <c r="Q2213" t="s">
        <v>8328</v>
      </c>
      <c r="R2213">
        <f t="shared" si="171"/>
        <v>40.75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.5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2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4" t="s">
        <v>8323</v>
      </c>
      <c r="Q2214" t="s">
        <v>8328</v>
      </c>
      <c r="R2214">
        <f t="shared" si="171"/>
        <v>55.8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3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2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4" t="s">
        <v>8323</v>
      </c>
      <c r="Q2215" t="s">
        <v>8328</v>
      </c>
      <c r="R2215">
        <f t="shared" si="171"/>
        <v>10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2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4" t="s">
        <v>8323</v>
      </c>
      <c r="Q2216" t="s">
        <v>8328</v>
      </c>
      <c r="R2216">
        <f t="shared" si="171"/>
        <v>73.13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2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4" t="s">
        <v>8323</v>
      </c>
      <c r="Q2217" t="s">
        <v>8328</v>
      </c>
      <c r="R2217">
        <f t="shared" si="171"/>
        <v>26.06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2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4" t="s">
        <v>8323</v>
      </c>
      <c r="Q2218" t="s">
        <v>8328</v>
      </c>
      <c r="R2218">
        <f t="shared" si="171"/>
        <v>22.64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2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4" t="s">
        <v>8323</v>
      </c>
      <c r="Q2219" t="s">
        <v>8328</v>
      </c>
      <c r="R2219">
        <f t="shared" si="171"/>
        <v>47.22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2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4" t="s">
        <v>8323</v>
      </c>
      <c r="Q2220" t="s">
        <v>8328</v>
      </c>
      <c r="R2220">
        <f t="shared" si="171"/>
        <v>32.32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2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4" t="s">
        <v>8323</v>
      </c>
      <c r="Q2221" t="s">
        <v>8328</v>
      </c>
      <c r="R2221">
        <f t="shared" si="171"/>
        <v>53.42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2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4" t="s">
        <v>8323</v>
      </c>
      <c r="Q2222" t="s">
        <v>8328</v>
      </c>
      <c r="R2222">
        <f t="shared" si="171"/>
        <v>51.3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2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4" t="s">
        <v>8331</v>
      </c>
      <c r="Q2223" t="s">
        <v>8349</v>
      </c>
      <c r="R2223">
        <f t="shared" si="171"/>
        <v>37.200000000000003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2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4" t="s">
        <v>8331</v>
      </c>
      <c r="Q2224" t="s">
        <v>8349</v>
      </c>
      <c r="R2224">
        <f t="shared" si="171"/>
        <v>27.1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3.5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2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4" t="s">
        <v>8331</v>
      </c>
      <c r="Q2225" t="s">
        <v>8349</v>
      </c>
      <c r="R2225">
        <f t="shared" si="171"/>
        <v>206.31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2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4" t="s">
        <v>8331</v>
      </c>
      <c r="Q2226" t="s">
        <v>8349</v>
      </c>
      <c r="R2226">
        <f t="shared" si="171"/>
        <v>82.15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2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4" t="s">
        <v>8331</v>
      </c>
      <c r="Q2227" t="s">
        <v>8349</v>
      </c>
      <c r="R2227">
        <f t="shared" si="171"/>
        <v>164.8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2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4" t="s">
        <v>8331</v>
      </c>
      <c r="Q2228" t="s">
        <v>8349</v>
      </c>
      <c r="R2228">
        <f t="shared" si="171"/>
        <v>60.82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2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4" t="s">
        <v>8331</v>
      </c>
      <c r="Q2229" t="s">
        <v>8349</v>
      </c>
      <c r="R2229">
        <f t="shared" si="171"/>
        <v>67.97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3.5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2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4" t="s">
        <v>8331</v>
      </c>
      <c r="Q2230" t="s">
        <v>8349</v>
      </c>
      <c r="R2230">
        <f t="shared" si="171"/>
        <v>81.56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.5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2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4" t="s">
        <v>8331</v>
      </c>
      <c r="Q2231" t="s">
        <v>8349</v>
      </c>
      <c r="R2231">
        <f t="shared" si="171"/>
        <v>25.43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2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4" t="s">
        <v>8331</v>
      </c>
      <c r="Q2232" t="s">
        <v>8349</v>
      </c>
      <c r="R2232">
        <f t="shared" si="171"/>
        <v>21.5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2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4" t="s">
        <v>8331</v>
      </c>
      <c r="Q2233" t="s">
        <v>8349</v>
      </c>
      <c r="R2233">
        <f t="shared" si="171"/>
        <v>27.23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2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4" t="s">
        <v>8331</v>
      </c>
      <c r="Q2234" t="s">
        <v>8349</v>
      </c>
      <c r="R2234">
        <f t="shared" si="171"/>
        <v>25.09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2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4" t="s">
        <v>8331</v>
      </c>
      <c r="Q2235" t="s">
        <v>8349</v>
      </c>
      <c r="R2235">
        <f t="shared" si="171"/>
        <v>21.23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2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4" t="s">
        <v>8331</v>
      </c>
      <c r="Q2236" t="s">
        <v>8349</v>
      </c>
      <c r="R2236">
        <f t="shared" si="171"/>
        <v>41.61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2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4" t="s">
        <v>8331</v>
      </c>
      <c r="Q2237" t="s">
        <v>8349</v>
      </c>
      <c r="R2237">
        <f t="shared" si="171"/>
        <v>135.59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2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4" t="s">
        <v>8331</v>
      </c>
      <c r="Q2238" t="s">
        <v>8349</v>
      </c>
      <c r="R2238">
        <f t="shared" si="171"/>
        <v>22.12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2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4" t="s">
        <v>8331</v>
      </c>
      <c r="Q2239" t="s">
        <v>8349</v>
      </c>
      <c r="R2239">
        <f t="shared" si="171"/>
        <v>64.63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2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4" t="s">
        <v>8331</v>
      </c>
      <c r="Q2240" t="s">
        <v>8349</v>
      </c>
      <c r="R2240">
        <f t="shared" si="171"/>
        <v>69.569999999999993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2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4" t="s">
        <v>8331</v>
      </c>
      <c r="Q2241" t="s">
        <v>8349</v>
      </c>
      <c r="R2241">
        <f t="shared" si="171"/>
        <v>75.13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2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4" t="s">
        <v>8331</v>
      </c>
      <c r="Q2242" t="s">
        <v>8349</v>
      </c>
      <c r="R2242">
        <f t="shared" ref="R2242:R2305" si="176">IFERROR(ROUND(E2242/M2242,2),0)</f>
        <v>140.97999999999999</v>
      </c>
      <c r="S2242" s="10">
        <f t="shared" ref="S2242:S2305" si="177" xml:space="preserve"> (((K2242/60)/60)/24)+DATE(1970,1,1)</f>
        <v>42452.825740740736</v>
      </c>
      <c r="T2242" s="10">
        <f t="shared" ref="T2242:T2305" si="178" xml:space="preserve"> (((J2242/60)/60)/24)+DATE(1970,1,1)</f>
        <v>42482.825740740736</v>
      </c>
      <c r="U2242">
        <f t="shared" ref="U2242:U2305" si="179">YEAR(S2242)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2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4" t="s">
        <v>8331</v>
      </c>
      <c r="Q2243" t="s">
        <v>8349</v>
      </c>
      <c r="R2243">
        <f t="shared" si="176"/>
        <v>49.47</v>
      </c>
      <c r="S2243" s="10">
        <f t="shared" si="177"/>
        <v>42766.827546296292</v>
      </c>
      <c r="T2243" s="10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2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4" t="s">
        <v>8331</v>
      </c>
      <c r="Q2244" t="s">
        <v>8349</v>
      </c>
      <c r="R2244">
        <f t="shared" si="176"/>
        <v>53.87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2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4" t="s">
        <v>8331</v>
      </c>
      <c r="Q2245" t="s">
        <v>8349</v>
      </c>
      <c r="R2245">
        <f t="shared" si="176"/>
        <v>4.57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2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4" t="s">
        <v>8331</v>
      </c>
      <c r="Q2246" t="s">
        <v>8349</v>
      </c>
      <c r="R2246">
        <f t="shared" si="176"/>
        <v>65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2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4" t="s">
        <v>8331</v>
      </c>
      <c r="Q2247" t="s">
        <v>8349</v>
      </c>
      <c r="R2247">
        <f t="shared" si="176"/>
        <v>53.48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2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4" t="s">
        <v>8331</v>
      </c>
      <c r="Q2248" t="s">
        <v>8349</v>
      </c>
      <c r="R2248">
        <f t="shared" si="176"/>
        <v>43.91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2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4" t="s">
        <v>8331</v>
      </c>
      <c r="Q2249" t="s">
        <v>8349</v>
      </c>
      <c r="R2249">
        <f t="shared" si="176"/>
        <v>50.85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2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4" t="s">
        <v>8331</v>
      </c>
      <c r="Q2250" t="s">
        <v>8349</v>
      </c>
      <c r="R2250">
        <f t="shared" si="176"/>
        <v>58.63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2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4" t="s">
        <v>8331</v>
      </c>
      <c r="Q2251" t="s">
        <v>8349</v>
      </c>
      <c r="R2251">
        <f t="shared" si="176"/>
        <v>32.82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2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4" t="s">
        <v>8331</v>
      </c>
      <c r="Q2252" t="s">
        <v>8349</v>
      </c>
      <c r="R2252">
        <f t="shared" si="176"/>
        <v>426.93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2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4" t="s">
        <v>8331</v>
      </c>
      <c r="Q2253" t="s">
        <v>8349</v>
      </c>
      <c r="R2253">
        <f t="shared" si="176"/>
        <v>23.81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2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4" t="s">
        <v>8331</v>
      </c>
      <c r="Q2254" t="s">
        <v>8349</v>
      </c>
      <c r="R2254">
        <f t="shared" si="176"/>
        <v>98.41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.5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2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4" t="s">
        <v>8331</v>
      </c>
      <c r="Q2255" t="s">
        <v>8349</v>
      </c>
      <c r="R2255">
        <f t="shared" si="176"/>
        <v>107.32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2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4" t="s">
        <v>8331</v>
      </c>
      <c r="Q2256" t="s">
        <v>8349</v>
      </c>
      <c r="R2256">
        <f t="shared" si="176"/>
        <v>11.67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2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4" t="s">
        <v>8331</v>
      </c>
      <c r="Q2257" t="s">
        <v>8349</v>
      </c>
      <c r="R2257">
        <f t="shared" si="176"/>
        <v>41.78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2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4" t="s">
        <v>8331</v>
      </c>
      <c r="Q2258" t="s">
        <v>8349</v>
      </c>
      <c r="R2258">
        <f t="shared" si="176"/>
        <v>21.38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3.5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2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4" t="s">
        <v>8331</v>
      </c>
      <c r="Q2259" t="s">
        <v>8349</v>
      </c>
      <c r="R2259">
        <f t="shared" si="176"/>
        <v>94.1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2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4" t="s">
        <v>8331</v>
      </c>
      <c r="Q2260" t="s">
        <v>8349</v>
      </c>
      <c r="R2260">
        <f t="shared" si="176"/>
        <v>15.72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2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4" t="s">
        <v>8331</v>
      </c>
      <c r="Q2261" t="s">
        <v>8349</v>
      </c>
      <c r="R2261">
        <f t="shared" si="176"/>
        <v>90.64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2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4" t="s">
        <v>8331</v>
      </c>
      <c r="Q2262" t="s">
        <v>8349</v>
      </c>
      <c r="R2262">
        <f t="shared" si="176"/>
        <v>97.3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2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4" t="s">
        <v>8331</v>
      </c>
      <c r="Q2263" t="s">
        <v>8349</v>
      </c>
      <c r="R2263">
        <f t="shared" si="176"/>
        <v>37.119999999999997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2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4" t="s">
        <v>8331</v>
      </c>
      <c r="Q2264" t="s">
        <v>8349</v>
      </c>
      <c r="R2264">
        <f t="shared" si="176"/>
        <v>28.1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2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4" t="s">
        <v>8331</v>
      </c>
      <c r="Q2265" t="s">
        <v>8349</v>
      </c>
      <c r="R2265">
        <f t="shared" si="176"/>
        <v>144.43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3.5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2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4" t="s">
        <v>8331</v>
      </c>
      <c r="Q2266" t="s">
        <v>8349</v>
      </c>
      <c r="R2266">
        <f t="shared" si="176"/>
        <v>24.27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2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4" t="s">
        <v>8331</v>
      </c>
      <c r="Q2267" t="s">
        <v>8349</v>
      </c>
      <c r="R2267">
        <f t="shared" si="176"/>
        <v>35.119999999999997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2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4" t="s">
        <v>8331</v>
      </c>
      <c r="Q2268" t="s">
        <v>8349</v>
      </c>
      <c r="R2268">
        <f t="shared" si="176"/>
        <v>24.76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2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4" t="s">
        <v>8331</v>
      </c>
      <c r="Q2269" t="s">
        <v>8349</v>
      </c>
      <c r="R2269">
        <f t="shared" si="176"/>
        <v>188.38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2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4" t="s">
        <v>8331</v>
      </c>
      <c r="Q2270" t="s">
        <v>8349</v>
      </c>
      <c r="R2270">
        <f t="shared" si="176"/>
        <v>148.08000000000001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2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4" t="s">
        <v>8331</v>
      </c>
      <c r="Q2271" t="s">
        <v>8349</v>
      </c>
      <c r="R2271">
        <f t="shared" si="176"/>
        <v>49.93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2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4" t="s">
        <v>8331</v>
      </c>
      <c r="Q2272" t="s">
        <v>8349</v>
      </c>
      <c r="R2272">
        <f t="shared" si="176"/>
        <v>107.82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2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4" t="s">
        <v>8331</v>
      </c>
      <c r="Q2273" t="s">
        <v>8349</v>
      </c>
      <c r="R2273">
        <f t="shared" si="176"/>
        <v>42.63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2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4" t="s">
        <v>8331</v>
      </c>
      <c r="Q2274" t="s">
        <v>8349</v>
      </c>
      <c r="R2274">
        <f t="shared" si="176"/>
        <v>14.37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2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4" t="s">
        <v>8331</v>
      </c>
      <c r="Q2275" t="s">
        <v>8349</v>
      </c>
      <c r="R2275">
        <f t="shared" si="176"/>
        <v>37.479999999999997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2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4" t="s">
        <v>8331</v>
      </c>
      <c r="Q2276" t="s">
        <v>8349</v>
      </c>
      <c r="R2276">
        <f t="shared" si="176"/>
        <v>30.2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2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4" t="s">
        <v>8331</v>
      </c>
      <c r="Q2277" t="s">
        <v>8349</v>
      </c>
      <c r="R2277">
        <f t="shared" si="176"/>
        <v>33.549999999999997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3.5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2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4" t="s">
        <v>8331</v>
      </c>
      <c r="Q2278" t="s">
        <v>8349</v>
      </c>
      <c r="R2278">
        <f t="shared" si="176"/>
        <v>64.75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2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4" t="s">
        <v>8331</v>
      </c>
      <c r="Q2279" t="s">
        <v>8349</v>
      </c>
      <c r="R2279">
        <f t="shared" si="176"/>
        <v>57.93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2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4" t="s">
        <v>8331</v>
      </c>
      <c r="Q2280" t="s">
        <v>8349</v>
      </c>
      <c r="R2280">
        <f t="shared" si="176"/>
        <v>53.08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.5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2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4" t="s">
        <v>8331</v>
      </c>
      <c r="Q2281" t="s">
        <v>8349</v>
      </c>
      <c r="R2281">
        <f t="shared" si="176"/>
        <v>48.06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2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4" t="s">
        <v>8331</v>
      </c>
      <c r="Q2282" t="s">
        <v>8349</v>
      </c>
      <c r="R2282">
        <f t="shared" si="176"/>
        <v>82.4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2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4" t="s">
        <v>8323</v>
      </c>
      <c r="Q2283" t="s">
        <v>8324</v>
      </c>
      <c r="R2283">
        <f t="shared" si="176"/>
        <v>50.45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2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4" t="s">
        <v>8323</v>
      </c>
      <c r="Q2284" t="s">
        <v>8324</v>
      </c>
      <c r="R2284">
        <f t="shared" si="176"/>
        <v>115.83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2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4" t="s">
        <v>8323</v>
      </c>
      <c r="Q2285" t="s">
        <v>8324</v>
      </c>
      <c r="R2285">
        <f t="shared" si="176"/>
        <v>63.03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2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4" t="s">
        <v>8323</v>
      </c>
      <c r="Q2286" t="s">
        <v>8324</v>
      </c>
      <c r="R2286">
        <f t="shared" si="176"/>
        <v>108.02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2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4" t="s">
        <v>8323</v>
      </c>
      <c r="Q2287" t="s">
        <v>8324</v>
      </c>
      <c r="R2287">
        <f t="shared" si="176"/>
        <v>46.09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2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4" t="s">
        <v>8323</v>
      </c>
      <c r="Q2288" t="s">
        <v>8324</v>
      </c>
      <c r="R2288">
        <f t="shared" si="176"/>
        <v>107.21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2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4" t="s">
        <v>8323</v>
      </c>
      <c r="Q2289" t="s">
        <v>8324</v>
      </c>
      <c r="R2289">
        <f t="shared" si="176"/>
        <v>50.93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2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4" t="s">
        <v>8323</v>
      </c>
      <c r="Q2290" t="s">
        <v>8324</v>
      </c>
      <c r="R2290">
        <f t="shared" si="176"/>
        <v>40.04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2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4" t="s">
        <v>8323</v>
      </c>
      <c r="Q2291" t="s">
        <v>8324</v>
      </c>
      <c r="R2291">
        <f t="shared" si="176"/>
        <v>64.44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2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4" t="s">
        <v>8323</v>
      </c>
      <c r="Q2292" t="s">
        <v>8324</v>
      </c>
      <c r="R2292">
        <f t="shared" si="176"/>
        <v>53.83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2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4" t="s">
        <v>8323</v>
      </c>
      <c r="Q2293" t="s">
        <v>8324</v>
      </c>
      <c r="R2293">
        <f t="shared" si="176"/>
        <v>100.47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2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4" t="s">
        <v>8323</v>
      </c>
      <c r="Q2294" t="s">
        <v>8324</v>
      </c>
      <c r="R2294">
        <f t="shared" si="176"/>
        <v>46.63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2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4" t="s">
        <v>8323</v>
      </c>
      <c r="Q2295" t="s">
        <v>8324</v>
      </c>
      <c r="R2295">
        <f t="shared" si="176"/>
        <v>34.07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.5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2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4" t="s">
        <v>8323</v>
      </c>
      <c r="Q2296" t="s">
        <v>8324</v>
      </c>
      <c r="R2296">
        <f t="shared" si="176"/>
        <v>65.209999999999994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3.5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2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4" t="s">
        <v>8323</v>
      </c>
      <c r="Q2297" t="s">
        <v>8324</v>
      </c>
      <c r="R2297">
        <f t="shared" si="176"/>
        <v>44.21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2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4" t="s">
        <v>8323</v>
      </c>
      <c r="Q2298" t="s">
        <v>8324</v>
      </c>
      <c r="R2298">
        <f t="shared" si="176"/>
        <v>71.97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2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4" t="s">
        <v>8323</v>
      </c>
      <c r="Q2299" t="s">
        <v>8324</v>
      </c>
      <c r="R2299">
        <f t="shared" si="176"/>
        <v>52.95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2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4" t="s">
        <v>8323</v>
      </c>
      <c r="Q2300" t="s">
        <v>8324</v>
      </c>
      <c r="R2300">
        <f t="shared" si="176"/>
        <v>109.45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2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4" t="s">
        <v>8323</v>
      </c>
      <c r="Q2301" t="s">
        <v>8324</v>
      </c>
      <c r="R2301">
        <f t="shared" si="176"/>
        <v>75.040000000000006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2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4" t="s">
        <v>8323</v>
      </c>
      <c r="Q2302" t="s">
        <v>8324</v>
      </c>
      <c r="R2302">
        <f t="shared" si="176"/>
        <v>115.71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2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4" t="s">
        <v>8323</v>
      </c>
      <c r="Q2303" t="s">
        <v>8327</v>
      </c>
      <c r="R2303">
        <f t="shared" si="176"/>
        <v>31.66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2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4" t="s">
        <v>8323</v>
      </c>
      <c r="Q2304" t="s">
        <v>8327</v>
      </c>
      <c r="R2304">
        <f t="shared" si="176"/>
        <v>46.18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3.5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2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4" t="s">
        <v>8323</v>
      </c>
      <c r="Q2305" t="s">
        <v>8327</v>
      </c>
      <c r="R2305">
        <f t="shared" si="176"/>
        <v>68.48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2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4" t="s">
        <v>8323</v>
      </c>
      <c r="Q2306" t="s">
        <v>8327</v>
      </c>
      <c r="R2306">
        <f t="shared" ref="R2306:R2369" si="181">IFERROR(ROUND(E2306/M2306,2),0)</f>
        <v>53.47</v>
      </c>
      <c r="S2306" s="10">
        <f t="shared" ref="S2306:S2369" si="182" xml:space="preserve"> (((K2306/60)/60)/24)+DATE(1970,1,1)</f>
        <v>40502.815868055557</v>
      </c>
      <c r="T2306" s="10">
        <f t="shared" ref="T2306:T2369" si="183" xml:space="preserve"> (((J2306/60)/60)/24)+DATE(1970,1,1)</f>
        <v>40544.207638888889</v>
      </c>
      <c r="U2306">
        <f t="shared" ref="U2306:U2369" si="184">YEAR(S2306)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2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4" t="s">
        <v>8323</v>
      </c>
      <c r="Q2307" t="s">
        <v>8327</v>
      </c>
      <c r="R2307">
        <f t="shared" si="181"/>
        <v>109.11</v>
      </c>
      <c r="S2307" s="10">
        <f t="shared" si="182"/>
        <v>41834.695277777777</v>
      </c>
      <c r="T2307" s="10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2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4" t="s">
        <v>8323</v>
      </c>
      <c r="Q2308" t="s">
        <v>8327</v>
      </c>
      <c r="R2308">
        <f t="shared" si="181"/>
        <v>51.19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2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4" t="s">
        <v>8323</v>
      </c>
      <c r="Q2309" t="s">
        <v>8327</v>
      </c>
      <c r="R2309">
        <f t="shared" si="181"/>
        <v>27.94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2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4" t="s">
        <v>8323</v>
      </c>
      <c r="Q2310" t="s">
        <v>8327</v>
      </c>
      <c r="R2310">
        <f t="shared" si="181"/>
        <v>82.5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2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4" t="s">
        <v>8323</v>
      </c>
      <c r="Q2311" t="s">
        <v>8327</v>
      </c>
      <c r="R2311">
        <f t="shared" si="181"/>
        <v>59.82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3.5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2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4" t="s">
        <v>8323</v>
      </c>
      <c r="Q2312" t="s">
        <v>8327</v>
      </c>
      <c r="R2312">
        <f t="shared" si="181"/>
        <v>64.819999999999993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2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4" t="s">
        <v>8323</v>
      </c>
      <c r="Q2313" t="s">
        <v>8327</v>
      </c>
      <c r="R2313">
        <f t="shared" si="181"/>
        <v>90.1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2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4" t="s">
        <v>8323</v>
      </c>
      <c r="Q2314" t="s">
        <v>8327</v>
      </c>
      <c r="R2314">
        <f t="shared" si="181"/>
        <v>40.96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2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4" t="s">
        <v>8323</v>
      </c>
      <c r="Q2315" t="s">
        <v>8327</v>
      </c>
      <c r="R2315">
        <f t="shared" si="181"/>
        <v>56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2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4" t="s">
        <v>8323</v>
      </c>
      <c r="Q2316" t="s">
        <v>8327</v>
      </c>
      <c r="R2316">
        <f t="shared" si="181"/>
        <v>37.67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2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4" t="s">
        <v>8323</v>
      </c>
      <c r="Q2317" t="s">
        <v>8327</v>
      </c>
      <c r="R2317">
        <f t="shared" si="181"/>
        <v>40.08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2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4" t="s">
        <v>8323</v>
      </c>
      <c r="Q2318" t="s">
        <v>8327</v>
      </c>
      <c r="R2318">
        <f t="shared" si="181"/>
        <v>78.03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2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4" t="s">
        <v>8323</v>
      </c>
      <c r="Q2319" t="s">
        <v>8327</v>
      </c>
      <c r="R2319">
        <f t="shared" si="181"/>
        <v>18.91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2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4" t="s">
        <v>8323</v>
      </c>
      <c r="Q2320" t="s">
        <v>8327</v>
      </c>
      <c r="R2320">
        <f t="shared" si="181"/>
        <v>37.130000000000003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2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4" t="s">
        <v>8323</v>
      </c>
      <c r="Q2321" t="s">
        <v>8327</v>
      </c>
      <c r="R2321">
        <f t="shared" si="181"/>
        <v>41.96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3.5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2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4" t="s">
        <v>8323</v>
      </c>
      <c r="Q2322" t="s">
        <v>8327</v>
      </c>
      <c r="R2322">
        <f t="shared" si="181"/>
        <v>61.04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2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4" t="s">
        <v>8334</v>
      </c>
      <c r="Q2323" t="s">
        <v>8350</v>
      </c>
      <c r="R2323">
        <f t="shared" si="181"/>
        <v>64.53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2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4" t="s">
        <v>8334</v>
      </c>
      <c r="Q2324" t="s">
        <v>8350</v>
      </c>
      <c r="R2324">
        <f t="shared" si="181"/>
        <v>21.25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2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4" t="s">
        <v>8334</v>
      </c>
      <c r="Q2325" t="s">
        <v>8350</v>
      </c>
      <c r="R2325">
        <f t="shared" si="181"/>
        <v>30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2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4" t="s">
        <v>8334</v>
      </c>
      <c r="Q2326" t="s">
        <v>8350</v>
      </c>
      <c r="R2326">
        <f t="shared" si="181"/>
        <v>25.49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2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4" t="s">
        <v>8334</v>
      </c>
      <c r="Q2327" t="s">
        <v>8350</v>
      </c>
      <c r="R2327">
        <f t="shared" si="181"/>
        <v>11.43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2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4" t="s">
        <v>8334</v>
      </c>
      <c r="Q2328" t="s">
        <v>8350</v>
      </c>
      <c r="R2328">
        <f t="shared" si="181"/>
        <v>108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2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4" t="s">
        <v>8334</v>
      </c>
      <c r="Q2329" t="s">
        <v>8350</v>
      </c>
      <c r="R2329">
        <f t="shared" si="181"/>
        <v>54.88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2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4" t="s">
        <v>8334</v>
      </c>
      <c r="Q2330" t="s">
        <v>8350</v>
      </c>
      <c r="R2330">
        <f t="shared" si="181"/>
        <v>47.38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2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4" t="s">
        <v>8334</v>
      </c>
      <c r="Q2331" t="s">
        <v>8350</v>
      </c>
      <c r="R2331">
        <f t="shared" si="181"/>
        <v>211.84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.5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2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4" t="s">
        <v>8334</v>
      </c>
      <c r="Q2332" t="s">
        <v>8350</v>
      </c>
      <c r="R2332">
        <f t="shared" si="181"/>
        <v>219.93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2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4" t="s">
        <v>8334</v>
      </c>
      <c r="Q2333" t="s">
        <v>8350</v>
      </c>
      <c r="R2333">
        <f t="shared" si="181"/>
        <v>40.799999999999997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2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4" t="s">
        <v>8334</v>
      </c>
      <c r="Q2334" t="s">
        <v>8350</v>
      </c>
      <c r="R2334">
        <f t="shared" si="181"/>
        <v>75.5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2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4" t="s">
        <v>8334</v>
      </c>
      <c r="Q2335" t="s">
        <v>8350</v>
      </c>
      <c r="R2335">
        <f t="shared" si="181"/>
        <v>13.54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2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4" t="s">
        <v>8334</v>
      </c>
      <c r="Q2336" t="s">
        <v>8350</v>
      </c>
      <c r="R2336">
        <f t="shared" si="181"/>
        <v>60.87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2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4" t="s">
        <v>8334</v>
      </c>
      <c r="Q2337" t="s">
        <v>8350</v>
      </c>
      <c r="R2337">
        <f t="shared" si="181"/>
        <v>115.69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2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4" t="s">
        <v>8334</v>
      </c>
      <c r="Q2338" t="s">
        <v>8350</v>
      </c>
      <c r="R2338">
        <f t="shared" si="181"/>
        <v>48.1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2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4" t="s">
        <v>8334</v>
      </c>
      <c r="Q2339" t="s">
        <v>8350</v>
      </c>
      <c r="R2339">
        <f t="shared" si="181"/>
        <v>74.180000000000007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2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4" t="s">
        <v>8334</v>
      </c>
      <c r="Q2340" t="s">
        <v>8350</v>
      </c>
      <c r="R2340">
        <f t="shared" si="181"/>
        <v>123.35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2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4" t="s">
        <v>8334</v>
      </c>
      <c r="Q2341" t="s">
        <v>8350</v>
      </c>
      <c r="R2341">
        <f t="shared" si="181"/>
        <v>66.62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2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4" t="s">
        <v>8334</v>
      </c>
      <c r="Q2342" t="s">
        <v>8350</v>
      </c>
      <c r="R2342">
        <f t="shared" si="181"/>
        <v>104.99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2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4" t="s">
        <v>8317</v>
      </c>
      <c r="Q2343" t="s">
        <v>8318</v>
      </c>
      <c r="R2343">
        <f t="shared" si="181"/>
        <v>0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2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4" t="s">
        <v>8317</v>
      </c>
      <c r="Q2344" t="s">
        <v>8318</v>
      </c>
      <c r="R2344">
        <f t="shared" si="181"/>
        <v>0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.5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2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4" t="s">
        <v>8317</v>
      </c>
      <c r="Q2345" t="s">
        <v>8318</v>
      </c>
      <c r="R2345">
        <f t="shared" si="181"/>
        <v>300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2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4" t="s">
        <v>8317</v>
      </c>
      <c r="Q2346" t="s">
        <v>8318</v>
      </c>
      <c r="R2346">
        <f t="shared" si="181"/>
        <v>1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2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4" t="s">
        <v>8317</v>
      </c>
      <c r="Q2347" t="s">
        <v>8318</v>
      </c>
      <c r="R2347">
        <f t="shared" si="181"/>
        <v>0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2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4" t="s">
        <v>8317</v>
      </c>
      <c r="Q2348" t="s">
        <v>8318</v>
      </c>
      <c r="R2348">
        <f t="shared" si="181"/>
        <v>13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2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4" t="s">
        <v>8317</v>
      </c>
      <c r="Q2349" t="s">
        <v>8318</v>
      </c>
      <c r="R2349">
        <f t="shared" si="181"/>
        <v>15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2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4" t="s">
        <v>8317</v>
      </c>
      <c r="Q2350" t="s">
        <v>8318</v>
      </c>
      <c r="R2350">
        <f t="shared" si="181"/>
        <v>54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2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4" t="s">
        <v>8317</v>
      </c>
      <c r="Q2351" t="s">
        <v>8318</v>
      </c>
      <c r="R2351">
        <f t="shared" si="181"/>
        <v>0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2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4" t="s">
        <v>8317</v>
      </c>
      <c r="Q2352" t="s">
        <v>8318</v>
      </c>
      <c r="R2352">
        <f t="shared" si="181"/>
        <v>0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2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4" t="s">
        <v>8317</v>
      </c>
      <c r="Q2353" t="s">
        <v>8318</v>
      </c>
      <c r="R2353">
        <f t="shared" si="181"/>
        <v>15.43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2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4" t="s">
        <v>8317</v>
      </c>
      <c r="Q2354" t="s">
        <v>8318</v>
      </c>
      <c r="R2354">
        <f t="shared" si="181"/>
        <v>0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2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4" t="s">
        <v>8317</v>
      </c>
      <c r="Q2355" t="s">
        <v>8318</v>
      </c>
      <c r="R2355">
        <f t="shared" si="181"/>
        <v>0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2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4" t="s">
        <v>8317</v>
      </c>
      <c r="Q2356" t="s">
        <v>8318</v>
      </c>
      <c r="R2356">
        <f t="shared" si="181"/>
        <v>25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2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4" t="s">
        <v>8317</v>
      </c>
      <c r="Q2357" t="s">
        <v>8318</v>
      </c>
      <c r="R2357">
        <f t="shared" si="181"/>
        <v>27.5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2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4" t="s">
        <v>8317</v>
      </c>
      <c r="Q2358" t="s">
        <v>8318</v>
      </c>
      <c r="R2358">
        <f t="shared" si="181"/>
        <v>0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2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4" t="s">
        <v>8317</v>
      </c>
      <c r="Q2359" t="s">
        <v>8318</v>
      </c>
      <c r="R2359">
        <f t="shared" si="181"/>
        <v>0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2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4" t="s">
        <v>8317</v>
      </c>
      <c r="Q2360" t="s">
        <v>8318</v>
      </c>
      <c r="R2360">
        <f t="shared" si="181"/>
        <v>0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2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4" t="s">
        <v>8317</v>
      </c>
      <c r="Q2361" t="s">
        <v>8318</v>
      </c>
      <c r="R2361">
        <f t="shared" si="181"/>
        <v>367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2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4" t="s">
        <v>8317</v>
      </c>
      <c r="Q2362" t="s">
        <v>8318</v>
      </c>
      <c r="R2362">
        <f t="shared" si="181"/>
        <v>2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.5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2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4" t="s">
        <v>8317</v>
      </c>
      <c r="Q2363" t="s">
        <v>8318</v>
      </c>
      <c r="R2363">
        <f t="shared" si="181"/>
        <v>0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2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4" t="s">
        <v>8317</v>
      </c>
      <c r="Q2364" t="s">
        <v>8318</v>
      </c>
      <c r="R2364">
        <f t="shared" si="181"/>
        <v>60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2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4" t="s">
        <v>8317</v>
      </c>
      <c r="Q2365" t="s">
        <v>8318</v>
      </c>
      <c r="R2365">
        <f t="shared" si="181"/>
        <v>0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2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4" t="s">
        <v>8317</v>
      </c>
      <c r="Q2366" t="s">
        <v>8318</v>
      </c>
      <c r="R2366">
        <f t="shared" si="181"/>
        <v>0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2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4" t="s">
        <v>8317</v>
      </c>
      <c r="Q2367" t="s">
        <v>8318</v>
      </c>
      <c r="R2367">
        <f t="shared" si="181"/>
        <v>0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2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4" t="s">
        <v>8317</v>
      </c>
      <c r="Q2368" t="s">
        <v>8318</v>
      </c>
      <c r="R2368">
        <f t="shared" si="181"/>
        <v>97.41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2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4" t="s">
        <v>8317</v>
      </c>
      <c r="Q2369" t="s">
        <v>8318</v>
      </c>
      <c r="R2369">
        <f t="shared" si="181"/>
        <v>47.86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2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4" t="s">
        <v>8317</v>
      </c>
      <c r="Q2370" t="s">
        <v>8318</v>
      </c>
      <c r="R2370">
        <f t="shared" ref="R2370:R2433" si="186">IFERROR(ROUND(E2370/M2370,2),0)</f>
        <v>50</v>
      </c>
      <c r="S2370" s="10">
        <f t="shared" ref="S2370:S2433" si="187" xml:space="preserve"> (((K2370/60)/60)/24)+DATE(1970,1,1)</f>
        <v>42063.721817129626</v>
      </c>
      <c r="T2370" s="10">
        <f t="shared" ref="T2370:T2433" si="188" xml:space="preserve"> (((J2370/60)/60)/24)+DATE(1970,1,1)</f>
        <v>42108.680150462969</v>
      </c>
      <c r="U2370">
        <f t="shared" ref="U2370:U2433" si="189">YEAR(S2370)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2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4" t="s">
        <v>8317</v>
      </c>
      <c r="Q2371" t="s">
        <v>8318</v>
      </c>
      <c r="R2371">
        <f t="shared" si="186"/>
        <v>0</v>
      </c>
      <c r="S2371" s="10">
        <f t="shared" si="187"/>
        <v>42380.812627314815</v>
      </c>
      <c r="T2371" s="10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2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4" t="s">
        <v>8317</v>
      </c>
      <c r="Q2372" t="s">
        <v>8318</v>
      </c>
      <c r="R2372">
        <f t="shared" si="186"/>
        <v>20.5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2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4" t="s">
        <v>8317</v>
      </c>
      <c r="Q2373" t="s">
        <v>8318</v>
      </c>
      <c r="R2373">
        <f t="shared" si="186"/>
        <v>0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2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4" t="s">
        <v>8317</v>
      </c>
      <c r="Q2374" t="s">
        <v>8318</v>
      </c>
      <c r="R2374">
        <f t="shared" si="186"/>
        <v>30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2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4" t="s">
        <v>8317</v>
      </c>
      <c r="Q2375" t="s">
        <v>8318</v>
      </c>
      <c r="R2375">
        <f t="shared" si="186"/>
        <v>50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.5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2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4" t="s">
        <v>8317</v>
      </c>
      <c r="Q2376" t="s">
        <v>8318</v>
      </c>
      <c r="R2376">
        <f t="shared" si="186"/>
        <v>10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2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4" t="s">
        <v>8317</v>
      </c>
      <c r="Q2377" t="s">
        <v>8318</v>
      </c>
      <c r="R2377">
        <f t="shared" si="186"/>
        <v>0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2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4" t="s">
        <v>8317</v>
      </c>
      <c r="Q2378" t="s">
        <v>8318</v>
      </c>
      <c r="R2378">
        <f t="shared" si="186"/>
        <v>81.58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2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4" t="s">
        <v>8317</v>
      </c>
      <c r="Q2379" t="s">
        <v>8318</v>
      </c>
      <c r="R2379">
        <f t="shared" si="186"/>
        <v>0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2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4" t="s">
        <v>8317</v>
      </c>
      <c r="Q2380" t="s">
        <v>8318</v>
      </c>
      <c r="R2380">
        <f t="shared" si="186"/>
        <v>0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2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4" t="s">
        <v>8317</v>
      </c>
      <c r="Q2381" t="s">
        <v>8318</v>
      </c>
      <c r="R2381">
        <f t="shared" si="186"/>
        <v>0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2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4" t="s">
        <v>8317</v>
      </c>
      <c r="Q2382" t="s">
        <v>8318</v>
      </c>
      <c r="R2382">
        <f t="shared" si="186"/>
        <v>18.329999999999998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2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4" t="s">
        <v>8317</v>
      </c>
      <c r="Q2383" t="s">
        <v>8318</v>
      </c>
      <c r="R2383">
        <f t="shared" si="186"/>
        <v>224.43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2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4" t="s">
        <v>8317</v>
      </c>
      <c r="Q2384" t="s">
        <v>8318</v>
      </c>
      <c r="R2384">
        <f t="shared" si="186"/>
        <v>37.5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2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4" t="s">
        <v>8317</v>
      </c>
      <c r="Q2385" t="s">
        <v>8318</v>
      </c>
      <c r="R2385">
        <f t="shared" si="186"/>
        <v>145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3.5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2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4" t="s">
        <v>8317</v>
      </c>
      <c r="Q2386" t="s">
        <v>8318</v>
      </c>
      <c r="R2386">
        <f t="shared" si="186"/>
        <v>1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2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4" t="s">
        <v>8317</v>
      </c>
      <c r="Q2387" t="s">
        <v>8318</v>
      </c>
      <c r="R2387">
        <f t="shared" si="186"/>
        <v>112.57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2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4" t="s">
        <v>8317</v>
      </c>
      <c r="Q2388" t="s">
        <v>8318</v>
      </c>
      <c r="R2388">
        <f t="shared" si="186"/>
        <v>0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.5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2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4" t="s">
        <v>8317</v>
      </c>
      <c r="Q2389" t="s">
        <v>8318</v>
      </c>
      <c r="R2389">
        <f t="shared" si="186"/>
        <v>342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2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4" t="s">
        <v>8317</v>
      </c>
      <c r="Q2390" t="s">
        <v>8318</v>
      </c>
      <c r="R2390">
        <f t="shared" si="186"/>
        <v>57.88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2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4" t="s">
        <v>8317</v>
      </c>
      <c r="Q2391" t="s">
        <v>8318</v>
      </c>
      <c r="R2391">
        <f t="shared" si="186"/>
        <v>30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2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4" t="s">
        <v>8317</v>
      </c>
      <c r="Q2392" t="s">
        <v>8318</v>
      </c>
      <c r="R2392">
        <f t="shared" si="186"/>
        <v>0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2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4" t="s">
        <v>8317</v>
      </c>
      <c r="Q2393" t="s">
        <v>8318</v>
      </c>
      <c r="R2393">
        <f t="shared" si="186"/>
        <v>25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.5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2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4" t="s">
        <v>8317</v>
      </c>
      <c r="Q2394" t="s">
        <v>8318</v>
      </c>
      <c r="R2394">
        <f t="shared" si="186"/>
        <v>0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2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4" t="s">
        <v>8317</v>
      </c>
      <c r="Q2395" t="s">
        <v>8318</v>
      </c>
      <c r="R2395">
        <f t="shared" si="186"/>
        <v>50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2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4" t="s">
        <v>8317</v>
      </c>
      <c r="Q2396" t="s">
        <v>8318</v>
      </c>
      <c r="R2396">
        <f t="shared" si="186"/>
        <v>1.5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2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4" t="s">
        <v>8317</v>
      </c>
      <c r="Q2397" t="s">
        <v>8318</v>
      </c>
      <c r="R2397">
        <f t="shared" si="186"/>
        <v>0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2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4" t="s">
        <v>8317</v>
      </c>
      <c r="Q2398" t="s">
        <v>8318</v>
      </c>
      <c r="R2398">
        <f t="shared" si="186"/>
        <v>10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2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4" t="s">
        <v>8317</v>
      </c>
      <c r="Q2399" t="s">
        <v>8318</v>
      </c>
      <c r="R2399">
        <f t="shared" si="186"/>
        <v>0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2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4" t="s">
        <v>8317</v>
      </c>
      <c r="Q2400" t="s">
        <v>8318</v>
      </c>
      <c r="R2400">
        <f t="shared" si="186"/>
        <v>0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2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4" t="s">
        <v>8317</v>
      </c>
      <c r="Q2401" t="s">
        <v>8318</v>
      </c>
      <c r="R2401">
        <f t="shared" si="186"/>
        <v>0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2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4" t="s">
        <v>8317</v>
      </c>
      <c r="Q2402" t="s">
        <v>8318</v>
      </c>
      <c r="R2402">
        <f t="shared" si="186"/>
        <v>0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2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4" t="s">
        <v>8334</v>
      </c>
      <c r="Q2403" t="s">
        <v>8335</v>
      </c>
      <c r="R2403">
        <f t="shared" si="186"/>
        <v>22.33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2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4" t="s">
        <v>8334</v>
      </c>
      <c r="Q2404" t="s">
        <v>8335</v>
      </c>
      <c r="R2404">
        <f t="shared" si="186"/>
        <v>52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2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4" t="s">
        <v>8334</v>
      </c>
      <c r="Q2405" t="s">
        <v>8335</v>
      </c>
      <c r="R2405">
        <f t="shared" si="186"/>
        <v>16.829999999999998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2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4" t="s">
        <v>8334</v>
      </c>
      <c r="Q2406" t="s">
        <v>8335</v>
      </c>
      <c r="R2406">
        <f t="shared" si="186"/>
        <v>0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2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4" t="s">
        <v>8334</v>
      </c>
      <c r="Q2407" t="s">
        <v>8335</v>
      </c>
      <c r="R2407">
        <f t="shared" si="186"/>
        <v>56.3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2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4" t="s">
        <v>8334</v>
      </c>
      <c r="Q2408" t="s">
        <v>8335</v>
      </c>
      <c r="R2408">
        <f t="shared" si="186"/>
        <v>84.06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2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4" t="s">
        <v>8334</v>
      </c>
      <c r="Q2409" t="s">
        <v>8335</v>
      </c>
      <c r="R2409">
        <f t="shared" si="186"/>
        <v>168.39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2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4" t="s">
        <v>8334</v>
      </c>
      <c r="Q2410" t="s">
        <v>8335</v>
      </c>
      <c r="R2410">
        <f t="shared" si="186"/>
        <v>15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2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4" t="s">
        <v>8334</v>
      </c>
      <c r="Q2411" t="s">
        <v>8335</v>
      </c>
      <c r="R2411">
        <f t="shared" si="186"/>
        <v>76.67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2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4" t="s">
        <v>8334</v>
      </c>
      <c r="Q2412" t="s">
        <v>8335</v>
      </c>
      <c r="R2412">
        <f t="shared" si="186"/>
        <v>0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3.5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2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4" t="s">
        <v>8334</v>
      </c>
      <c r="Q2413" t="s">
        <v>8335</v>
      </c>
      <c r="R2413">
        <f t="shared" si="186"/>
        <v>50.33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3.5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2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4" t="s">
        <v>8334</v>
      </c>
      <c r="Q2414" t="s">
        <v>8335</v>
      </c>
      <c r="R2414">
        <f t="shared" si="186"/>
        <v>0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2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4" t="s">
        <v>8334</v>
      </c>
      <c r="Q2415" t="s">
        <v>8335</v>
      </c>
      <c r="R2415">
        <f t="shared" si="186"/>
        <v>8.33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2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4" t="s">
        <v>8334</v>
      </c>
      <c r="Q2416" t="s">
        <v>8335</v>
      </c>
      <c r="R2416">
        <f t="shared" si="186"/>
        <v>35.380000000000003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2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4" t="s">
        <v>8334</v>
      </c>
      <c r="Q2417" t="s">
        <v>8335</v>
      </c>
      <c r="R2417">
        <f t="shared" si="186"/>
        <v>55.83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2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4" t="s">
        <v>8334</v>
      </c>
      <c r="Q2418" t="s">
        <v>8335</v>
      </c>
      <c r="R2418">
        <f t="shared" si="186"/>
        <v>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2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4" t="s">
        <v>8334</v>
      </c>
      <c r="Q2419" t="s">
        <v>8335</v>
      </c>
      <c r="R2419">
        <f t="shared" si="186"/>
        <v>0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2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4" t="s">
        <v>8334</v>
      </c>
      <c r="Q2420" t="s">
        <v>8335</v>
      </c>
      <c r="R2420">
        <f t="shared" si="186"/>
        <v>1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.5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2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4" t="s">
        <v>8334</v>
      </c>
      <c r="Q2421" t="s">
        <v>8335</v>
      </c>
      <c r="R2421">
        <f t="shared" si="186"/>
        <v>0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2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4" t="s">
        <v>8334</v>
      </c>
      <c r="Q2422" t="s">
        <v>8335</v>
      </c>
      <c r="R2422">
        <f t="shared" si="186"/>
        <v>69.47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2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4" t="s">
        <v>8334</v>
      </c>
      <c r="Q2423" t="s">
        <v>8335</v>
      </c>
      <c r="R2423">
        <f t="shared" si="186"/>
        <v>1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2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4" t="s">
        <v>8334</v>
      </c>
      <c r="Q2424" t="s">
        <v>8335</v>
      </c>
      <c r="R2424">
        <f t="shared" si="186"/>
        <v>1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2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4" t="s">
        <v>8334</v>
      </c>
      <c r="Q2425" t="s">
        <v>8335</v>
      </c>
      <c r="R2425">
        <f t="shared" si="186"/>
        <v>8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2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4" t="s">
        <v>8334</v>
      </c>
      <c r="Q2426" t="s">
        <v>8335</v>
      </c>
      <c r="R2426">
        <f t="shared" si="186"/>
        <v>34.44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3.5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2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4" t="s">
        <v>8334</v>
      </c>
      <c r="Q2427" t="s">
        <v>8335</v>
      </c>
      <c r="R2427">
        <f t="shared" si="186"/>
        <v>1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2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4" t="s">
        <v>8334</v>
      </c>
      <c r="Q2428" t="s">
        <v>8335</v>
      </c>
      <c r="R2428">
        <f t="shared" si="186"/>
        <v>0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2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4" t="s">
        <v>8334</v>
      </c>
      <c r="Q2429" t="s">
        <v>8335</v>
      </c>
      <c r="R2429">
        <f t="shared" si="186"/>
        <v>1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2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4" t="s">
        <v>8334</v>
      </c>
      <c r="Q2430" t="s">
        <v>8335</v>
      </c>
      <c r="R2430">
        <f t="shared" si="186"/>
        <v>1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2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4" t="s">
        <v>8334</v>
      </c>
      <c r="Q2431" t="s">
        <v>8335</v>
      </c>
      <c r="R2431">
        <f t="shared" si="186"/>
        <v>501.25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3.5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2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4" t="s">
        <v>8334</v>
      </c>
      <c r="Q2432" t="s">
        <v>8335</v>
      </c>
      <c r="R2432">
        <f t="shared" si="186"/>
        <v>10.5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2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4" t="s">
        <v>8334</v>
      </c>
      <c r="Q2433" t="s">
        <v>8335</v>
      </c>
      <c r="R2433">
        <f t="shared" si="186"/>
        <v>1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2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4" t="s">
        <v>8334</v>
      </c>
      <c r="Q2434" t="s">
        <v>8335</v>
      </c>
      <c r="R2434">
        <f t="shared" ref="R2434:R2497" si="191">IFERROR(ROUND(E2434/M2434,2),0)</f>
        <v>1</v>
      </c>
      <c r="S2434" s="10">
        <f t="shared" ref="S2434:S2497" si="192" xml:space="preserve"> (((K2434/60)/60)/24)+DATE(1970,1,1)</f>
        <v>42041.218715277777</v>
      </c>
      <c r="T2434" s="10">
        <f t="shared" ref="T2434:T2497" si="193" xml:space="preserve"> (((J2434/60)/60)/24)+DATE(1970,1,1)</f>
        <v>42071.218715277777</v>
      </c>
      <c r="U2434">
        <f t="shared" ref="U2434:U2497" si="194">YEAR(S2434)</f>
        <v>2015</v>
      </c>
    </row>
    <row r="2435" spans="1:21" ht="43.5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2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4" t="s">
        <v>8334</v>
      </c>
      <c r="Q2435" t="s">
        <v>8335</v>
      </c>
      <c r="R2435">
        <f t="shared" si="191"/>
        <v>0</v>
      </c>
      <c r="S2435" s="10">
        <f t="shared" si="192"/>
        <v>42397.89980324074</v>
      </c>
      <c r="T2435" s="10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2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4" t="s">
        <v>8334</v>
      </c>
      <c r="Q2436" t="s">
        <v>8335</v>
      </c>
      <c r="R2436">
        <f t="shared" si="191"/>
        <v>13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2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4" t="s">
        <v>8334</v>
      </c>
      <c r="Q2437" t="s">
        <v>8335</v>
      </c>
      <c r="R2437">
        <f t="shared" si="191"/>
        <v>306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.5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2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4" t="s">
        <v>8334</v>
      </c>
      <c r="Q2438" t="s">
        <v>8335</v>
      </c>
      <c r="R2438">
        <f t="shared" si="191"/>
        <v>22.5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2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4" t="s">
        <v>8334</v>
      </c>
      <c r="Q2439" t="s">
        <v>8335</v>
      </c>
      <c r="R2439">
        <f t="shared" si="191"/>
        <v>0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2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4" t="s">
        <v>8334</v>
      </c>
      <c r="Q2440" t="s">
        <v>8335</v>
      </c>
      <c r="R2440">
        <f t="shared" si="191"/>
        <v>50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3.5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2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4" t="s">
        <v>8334</v>
      </c>
      <c r="Q2441" t="s">
        <v>8335</v>
      </c>
      <c r="R2441">
        <f t="shared" si="191"/>
        <v>0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2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4" t="s">
        <v>8334</v>
      </c>
      <c r="Q2442" t="s">
        <v>8335</v>
      </c>
      <c r="R2442">
        <f t="shared" si="191"/>
        <v>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2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4" t="s">
        <v>8334</v>
      </c>
      <c r="Q2443" t="s">
        <v>8350</v>
      </c>
      <c r="R2443">
        <f t="shared" si="191"/>
        <v>74.23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2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4" t="s">
        <v>8334</v>
      </c>
      <c r="Q2444" t="s">
        <v>8350</v>
      </c>
      <c r="R2444">
        <f t="shared" si="191"/>
        <v>81.25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.5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2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4" t="s">
        <v>8334</v>
      </c>
      <c r="Q2445" t="s">
        <v>8350</v>
      </c>
      <c r="R2445">
        <f t="shared" si="191"/>
        <v>130.22999999999999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2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4" t="s">
        <v>8334</v>
      </c>
      <c r="Q2446" t="s">
        <v>8350</v>
      </c>
      <c r="R2446">
        <f t="shared" si="191"/>
        <v>53.41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2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4" t="s">
        <v>8334</v>
      </c>
      <c r="Q2447" t="s">
        <v>8350</v>
      </c>
      <c r="R2447">
        <f t="shared" si="191"/>
        <v>75.13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3.5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2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4" t="s">
        <v>8334</v>
      </c>
      <c r="Q2448" t="s">
        <v>8350</v>
      </c>
      <c r="R2448">
        <f t="shared" si="191"/>
        <v>75.67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3.5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2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4" t="s">
        <v>8334</v>
      </c>
      <c r="Q2449" t="s">
        <v>8350</v>
      </c>
      <c r="R2449">
        <f t="shared" si="191"/>
        <v>31.69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2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4" t="s">
        <v>8334</v>
      </c>
      <c r="Q2450" t="s">
        <v>8350</v>
      </c>
      <c r="R2450">
        <f t="shared" si="191"/>
        <v>47.78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2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4" t="s">
        <v>8334</v>
      </c>
      <c r="Q2451" t="s">
        <v>8350</v>
      </c>
      <c r="R2451">
        <f t="shared" si="191"/>
        <v>90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2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4" t="s">
        <v>8334</v>
      </c>
      <c r="Q2452" t="s">
        <v>8350</v>
      </c>
      <c r="R2452">
        <f t="shared" si="191"/>
        <v>149.31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2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4" t="s">
        <v>8334</v>
      </c>
      <c r="Q2453" t="s">
        <v>8350</v>
      </c>
      <c r="R2453">
        <f t="shared" si="191"/>
        <v>62.07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2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4" t="s">
        <v>8334</v>
      </c>
      <c r="Q2454" t="s">
        <v>8350</v>
      </c>
      <c r="R2454">
        <f t="shared" si="191"/>
        <v>53.4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2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4" t="s">
        <v>8334</v>
      </c>
      <c r="Q2455" t="s">
        <v>8350</v>
      </c>
      <c r="R2455">
        <f t="shared" si="191"/>
        <v>69.27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2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4" t="s">
        <v>8334</v>
      </c>
      <c r="Q2456" t="s">
        <v>8350</v>
      </c>
      <c r="R2456">
        <f t="shared" si="191"/>
        <v>271.51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2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4" t="s">
        <v>8334</v>
      </c>
      <c r="Q2457" t="s">
        <v>8350</v>
      </c>
      <c r="R2457">
        <f t="shared" si="191"/>
        <v>34.130000000000003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2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4" t="s">
        <v>8334</v>
      </c>
      <c r="Q2458" t="s">
        <v>8350</v>
      </c>
      <c r="R2458">
        <f t="shared" si="191"/>
        <v>40.49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2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4" t="s">
        <v>8334</v>
      </c>
      <c r="Q2459" t="s">
        <v>8350</v>
      </c>
      <c r="R2459">
        <f t="shared" si="191"/>
        <v>189.76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3.5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2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4" t="s">
        <v>8334</v>
      </c>
      <c r="Q2460" t="s">
        <v>8350</v>
      </c>
      <c r="R2460">
        <f t="shared" si="191"/>
        <v>68.86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3.5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2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4" t="s">
        <v>8334</v>
      </c>
      <c r="Q2461" t="s">
        <v>8350</v>
      </c>
      <c r="R2461">
        <f t="shared" si="191"/>
        <v>108.78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2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4" t="s">
        <v>8334</v>
      </c>
      <c r="Q2462" t="s">
        <v>8350</v>
      </c>
      <c r="R2462">
        <f t="shared" si="191"/>
        <v>125.99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2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4" t="s">
        <v>8323</v>
      </c>
      <c r="Q2463" t="s">
        <v>8327</v>
      </c>
      <c r="R2463">
        <f t="shared" si="191"/>
        <v>90.52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2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4" t="s">
        <v>8323</v>
      </c>
      <c r="Q2464" t="s">
        <v>8327</v>
      </c>
      <c r="R2464">
        <f t="shared" si="191"/>
        <v>28.88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2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4" t="s">
        <v>8323</v>
      </c>
      <c r="Q2465" t="s">
        <v>8327</v>
      </c>
      <c r="R2465">
        <f t="shared" si="191"/>
        <v>31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2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4" t="s">
        <v>8323</v>
      </c>
      <c r="Q2466" t="s">
        <v>8327</v>
      </c>
      <c r="R2466">
        <f t="shared" si="191"/>
        <v>51.67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9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2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4" t="s">
        <v>8323</v>
      </c>
      <c r="Q2467" t="s">
        <v>8327</v>
      </c>
      <c r="R2467">
        <f t="shared" si="191"/>
        <v>26.27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2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4" t="s">
        <v>8323</v>
      </c>
      <c r="Q2468" t="s">
        <v>8327</v>
      </c>
      <c r="R2468">
        <f t="shared" si="191"/>
        <v>48.08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2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4" t="s">
        <v>8323</v>
      </c>
      <c r="Q2469" t="s">
        <v>8327</v>
      </c>
      <c r="R2469">
        <f t="shared" si="191"/>
        <v>27.56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2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4" t="s">
        <v>8323</v>
      </c>
      <c r="Q2470" t="s">
        <v>8327</v>
      </c>
      <c r="R2470">
        <f t="shared" si="191"/>
        <v>36.97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2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4" t="s">
        <v>8323</v>
      </c>
      <c r="Q2471" t="s">
        <v>8327</v>
      </c>
      <c r="R2471">
        <f t="shared" si="191"/>
        <v>29.02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2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4" t="s">
        <v>8323</v>
      </c>
      <c r="Q2472" t="s">
        <v>8327</v>
      </c>
      <c r="R2472">
        <f t="shared" si="191"/>
        <v>28.66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3.5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2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4" t="s">
        <v>8323</v>
      </c>
      <c r="Q2473" t="s">
        <v>8327</v>
      </c>
      <c r="R2473">
        <f t="shared" si="191"/>
        <v>37.65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2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4" t="s">
        <v>8323</v>
      </c>
      <c r="Q2474" t="s">
        <v>8327</v>
      </c>
      <c r="R2474">
        <f t="shared" si="191"/>
        <v>97.9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2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4" t="s">
        <v>8323</v>
      </c>
      <c r="Q2475" t="s">
        <v>8327</v>
      </c>
      <c r="R2475">
        <f t="shared" si="191"/>
        <v>42.55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2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4" t="s">
        <v>8323</v>
      </c>
      <c r="Q2476" t="s">
        <v>8327</v>
      </c>
      <c r="R2476">
        <f t="shared" si="191"/>
        <v>131.58000000000001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2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4" t="s">
        <v>8323</v>
      </c>
      <c r="Q2477" t="s">
        <v>8327</v>
      </c>
      <c r="R2477">
        <f t="shared" si="191"/>
        <v>32.32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2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4" t="s">
        <v>8323</v>
      </c>
      <c r="Q2478" t="s">
        <v>8327</v>
      </c>
      <c r="R2478">
        <f t="shared" si="191"/>
        <v>61.1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2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4" t="s">
        <v>8323</v>
      </c>
      <c r="Q2479" t="s">
        <v>8327</v>
      </c>
      <c r="R2479">
        <f t="shared" si="191"/>
        <v>31.34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2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4" t="s">
        <v>8323</v>
      </c>
      <c r="Q2480" t="s">
        <v>8327</v>
      </c>
      <c r="R2480">
        <f t="shared" si="191"/>
        <v>129.11000000000001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2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4" t="s">
        <v>8323</v>
      </c>
      <c r="Q2481" t="s">
        <v>8327</v>
      </c>
      <c r="R2481">
        <f t="shared" si="191"/>
        <v>25.02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2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4" t="s">
        <v>8323</v>
      </c>
      <c r="Q2482" t="s">
        <v>8327</v>
      </c>
      <c r="R2482">
        <f t="shared" si="191"/>
        <v>250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2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4" t="s">
        <v>8323</v>
      </c>
      <c r="Q2483" t="s">
        <v>8327</v>
      </c>
      <c r="R2483">
        <f t="shared" si="191"/>
        <v>47.54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2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4" t="s">
        <v>8323</v>
      </c>
      <c r="Q2484" t="s">
        <v>8327</v>
      </c>
      <c r="R2484">
        <f t="shared" si="191"/>
        <v>40.04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2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4" t="s">
        <v>8323</v>
      </c>
      <c r="Q2485" t="s">
        <v>8327</v>
      </c>
      <c r="R2485">
        <f t="shared" si="191"/>
        <v>65.84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3.5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2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4" t="s">
        <v>8323</v>
      </c>
      <c r="Q2486" t="s">
        <v>8327</v>
      </c>
      <c r="R2486">
        <f t="shared" si="191"/>
        <v>46.4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.5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2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4" t="s">
        <v>8323</v>
      </c>
      <c r="Q2487" t="s">
        <v>8327</v>
      </c>
      <c r="R2487">
        <f t="shared" si="191"/>
        <v>50.37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2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4" t="s">
        <v>8323</v>
      </c>
      <c r="Q2488" t="s">
        <v>8327</v>
      </c>
      <c r="R2488">
        <f t="shared" si="191"/>
        <v>26.57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2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4" t="s">
        <v>8323</v>
      </c>
      <c r="Q2489" t="s">
        <v>8327</v>
      </c>
      <c r="R2489">
        <f t="shared" si="191"/>
        <v>39.49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3.5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2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4" t="s">
        <v>8323</v>
      </c>
      <c r="Q2490" t="s">
        <v>8327</v>
      </c>
      <c r="R2490">
        <f t="shared" si="191"/>
        <v>49.25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2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4" t="s">
        <v>8323</v>
      </c>
      <c r="Q2491" t="s">
        <v>8327</v>
      </c>
      <c r="R2491">
        <f t="shared" si="191"/>
        <v>62.38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2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4" t="s">
        <v>8323</v>
      </c>
      <c r="Q2492" t="s">
        <v>8327</v>
      </c>
      <c r="R2492">
        <f t="shared" si="191"/>
        <v>37.94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2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4" t="s">
        <v>8323</v>
      </c>
      <c r="Q2493" t="s">
        <v>8327</v>
      </c>
      <c r="R2493">
        <f t="shared" si="191"/>
        <v>51.6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2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4" t="s">
        <v>8323</v>
      </c>
      <c r="Q2494" t="s">
        <v>8327</v>
      </c>
      <c r="R2494">
        <f t="shared" si="191"/>
        <v>27.78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2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4" t="s">
        <v>8323</v>
      </c>
      <c r="Q2495" t="s">
        <v>8327</v>
      </c>
      <c r="R2495">
        <f t="shared" si="191"/>
        <v>99.38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2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4" t="s">
        <v>8323</v>
      </c>
      <c r="Q2496" t="s">
        <v>8327</v>
      </c>
      <c r="R2496">
        <f t="shared" si="191"/>
        <v>38.85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2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4" t="s">
        <v>8323</v>
      </c>
      <c r="Q2497" t="s">
        <v>8327</v>
      </c>
      <c r="R2497">
        <f t="shared" si="191"/>
        <v>45.55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2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4" t="s">
        <v>8323</v>
      </c>
      <c r="Q2498" t="s">
        <v>8327</v>
      </c>
      <c r="R2498">
        <f t="shared" ref="R2498:R2561" si="196">IFERROR(ROUND(E2498/M2498,2),0)</f>
        <v>600</v>
      </c>
      <c r="S2498" s="10">
        <f t="shared" ref="S2498:S2561" si="197" xml:space="preserve"> (((K2498/60)/60)/24)+DATE(1970,1,1)</f>
        <v>41327.996435185189</v>
      </c>
      <c r="T2498" s="10">
        <f t="shared" ref="T2498:T2561" si="198" xml:space="preserve"> (((J2498/60)/60)/24)+DATE(1970,1,1)</f>
        <v>41362.954768518517</v>
      </c>
      <c r="U2498">
        <f t="shared" ref="U2498:U2561" si="199">YEAR(S2498)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2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4" t="s">
        <v>8323</v>
      </c>
      <c r="Q2499" t="s">
        <v>8327</v>
      </c>
      <c r="R2499">
        <f t="shared" si="196"/>
        <v>80.55</v>
      </c>
      <c r="S2499" s="10">
        <f t="shared" si="197"/>
        <v>40730.878912037035</v>
      </c>
      <c r="T2499" s="10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2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4" t="s">
        <v>8323</v>
      </c>
      <c r="Q2500" t="s">
        <v>8327</v>
      </c>
      <c r="R2500">
        <f t="shared" si="196"/>
        <v>52.8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2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4" t="s">
        <v>8323</v>
      </c>
      <c r="Q2501" t="s">
        <v>8327</v>
      </c>
      <c r="R2501">
        <f t="shared" si="196"/>
        <v>47.68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2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4" t="s">
        <v>8323</v>
      </c>
      <c r="Q2502" t="s">
        <v>8327</v>
      </c>
      <c r="R2502">
        <f t="shared" si="196"/>
        <v>23.45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2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4" t="s">
        <v>8334</v>
      </c>
      <c r="Q2503" t="s">
        <v>8351</v>
      </c>
      <c r="R2503">
        <f t="shared" si="196"/>
        <v>40.14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3.5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2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4" t="s">
        <v>8334</v>
      </c>
      <c r="Q2504" t="s">
        <v>8351</v>
      </c>
      <c r="R2504">
        <f t="shared" si="196"/>
        <v>17.2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2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4" t="s">
        <v>8334</v>
      </c>
      <c r="Q2505" t="s">
        <v>8351</v>
      </c>
      <c r="R2505">
        <f t="shared" si="196"/>
        <v>0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2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4" t="s">
        <v>8334</v>
      </c>
      <c r="Q2506" t="s">
        <v>8351</v>
      </c>
      <c r="R2506">
        <f t="shared" si="196"/>
        <v>0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2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4" t="s">
        <v>8334</v>
      </c>
      <c r="Q2507" t="s">
        <v>8351</v>
      </c>
      <c r="R2507">
        <f t="shared" si="196"/>
        <v>0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2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4" t="s">
        <v>8334</v>
      </c>
      <c r="Q2508" t="s">
        <v>8351</v>
      </c>
      <c r="R2508">
        <f t="shared" si="196"/>
        <v>15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2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4" t="s">
        <v>8334</v>
      </c>
      <c r="Q2509" t="s">
        <v>8351</v>
      </c>
      <c r="R2509">
        <f t="shared" si="196"/>
        <v>0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2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4" t="s">
        <v>8334</v>
      </c>
      <c r="Q2510" t="s">
        <v>8351</v>
      </c>
      <c r="R2510">
        <f t="shared" si="196"/>
        <v>0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2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4" t="s">
        <v>8334</v>
      </c>
      <c r="Q2511" t="s">
        <v>8351</v>
      </c>
      <c r="R2511">
        <f t="shared" si="196"/>
        <v>35.71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2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4" t="s">
        <v>8334</v>
      </c>
      <c r="Q2512" t="s">
        <v>8351</v>
      </c>
      <c r="R2512">
        <f t="shared" si="196"/>
        <v>37.5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2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4" t="s">
        <v>8334</v>
      </c>
      <c r="Q2513" t="s">
        <v>8351</v>
      </c>
      <c r="R2513">
        <f t="shared" si="196"/>
        <v>0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2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4" t="s">
        <v>8334</v>
      </c>
      <c r="Q2514" t="s">
        <v>8351</v>
      </c>
      <c r="R2514">
        <f t="shared" si="196"/>
        <v>0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3.5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2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4" t="s">
        <v>8334</v>
      </c>
      <c r="Q2515" t="s">
        <v>8351</v>
      </c>
      <c r="R2515">
        <f t="shared" si="196"/>
        <v>0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2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4" t="s">
        <v>8334</v>
      </c>
      <c r="Q2516" t="s">
        <v>8351</v>
      </c>
      <c r="R2516">
        <f t="shared" si="196"/>
        <v>52.5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.5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2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4" t="s">
        <v>8334</v>
      </c>
      <c r="Q2517" t="s">
        <v>8351</v>
      </c>
      <c r="R2517">
        <f t="shared" si="196"/>
        <v>77.5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2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4" t="s">
        <v>8334</v>
      </c>
      <c r="Q2518" t="s">
        <v>8351</v>
      </c>
      <c r="R2518">
        <f t="shared" si="196"/>
        <v>0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2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4" t="s">
        <v>8334</v>
      </c>
      <c r="Q2519" t="s">
        <v>8351</v>
      </c>
      <c r="R2519">
        <f t="shared" si="196"/>
        <v>53.55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2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4" t="s">
        <v>8334</v>
      </c>
      <c r="Q2520" t="s">
        <v>8351</v>
      </c>
      <c r="R2520">
        <f t="shared" si="196"/>
        <v>0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2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4" t="s">
        <v>8334</v>
      </c>
      <c r="Q2521" t="s">
        <v>8351</v>
      </c>
      <c r="R2521">
        <f t="shared" si="196"/>
        <v>16.25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2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4" t="s">
        <v>8334</v>
      </c>
      <c r="Q2522" t="s">
        <v>8351</v>
      </c>
      <c r="R2522">
        <f t="shared" si="196"/>
        <v>0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2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4" t="s">
        <v>8323</v>
      </c>
      <c r="Q2523" t="s">
        <v>8352</v>
      </c>
      <c r="R2523">
        <f t="shared" si="196"/>
        <v>103.68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2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4" t="s">
        <v>8323</v>
      </c>
      <c r="Q2524" t="s">
        <v>8352</v>
      </c>
      <c r="R2524">
        <f t="shared" si="196"/>
        <v>185.19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2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4" t="s">
        <v>8323</v>
      </c>
      <c r="Q2525" t="s">
        <v>8352</v>
      </c>
      <c r="R2525">
        <f t="shared" si="196"/>
        <v>54.15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2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4" t="s">
        <v>8323</v>
      </c>
      <c r="Q2526" t="s">
        <v>8352</v>
      </c>
      <c r="R2526">
        <f t="shared" si="196"/>
        <v>177.21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2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4" t="s">
        <v>8323</v>
      </c>
      <c r="Q2527" t="s">
        <v>8352</v>
      </c>
      <c r="R2527">
        <f t="shared" si="196"/>
        <v>100.33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2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4" t="s">
        <v>8323</v>
      </c>
      <c r="Q2528" t="s">
        <v>8352</v>
      </c>
      <c r="R2528">
        <f t="shared" si="196"/>
        <v>136.91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2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4" t="s">
        <v>8323</v>
      </c>
      <c r="Q2529" t="s">
        <v>8352</v>
      </c>
      <c r="R2529">
        <f t="shared" si="196"/>
        <v>57.54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2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4" t="s">
        <v>8323</v>
      </c>
      <c r="Q2530" t="s">
        <v>8352</v>
      </c>
      <c r="R2530">
        <f t="shared" si="196"/>
        <v>52.96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2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4" t="s">
        <v>8323</v>
      </c>
      <c r="Q2531" t="s">
        <v>8352</v>
      </c>
      <c r="R2531">
        <f t="shared" si="196"/>
        <v>82.33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2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4" t="s">
        <v>8323</v>
      </c>
      <c r="Q2532" t="s">
        <v>8352</v>
      </c>
      <c r="R2532">
        <f t="shared" si="196"/>
        <v>135.41999999999999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3.5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2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4" t="s">
        <v>8323</v>
      </c>
      <c r="Q2533" t="s">
        <v>8352</v>
      </c>
      <c r="R2533">
        <f t="shared" si="196"/>
        <v>74.069999999999993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2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4" t="s">
        <v>8323</v>
      </c>
      <c r="Q2534" t="s">
        <v>8352</v>
      </c>
      <c r="R2534">
        <f t="shared" si="196"/>
        <v>84.08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2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4" t="s">
        <v>8323</v>
      </c>
      <c r="Q2535" t="s">
        <v>8352</v>
      </c>
      <c r="R2535">
        <f t="shared" si="196"/>
        <v>61.03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2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4" t="s">
        <v>8323</v>
      </c>
      <c r="Q2536" t="s">
        <v>8352</v>
      </c>
      <c r="R2536">
        <f t="shared" si="196"/>
        <v>150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2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4" t="s">
        <v>8323</v>
      </c>
      <c r="Q2537" t="s">
        <v>8352</v>
      </c>
      <c r="R2537">
        <f t="shared" si="196"/>
        <v>266.08999999999997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2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4" t="s">
        <v>8323</v>
      </c>
      <c r="Q2538" t="s">
        <v>8352</v>
      </c>
      <c r="R2538">
        <f t="shared" si="196"/>
        <v>7.25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2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4" t="s">
        <v>8323</v>
      </c>
      <c r="Q2539" t="s">
        <v>8352</v>
      </c>
      <c r="R2539">
        <f t="shared" si="196"/>
        <v>100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2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4" t="s">
        <v>8323</v>
      </c>
      <c r="Q2540" t="s">
        <v>8352</v>
      </c>
      <c r="R2540">
        <f t="shared" si="196"/>
        <v>109.96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2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4" t="s">
        <v>8323</v>
      </c>
      <c r="Q2541" t="s">
        <v>8352</v>
      </c>
      <c r="R2541">
        <f t="shared" si="196"/>
        <v>169.92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3.5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2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4" t="s">
        <v>8323</v>
      </c>
      <c r="Q2542" t="s">
        <v>8352</v>
      </c>
      <c r="R2542">
        <f t="shared" si="196"/>
        <v>95.74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2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4" t="s">
        <v>8323</v>
      </c>
      <c r="Q2543" t="s">
        <v>8352</v>
      </c>
      <c r="R2543">
        <f t="shared" si="196"/>
        <v>59.46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2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4" t="s">
        <v>8323</v>
      </c>
      <c r="Q2544" t="s">
        <v>8352</v>
      </c>
      <c r="R2544">
        <f t="shared" si="196"/>
        <v>55.77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2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4" t="s">
        <v>8323</v>
      </c>
      <c r="Q2545" t="s">
        <v>8352</v>
      </c>
      <c r="R2545">
        <f t="shared" si="196"/>
        <v>30.08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2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4" t="s">
        <v>8323</v>
      </c>
      <c r="Q2546" t="s">
        <v>8352</v>
      </c>
      <c r="R2546">
        <f t="shared" si="196"/>
        <v>88.44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2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4" t="s">
        <v>8323</v>
      </c>
      <c r="Q2547" t="s">
        <v>8352</v>
      </c>
      <c r="R2547">
        <f t="shared" si="196"/>
        <v>64.03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2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4" t="s">
        <v>8323</v>
      </c>
      <c r="Q2548" t="s">
        <v>8352</v>
      </c>
      <c r="R2548">
        <f t="shared" si="196"/>
        <v>60.15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2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4" t="s">
        <v>8323</v>
      </c>
      <c r="Q2549" t="s">
        <v>8352</v>
      </c>
      <c r="R2549">
        <f t="shared" si="196"/>
        <v>49.19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2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4" t="s">
        <v>8323</v>
      </c>
      <c r="Q2550" t="s">
        <v>8352</v>
      </c>
      <c r="R2550">
        <f t="shared" si="196"/>
        <v>165.16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2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4" t="s">
        <v>8323</v>
      </c>
      <c r="Q2551" t="s">
        <v>8352</v>
      </c>
      <c r="R2551">
        <f t="shared" si="196"/>
        <v>43.62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3.5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2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4" t="s">
        <v>8323</v>
      </c>
      <c r="Q2552" t="s">
        <v>8352</v>
      </c>
      <c r="R2552">
        <f t="shared" si="196"/>
        <v>43.7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2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4" t="s">
        <v>8323</v>
      </c>
      <c r="Q2553" t="s">
        <v>8352</v>
      </c>
      <c r="R2553">
        <f t="shared" si="196"/>
        <v>67.42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2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4" t="s">
        <v>8323</v>
      </c>
      <c r="Q2554" t="s">
        <v>8352</v>
      </c>
      <c r="R2554">
        <f t="shared" si="196"/>
        <v>177.5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2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4" t="s">
        <v>8323</v>
      </c>
      <c r="Q2555" t="s">
        <v>8352</v>
      </c>
      <c r="R2555">
        <f t="shared" si="196"/>
        <v>38.880000000000003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3.5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2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4" t="s">
        <v>8323</v>
      </c>
      <c r="Q2556" t="s">
        <v>8352</v>
      </c>
      <c r="R2556">
        <f t="shared" si="196"/>
        <v>54.99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3.5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2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4" t="s">
        <v>8323</v>
      </c>
      <c r="Q2557" t="s">
        <v>8352</v>
      </c>
      <c r="R2557">
        <f t="shared" si="196"/>
        <v>61.34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2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4" t="s">
        <v>8323</v>
      </c>
      <c r="Q2558" t="s">
        <v>8352</v>
      </c>
      <c r="R2558">
        <f t="shared" si="196"/>
        <v>23.12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2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4" t="s">
        <v>8323</v>
      </c>
      <c r="Q2559" t="s">
        <v>8352</v>
      </c>
      <c r="R2559">
        <f t="shared" si="196"/>
        <v>29.61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2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4" t="s">
        <v>8323</v>
      </c>
      <c r="Q2560" t="s">
        <v>8352</v>
      </c>
      <c r="R2560">
        <f t="shared" si="196"/>
        <v>75.61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2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4" t="s">
        <v>8323</v>
      </c>
      <c r="Q2561" t="s">
        <v>8352</v>
      </c>
      <c r="R2561">
        <f t="shared" si="196"/>
        <v>35.6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2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4" t="s">
        <v>8323</v>
      </c>
      <c r="Q2562" t="s">
        <v>8352</v>
      </c>
      <c r="R2562">
        <f t="shared" ref="R2562:R2625" si="201">IFERROR(ROUND(E2562/M2562,2),0)</f>
        <v>143</v>
      </c>
      <c r="S2562" s="10">
        <f t="shared" ref="S2562:S2625" si="202" xml:space="preserve"> (((K2562/60)/60)/24)+DATE(1970,1,1)</f>
        <v>42039.951087962967</v>
      </c>
      <c r="T2562" s="10">
        <f t="shared" ref="T2562:T2625" si="203" xml:space="preserve"> (((J2562/60)/60)/24)+DATE(1970,1,1)</f>
        <v>42069.951087962967</v>
      </c>
      <c r="U2562">
        <f t="shared" ref="U2562:U2625" si="204">YEAR(S2562)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2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4" t="s">
        <v>8334</v>
      </c>
      <c r="Q2563" t="s">
        <v>8335</v>
      </c>
      <c r="R2563">
        <f t="shared" si="201"/>
        <v>0</v>
      </c>
      <c r="S2563" s="10">
        <f t="shared" si="202"/>
        <v>42260.528807870374</v>
      </c>
      <c r="T2563" s="10">
        <f t="shared" si="203"/>
        <v>42290.528807870374</v>
      </c>
      <c r="U2563">
        <f t="shared" si="204"/>
        <v>2015</v>
      </c>
    </row>
    <row r="2564" spans="1:21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2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4" t="s">
        <v>8334</v>
      </c>
      <c r="Q2564" t="s">
        <v>8335</v>
      </c>
      <c r="R2564">
        <f t="shared" si="201"/>
        <v>25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2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4" t="s">
        <v>8334</v>
      </c>
      <c r="Q2565" t="s">
        <v>8335</v>
      </c>
      <c r="R2565">
        <f t="shared" si="201"/>
        <v>0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2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4" t="s">
        <v>8334</v>
      </c>
      <c r="Q2566" t="s">
        <v>8335</v>
      </c>
      <c r="R2566">
        <f t="shared" si="201"/>
        <v>0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2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4" t="s">
        <v>8334</v>
      </c>
      <c r="Q2567" t="s">
        <v>8335</v>
      </c>
      <c r="R2567">
        <f t="shared" si="201"/>
        <v>100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2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4" t="s">
        <v>8334</v>
      </c>
      <c r="Q2568" t="s">
        <v>8335</v>
      </c>
      <c r="R2568">
        <f t="shared" si="201"/>
        <v>0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2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4" t="s">
        <v>8334</v>
      </c>
      <c r="Q2569" t="s">
        <v>8335</v>
      </c>
      <c r="R2569">
        <f t="shared" si="201"/>
        <v>60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2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4" t="s">
        <v>8334</v>
      </c>
      <c r="Q2570" t="s">
        <v>8335</v>
      </c>
      <c r="R2570">
        <f t="shared" si="201"/>
        <v>50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2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4" t="s">
        <v>8334</v>
      </c>
      <c r="Q2571" t="s">
        <v>8335</v>
      </c>
      <c r="R2571">
        <f t="shared" si="201"/>
        <v>72.5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2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4" t="s">
        <v>8334</v>
      </c>
      <c r="Q2572" t="s">
        <v>8335</v>
      </c>
      <c r="R2572">
        <f t="shared" si="201"/>
        <v>29.5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2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4" t="s">
        <v>8334</v>
      </c>
      <c r="Q2573" t="s">
        <v>8335</v>
      </c>
      <c r="R2573">
        <f t="shared" si="201"/>
        <v>62.5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2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4" t="s">
        <v>8334</v>
      </c>
      <c r="Q2574" t="s">
        <v>8335</v>
      </c>
      <c r="R2574">
        <f t="shared" si="201"/>
        <v>0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.5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2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4" t="s">
        <v>8334</v>
      </c>
      <c r="Q2575" t="s">
        <v>8335</v>
      </c>
      <c r="R2575">
        <f t="shared" si="201"/>
        <v>0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2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4" t="s">
        <v>8334</v>
      </c>
      <c r="Q2576" t="s">
        <v>8335</v>
      </c>
      <c r="R2576">
        <f t="shared" si="201"/>
        <v>0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2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4" t="s">
        <v>8334</v>
      </c>
      <c r="Q2577" t="s">
        <v>8335</v>
      </c>
      <c r="R2577">
        <f t="shared" si="201"/>
        <v>0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2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4" t="s">
        <v>8334</v>
      </c>
      <c r="Q2578" t="s">
        <v>8335</v>
      </c>
      <c r="R2578">
        <f t="shared" si="201"/>
        <v>0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2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4" t="s">
        <v>8334</v>
      </c>
      <c r="Q2579" t="s">
        <v>8335</v>
      </c>
      <c r="R2579">
        <f t="shared" si="201"/>
        <v>0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3.5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2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4" t="s">
        <v>8334</v>
      </c>
      <c r="Q2580" t="s">
        <v>8335</v>
      </c>
      <c r="R2580">
        <f t="shared" si="201"/>
        <v>0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2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4" t="s">
        <v>8334</v>
      </c>
      <c r="Q2581" t="s">
        <v>8335</v>
      </c>
      <c r="R2581">
        <f t="shared" si="201"/>
        <v>23.08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2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4" t="s">
        <v>8334</v>
      </c>
      <c r="Q2582" t="s">
        <v>8335</v>
      </c>
      <c r="R2582">
        <f t="shared" si="201"/>
        <v>25.5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2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4" t="s">
        <v>8334</v>
      </c>
      <c r="Q2583" t="s">
        <v>8335</v>
      </c>
      <c r="R2583">
        <f t="shared" si="201"/>
        <v>48.18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2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4" t="s">
        <v>8334</v>
      </c>
      <c r="Q2584" t="s">
        <v>8335</v>
      </c>
      <c r="R2584">
        <f t="shared" si="201"/>
        <v>1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2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4" t="s">
        <v>8334</v>
      </c>
      <c r="Q2585" t="s">
        <v>8335</v>
      </c>
      <c r="R2585">
        <f t="shared" si="201"/>
        <v>1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2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4" t="s">
        <v>8334</v>
      </c>
      <c r="Q2586" t="s">
        <v>8335</v>
      </c>
      <c r="R2586">
        <f t="shared" si="201"/>
        <v>0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2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4" t="s">
        <v>8334</v>
      </c>
      <c r="Q2587" t="s">
        <v>8335</v>
      </c>
      <c r="R2587">
        <f t="shared" si="201"/>
        <v>50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2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4" t="s">
        <v>8334</v>
      </c>
      <c r="Q2588" t="s">
        <v>8335</v>
      </c>
      <c r="R2588">
        <f t="shared" si="201"/>
        <v>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2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4" t="s">
        <v>8334</v>
      </c>
      <c r="Q2589" t="s">
        <v>8335</v>
      </c>
      <c r="R2589">
        <f t="shared" si="201"/>
        <v>202.83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3.5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2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4" t="s">
        <v>8334</v>
      </c>
      <c r="Q2590" t="s">
        <v>8335</v>
      </c>
      <c r="R2590">
        <f t="shared" si="201"/>
        <v>29.13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2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4" t="s">
        <v>8334</v>
      </c>
      <c r="Q2591" t="s">
        <v>8335</v>
      </c>
      <c r="R2591">
        <f t="shared" si="201"/>
        <v>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2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4" t="s">
        <v>8334</v>
      </c>
      <c r="Q2592" t="s">
        <v>8335</v>
      </c>
      <c r="R2592">
        <f t="shared" si="201"/>
        <v>0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2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4" t="s">
        <v>8334</v>
      </c>
      <c r="Q2593" t="s">
        <v>8335</v>
      </c>
      <c r="R2593">
        <f t="shared" si="201"/>
        <v>13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3.5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2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4" t="s">
        <v>8334</v>
      </c>
      <c r="Q2594" t="s">
        <v>8335</v>
      </c>
      <c r="R2594">
        <f t="shared" si="201"/>
        <v>50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2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4" t="s">
        <v>8334</v>
      </c>
      <c r="Q2595" t="s">
        <v>8335</v>
      </c>
      <c r="R2595">
        <f t="shared" si="201"/>
        <v>0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2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4" t="s">
        <v>8334</v>
      </c>
      <c r="Q2596" t="s">
        <v>8335</v>
      </c>
      <c r="R2596">
        <f t="shared" si="201"/>
        <v>1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2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4" t="s">
        <v>8334</v>
      </c>
      <c r="Q2597" t="s">
        <v>8335</v>
      </c>
      <c r="R2597">
        <f t="shared" si="201"/>
        <v>96.05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2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4" t="s">
        <v>8334</v>
      </c>
      <c r="Q2598" t="s">
        <v>8335</v>
      </c>
      <c r="R2598">
        <f t="shared" si="201"/>
        <v>305.77999999999997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2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4" t="s">
        <v>8334</v>
      </c>
      <c r="Q2599" t="s">
        <v>8335</v>
      </c>
      <c r="R2599">
        <f t="shared" si="201"/>
        <v>12.14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2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4" t="s">
        <v>8334</v>
      </c>
      <c r="Q2600" t="s">
        <v>8335</v>
      </c>
      <c r="R2600">
        <f t="shared" si="201"/>
        <v>83.57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2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4" t="s">
        <v>8334</v>
      </c>
      <c r="Q2601" t="s">
        <v>8335</v>
      </c>
      <c r="R2601">
        <f t="shared" si="201"/>
        <v>18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2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4" t="s">
        <v>8334</v>
      </c>
      <c r="Q2602" t="s">
        <v>8335</v>
      </c>
      <c r="R2602">
        <f t="shared" si="201"/>
        <v>115.53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3.5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2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4" t="s">
        <v>8317</v>
      </c>
      <c r="Q2603" t="s">
        <v>8353</v>
      </c>
      <c r="R2603">
        <f t="shared" si="201"/>
        <v>21.9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2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4" t="s">
        <v>8317</v>
      </c>
      <c r="Q2604" t="s">
        <v>8353</v>
      </c>
      <c r="R2604">
        <f t="shared" si="201"/>
        <v>80.02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2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4" t="s">
        <v>8317</v>
      </c>
      <c r="Q2605" t="s">
        <v>8353</v>
      </c>
      <c r="R2605">
        <f t="shared" si="201"/>
        <v>35.520000000000003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2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4" t="s">
        <v>8317</v>
      </c>
      <c r="Q2606" t="s">
        <v>8353</v>
      </c>
      <c r="R2606">
        <f t="shared" si="201"/>
        <v>64.930000000000007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2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4" t="s">
        <v>8317</v>
      </c>
      <c r="Q2607" t="s">
        <v>8353</v>
      </c>
      <c r="R2607">
        <f t="shared" si="201"/>
        <v>60.97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2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4" t="s">
        <v>8317</v>
      </c>
      <c r="Q2608" t="s">
        <v>8353</v>
      </c>
      <c r="R2608">
        <f t="shared" si="201"/>
        <v>31.44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2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4" t="s">
        <v>8317</v>
      </c>
      <c r="Q2609" t="s">
        <v>8353</v>
      </c>
      <c r="R2609">
        <f t="shared" si="201"/>
        <v>81.95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2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4" t="s">
        <v>8317</v>
      </c>
      <c r="Q2610" t="s">
        <v>8353</v>
      </c>
      <c r="R2610">
        <f t="shared" si="201"/>
        <v>58.93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3.5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2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4" t="s">
        <v>8317</v>
      </c>
      <c r="Q2611" t="s">
        <v>8353</v>
      </c>
      <c r="R2611">
        <f t="shared" si="201"/>
        <v>157.29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29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2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4" t="s">
        <v>8317</v>
      </c>
      <c r="Q2612" t="s">
        <v>8353</v>
      </c>
      <c r="R2612">
        <f t="shared" si="201"/>
        <v>55.76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3.5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2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4" t="s">
        <v>8317</v>
      </c>
      <c r="Q2613" t="s">
        <v>8353</v>
      </c>
      <c r="R2613">
        <f t="shared" si="201"/>
        <v>83.8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2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4" t="s">
        <v>8317</v>
      </c>
      <c r="Q2614" t="s">
        <v>8353</v>
      </c>
      <c r="R2614">
        <f t="shared" si="201"/>
        <v>58.42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2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4" t="s">
        <v>8317</v>
      </c>
      <c r="Q2615" t="s">
        <v>8353</v>
      </c>
      <c r="R2615">
        <f t="shared" si="201"/>
        <v>270.57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2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4" t="s">
        <v>8317</v>
      </c>
      <c r="Q2616" t="s">
        <v>8353</v>
      </c>
      <c r="R2616">
        <f t="shared" si="201"/>
        <v>107.1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2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4" t="s">
        <v>8317</v>
      </c>
      <c r="Q2617" t="s">
        <v>8353</v>
      </c>
      <c r="R2617">
        <f t="shared" si="201"/>
        <v>47.18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2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4" t="s">
        <v>8317</v>
      </c>
      <c r="Q2618" t="s">
        <v>8353</v>
      </c>
      <c r="R2618">
        <f t="shared" si="201"/>
        <v>120.31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2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4" t="s">
        <v>8317</v>
      </c>
      <c r="Q2619" t="s">
        <v>8353</v>
      </c>
      <c r="R2619">
        <f t="shared" si="201"/>
        <v>27.6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2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4" t="s">
        <v>8317</v>
      </c>
      <c r="Q2620" t="s">
        <v>8353</v>
      </c>
      <c r="R2620">
        <f t="shared" si="201"/>
        <v>205.3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2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4" t="s">
        <v>8317</v>
      </c>
      <c r="Q2621" t="s">
        <v>8353</v>
      </c>
      <c r="R2621">
        <f t="shared" si="201"/>
        <v>35.549999999999997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2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4" t="s">
        <v>8317</v>
      </c>
      <c r="Q2622" t="s">
        <v>8353</v>
      </c>
      <c r="R2622">
        <f t="shared" si="201"/>
        <v>74.64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2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4" t="s">
        <v>8317</v>
      </c>
      <c r="Q2623" t="s">
        <v>8353</v>
      </c>
      <c r="R2623">
        <f t="shared" si="201"/>
        <v>47.06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2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4" t="s">
        <v>8317</v>
      </c>
      <c r="Q2624" t="s">
        <v>8353</v>
      </c>
      <c r="R2624">
        <f t="shared" si="201"/>
        <v>26.59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2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4" t="s">
        <v>8317</v>
      </c>
      <c r="Q2625" t="s">
        <v>8353</v>
      </c>
      <c r="R2625">
        <f t="shared" si="201"/>
        <v>36.770000000000003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2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4" t="s">
        <v>8317</v>
      </c>
      <c r="Q2626" t="s">
        <v>8353</v>
      </c>
      <c r="R2626">
        <f t="shared" ref="R2626:R2689" si="206">IFERROR(ROUND(E2626/M2626,2),0)</f>
        <v>31.82</v>
      </c>
      <c r="S2626" s="10">
        <f t="shared" ref="S2626:S2689" si="207" xml:space="preserve"> (((K2626/60)/60)/24)+DATE(1970,1,1)</f>
        <v>41144.42155092593</v>
      </c>
      <c r="T2626" s="10">
        <f t="shared" ref="T2626:T2689" si="208" xml:space="preserve"> (((J2626/60)/60)/24)+DATE(1970,1,1)</f>
        <v>41165.42155092593</v>
      </c>
      <c r="U2626">
        <f t="shared" ref="U2626:U2689" si="209">YEAR(S2626)</f>
        <v>2012</v>
      </c>
    </row>
    <row r="2627" spans="1:21" ht="43.5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2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4" t="s">
        <v>8317</v>
      </c>
      <c r="Q2627" t="s">
        <v>8353</v>
      </c>
      <c r="R2627">
        <f t="shared" si="206"/>
        <v>27.58</v>
      </c>
      <c r="S2627" s="10">
        <f t="shared" si="207"/>
        <v>42658.810277777782</v>
      </c>
      <c r="T2627" s="10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2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4" t="s">
        <v>8317</v>
      </c>
      <c r="Q2628" t="s">
        <v>8353</v>
      </c>
      <c r="R2628">
        <f t="shared" si="206"/>
        <v>56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2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4" t="s">
        <v>8317</v>
      </c>
      <c r="Q2629" t="s">
        <v>8353</v>
      </c>
      <c r="R2629">
        <f t="shared" si="206"/>
        <v>21.56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29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2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4" t="s">
        <v>8317</v>
      </c>
      <c r="Q2630" t="s">
        <v>8353</v>
      </c>
      <c r="R2630">
        <f t="shared" si="206"/>
        <v>44.1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2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4" t="s">
        <v>8317</v>
      </c>
      <c r="Q2631" t="s">
        <v>8353</v>
      </c>
      <c r="R2631">
        <f t="shared" si="206"/>
        <v>63.87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2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4" t="s">
        <v>8317</v>
      </c>
      <c r="Q2632" t="s">
        <v>8353</v>
      </c>
      <c r="R2632">
        <f t="shared" si="206"/>
        <v>38.99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2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4" t="s">
        <v>8317</v>
      </c>
      <c r="Q2633" t="s">
        <v>8353</v>
      </c>
      <c r="R2633">
        <f t="shared" si="206"/>
        <v>80.19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2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4" t="s">
        <v>8317</v>
      </c>
      <c r="Q2634" t="s">
        <v>8353</v>
      </c>
      <c r="R2634">
        <f t="shared" si="206"/>
        <v>34.9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2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4" t="s">
        <v>8317</v>
      </c>
      <c r="Q2635" t="s">
        <v>8353</v>
      </c>
      <c r="R2635">
        <f t="shared" si="206"/>
        <v>89.1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2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4" t="s">
        <v>8317</v>
      </c>
      <c r="Q2636" t="s">
        <v>8353</v>
      </c>
      <c r="R2636">
        <f t="shared" si="206"/>
        <v>39.44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2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4" t="s">
        <v>8317</v>
      </c>
      <c r="Q2637" t="s">
        <v>8353</v>
      </c>
      <c r="R2637">
        <f t="shared" si="206"/>
        <v>136.9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3.5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2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4" t="s">
        <v>8317</v>
      </c>
      <c r="Q2638" t="s">
        <v>8353</v>
      </c>
      <c r="R2638">
        <f t="shared" si="206"/>
        <v>37.46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2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4" t="s">
        <v>8317</v>
      </c>
      <c r="Q2639" t="s">
        <v>8353</v>
      </c>
      <c r="R2639">
        <f t="shared" si="206"/>
        <v>31.96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2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4" t="s">
        <v>8317</v>
      </c>
      <c r="Q2640" t="s">
        <v>8353</v>
      </c>
      <c r="R2640">
        <f t="shared" si="206"/>
        <v>25.21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2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4" t="s">
        <v>8317</v>
      </c>
      <c r="Q2641" t="s">
        <v>8353</v>
      </c>
      <c r="R2641">
        <f t="shared" si="206"/>
        <v>10.039999999999999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2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4" t="s">
        <v>8317</v>
      </c>
      <c r="Q2642" t="s">
        <v>8353</v>
      </c>
      <c r="R2642">
        <f t="shared" si="206"/>
        <v>45.94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2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4" t="s">
        <v>8317</v>
      </c>
      <c r="Q2643" t="s">
        <v>8353</v>
      </c>
      <c r="R2643">
        <f t="shared" si="206"/>
        <v>15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2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4" t="s">
        <v>8317</v>
      </c>
      <c r="Q2644" t="s">
        <v>8353</v>
      </c>
      <c r="R2644">
        <f t="shared" si="206"/>
        <v>0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.5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2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4" t="s">
        <v>8317</v>
      </c>
      <c r="Q2645" t="s">
        <v>8353</v>
      </c>
      <c r="R2645">
        <f t="shared" si="206"/>
        <v>223.58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2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4" t="s">
        <v>8317</v>
      </c>
      <c r="Q2646" t="s">
        <v>8353</v>
      </c>
      <c r="R2646">
        <f t="shared" si="206"/>
        <v>39.479999999999997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2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4" t="s">
        <v>8317</v>
      </c>
      <c r="Q2647" t="s">
        <v>8353</v>
      </c>
      <c r="R2647">
        <f t="shared" si="206"/>
        <v>91.3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2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4" t="s">
        <v>8317</v>
      </c>
      <c r="Q2648" t="s">
        <v>8353</v>
      </c>
      <c r="R2648">
        <f t="shared" si="206"/>
        <v>78.67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2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4" t="s">
        <v>8317</v>
      </c>
      <c r="Q2649" t="s">
        <v>8353</v>
      </c>
      <c r="R2649">
        <f t="shared" si="206"/>
        <v>12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3.5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2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4" t="s">
        <v>8317</v>
      </c>
      <c r="Q2650" t="s">
        <v>8353</v>
      </c>
      <c r="R2650">
        <f t="shared" si="206"/>
        <v>17.670000000000002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2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4" t="s">
        <v>8317</v>
      </c>
      <c r="Q2651" t="s">
        <v>8353</v>
      </c>
      <c r="R2651">
        <f t="shared" si="206"/>
        <v>41.33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3.5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2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4" t="s">
        <v>8317</v>
      </c>
      <c r="Q2652" t="s">
        <v>8353</v>
      </c>
      <c r="R2652">
        <f t="shared" si="206"/>
        <v>71.599999999999994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2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4" t="s">
        <v>8317</v>
      </c>
      <c r="Q2653" t="s">
        <v>8353</v>
      </c>
      <c r="R2653">
        <f t="shared" si="206"/>
        <v>307.82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2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4" t="s">
        <v>8317</v>
      </c>
      <c r="Q2654" t="s">
        <v>8353</v>
      </c>
      <c r="R2654">
        <f t="shared" si="206"/>
        <v>80.45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2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4" t="s">
        <v>8317</v>
      </c>
      <c r="Q2655" t="s">
        <v>8353</v>
      </c>
      <c r="R2655">
        <f t="shared" si="206"/>
        <v>83.94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2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4" t="s">
        <v>8317</v>
      </c>
      <c r="Q2656" t="s">
        <v>8353</v>
      </c>
      <c r="R2656">
        <f t="shared" si="206"/>
        <v>8.5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2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4" t="s">
        <v>8317</v>
      </c>
      <c r="Q2657" t="s">
        <v>8353</v>
      </c>
      <c r="R2657">
        <f t="shared" si="206"/>
        <v>73.37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2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4" t="s">
        <v>8317</v>
      </c>
      <c r="Q2658" t="s">
        <v>8353</v>
      </c>
      <c r="R2658">
        <f t="shared" si="206"/>
        <v>112.86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2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4" t="s">
        <v>8317</v>
      </c>
      <c r="Q2659" t="s">
        <v>8353</v>
      </c>
      <c r="R2659">
        <f t="shared" si="206"/>
        <v>95.28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2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4" t="s">
        <v>8317</v>
      </c>
      <c r="Q2660" t="s">
        <v>8353</v>
      </c>
      <c r="R2660">
        <f t="shared" si="206"/>
        <v>22.75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2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4" t="s">
        <v>8317</v>
      </c>
      <c r="Q2661" t="s">
        <v>8353</v>
      </c>
      <c r="R2661">
        <f t="shared" si="206"/>
        <v>133.30000000000001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3.5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2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4" t="s">
        <v>8317</v>
      </c>
      <c r="Q2662" t="s">
        <v>8353</v>
      </c>
      <c r="R2662">
        <f t="shared" si="206"/>
        <v>3.8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2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4" t="s">
        <v>8317</v>
      </c>
      <c r="Q2663" t="s">
        <v>8354</v>
      </c>
      <c r="R2663">
        <f t="shared" si="206"/>
        <v>85.75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2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4" t="s">
        <v>8317</v>
      </c>
      <c r="Q2664" t="s">
        <v>8354</v>
      </c>
      <c r="R2664">
        <f t="shared" si="206"/>
        <v>267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2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4" t="s">
        <v>8317</v>
      </c>
      <c r="Q2665" t="s">
        <v>8354</v>
      </c>
      <c r="R2665">
        <f t="shared" si="206"/>
        <v>373.56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2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4" t="s">
        <v>8317</v>
      </c>
      <c r="Q2666" t="s">
        <v>8354</v>
      </c>
      <c r="R2666">
        <f t="shared" si="206"/>
        <v>174.04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2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4" t="s">
        <v>8317</v>
      </c>
      <c r="Q2667" t="s">
        <v>8354</v>
      </c>
      <c r="R2667">
        <f t="shared" si="206"/>
        <v>93.7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2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4" t="s">
        <v>8317</v>
      </c>
      <c r="Q2668" t="s">
        <v>8354</v>
      </c>
      <c r="R2668">
        <f t="shared" si="206"/>
        <v>77.33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3.5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2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4" t="s">
        <v>8317</v>
      </c>
      <c r="Q2669" t="s">
        <v>8354</v>
      </c>
      <c r="R2669">
        <f t="shared" si="206"/>
        <v>92.22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2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4" t="s">
        <v>8317</v>
      </c>
      <c r="Q2670" t="s">
        <v>8354</v>
      </c>
      <c r="R2670">
        <f t="shared" si="206"/>
        <v>60.96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2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4" t="s">
        <v>8317</v>
      </c>
      <c r="Q2671" t="s">
        <v>8354</v>
      </c>
      <c r="R2671">
        <f t="shared" si="206"/>
        <v>91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2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4" t="s">
        <v>8317</v>
      </c>
      <c r="Q2672" t="s">
        <v>8354</v>
      </c>
      <c r="R2672">
        <f t="shared" si="206"/>
        <v>41.58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2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4" t="s">
        <v>8317</v>
      </c>
      <c r="Q2673" t="s">
        <v>8354</v>
      </c>
      <c r="R2673">
        <f t="shared" si="206"/>
        <v>33.76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.5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2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4" t="s">
        <v>8317</v>
      </c>
      <c r="Q2674" t="s">
        <v>8354</v>
      </c>
      <c r="R2674">
        <f t="shared" si="206"/>
        <v>70.62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.5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2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4" t="s">
        <v>8317</v>
      </c>
      <c r="Q2675" t="s">
        <v>8354</v>
      </c>
      <c r="R2675">
        <f t="shared" si="206"/>
        <v>167.15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2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4" t="s">
        <v>8317</v>
      </c>
      <c r="Q2676" t="s">
        <v>8354</v>
      </c>
      <c r="R2676">
        <f t="shared" si="206"/>
        <v>128.62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3.5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2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4" t="s">
        <v>8317</v>
      </c>
      <c r="Q2677" t="s">
        <v>8354</v>
      </c>
      <c r="R2677">
        <f t="shared" si="206"/>
        <v>65.41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2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4" t="s">
        <v>8317</v>
      </c>
      <c r="Q2678" t="s">
        <v>8354</v>
      </c>
      <c r="R2678">
        <f t="shared" si="206"/>
        <v>117.56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2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4" t="s">
        <v>8317</v>
      </c>
      <c r="Q2679" t="s">
        <v>8354</v>
      </c>
      <c r="R2679">
        <f t="shared" si="206"/>
        <v>126.48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2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4" t="s">
        <v>8317</v>
      </c>
      <c r="Q2680" t="s">
        <v>8354</v>
      </c>
      <c r="R2680">
        <f t="shared" si="206"/>
        <v>550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3.5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2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4" t="s">
        <v>8317</v>
      </c>
      <c r="Q2681" t="s">
        <v>8354</v>
      </c>
      <c r="R2681">
        <f t="shared" si="206"/>
        <v>44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2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4" t="s">
        <v>8317</v>
      </c>
      <c r="Q2682" t="s">
        <v>8354</v>
      </c>
      <c r="R2682">
        <f t="shared" si="206"/>
        <v>69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2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4" t="s">
        <v>8334</v>
      </c>
      <c r="Q2683" t="s">
        <v>8335</v>
      </c>
      <c r="R2683">
        <f t="shared" si="206"/>
        <v>27.5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2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4" t="s">
        <v>8334</v>
      </c>
      <c r="Q2684" t="s">
        <v>8335</v>
      </c>
      <c r="R2684">
        <f t="shared" si="206"/>
        <v>84.9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2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4" t="s">
        <v>8334</v>
      </c>
      <c r="Q2685" t="s">
        <v>8335</v>
      </c>
      <c r="R2685">
        <f t="shared" si="206"/>
        <v>12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2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4" t="s">
        <v>8334</v>
      </c>
      <c r="Q2686" t="s">
        <v>8335</v>
      </c>
      <c r="R2686">
        <f t="shared" si="206"/>
        <v>200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2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4" t="s">
        <v>8334</v>
      </c>
      <c r="Q2687" t="s">
        <v>8335</v>
      </c>
      <c r="R2687">
        <f t="shared" si="206"/>
        <v>10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2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4" t="s">
        <v>8334</v>
      </c>
      <c r="Q2688" t="s">
        <v>8335</v>
      </c>
      <c r="R2688">
        <f t="shared" si="206"/>
        <v>0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2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4" t="s">
        <v>8334</v>
      </c>
      <c r="Q2689" t="s">
        <v>8335</v>
      </c>
      <c r="R2689">
        <f t="shared" si="206"/>
        <v>0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2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4" t="s">
        <v>8334</v>
      </c>
      <c r="Q2690" t="s">
        <v>8335</v>
      </c>
      <c r="R2690">
        <f t="shared" ref="R2690:R2753" si="211">IFERROR(ROUND(E2690/M2690,2),0)</f>
        <v>5.29</v>
      </c>
      <c r="S2690" s="10">
        <f t="shared" ref="S2690:S2753" si="212" xml:space="preserve"> (((K2690/60)/60)/24)+DATE(1970,1,1)</f>
        <v>42028.118865740747</v>
      </c>
      <c r="T2690" s="10">
        <f t="shared" ref="T2690:T2753" si="213" xml:space="preserve"> (((J2690/60)/60)/24)+DATE(1970,1,1)</f>
        <v>42059.125</v>
      </c>
      <c r="U2690">
        <f t="shared" ref="U2690:U2753" si="214">YEAR(S2690)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2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4" t="s">
        <v>8334</v>
      </c>
      <c r="Q2691" t="s">
        <v>8335</v>
      </c>
      <c r="R2691">
        <f t="shared" si="211"/>
        <v>1</v>
      </c>
      <c r="S2691" s="10">
        <f t="shared" si="212"/>
        <v>42551.961689814809</v>
      </c>
      <c r="T2691" s="10">
        <f t="shared" si="213"/>
        <v>42581.961689814809</v>
      </c>
      <c r="U2691">
        <f t="shared" si="214"/>
        <v>2016</v>
      </c>
    </row>
    <row r="2692" spans="1:21" ht="43.5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2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4" t="s">
        <v>8334</v>
      </c>
      <c r="Q2692" t="s">
        <v>8335</v>
      </c>
      <c r="R2692">
        <f t="shared" si="211"/>
        <v>72.760000000000005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2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4" t="s">
        <v>8334</v>
      </c>
      <c r="Q2693" t="s">
        <v>8335</v>
      </c>
      <c r="R2693">
        <f t="shared" si="211"/>
        <v>17.5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2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4" t="s">
        <v>8334</v>
      </c>
      <c r="Q2694" t="s">
        <v>8335</v>
      </c>
      <c r="R2694">
        <f t="shared" si="211"/>
        <v>25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2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4" t="s">
        <v>8334</v>
      </c>
      <c r="Q2695" t="s">
        <v>8335</v>
      </c>
      <c r="R2695">
        <f t="shared" si="211"/>
        <v>13.33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3.5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2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4" t="s">
        <v>8334</v>
      </c>
      <c r="Q2696" t="s">
        <v>8335</v>
      </c>
      <c r="R2696">
        <f t="shared" si="211"/>
        <v>1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2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4" t="s">
        <v>8334</v>
      </c>
      <c r="Q2697" t="s">
        <v>8335</v>
      </c>
      <c r="R2697">
        <f t="shared" si="211"/>
        <v>23.67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3.5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2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4" t="s">
        <v>8334</v>
      </c>
      <c r="Q2698" t="s">
        <v>8335</v>
      </c>
      <c r="R2698">
        <f t="shared" si="211"/>
        <v>89.21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2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4" t="s">
        <v>8334</v>
      </c>
      <c r="Q2699" t="s">
        <v>8335</v>
      </c>
      <c r="R2699">
        <f t="shared" si="211"/>
        <v>116.56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2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4" t="s">
        <v>8334</v>
      </c>
      <c r="Q2700" t="s">
        <v>8335</v>
      </c>
      <c r="R2700">
        <f t="shared" si="211"/>
        <v>13.01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2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4" t="s">
        <v>8334</v>
      </c>
      <c r="Q2701" t="s">
        <v>8335</v>
      </c>
      <c r="R2701">
        <f t="shared" si="211"/>
        <v>0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2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4" t="s">
        <v>8334</v>
      </c>
      <c r="Q2702" t="s">
        <v>8335</v>
      </c>
      <c r="R2702">
        <f t="shared" si="211"/>
        <v>17.5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2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4" t="s">
        <v>8315</v>
      </c>
      <c r="Q2703" t="s">
        <v>8355</v>
      </c>
      <c r="R2703">
        <f t="shared" si="211"/>
        <v>34.130000000000003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2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4" t="s">
        <v>8315</v>
      </c>
      <c r="Q2704" t="s">
        <v>8355</v>
      </c>
      <c r="R2704">
        <f t="shared" si="211"/>
        <v>132.35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2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4" t="s">
        <v>8315</v>
      </c>
      <c r="Q2705" t="s">
        <v>8355</v>
      </c>
      <c r="R2705">
        <f t="shared" si="211"/>
        <v>922.22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2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4" t="s">
        <v>8315</v>
      </c>
      <c r="Q2706" t="s">
        <v>8355</v>
      </c>
      <c r="R2706">
        <f t="shared" si="211"/>
        <v>163.57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2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4" t="s">
        <v>8315</v>
      </c>
      <c r="Q2707" t="s">
        <v>8355</v>
      </c>
      <c r="R2707">
        <f t="shared" si="211"/>
        <v>217.38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2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4" t="s">
        <v>8315</v>
      </c>
      <c r="Q2708" t="s">
        <v>8355</v>
      </c>
      <c r="R2708">
        <f t="shared" si="211"/>
        <v>149.44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2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4" t="s">
        <v>8315</v>
      </c>
      <c r="Q2709" t="s">
        <v>8355</v>
      </c>
      <c r="R2709">
        <f t="shared" si="211"/>
        <v>71.239999999999995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2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4" t="s">
        <v>8315</v>
      </c>
      <c r="Q2710" t="s">
        <v>8355</v>
      </c>
      <c r="R2710">
        <f t="shared" si="211"/>
        <v>44.46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2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4" t="s">
        <v>8315</v>
      </c>
      <c r="Q2711" t="s">
        <v>8355</v>
      </c>
      <c r="R2711">
        <f t="shared" si="211"/>
        <v>164.94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2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4" t="s">
        <v>8315</v>
      </c>
      <c r="Q2712" t="s">
        <v>8355</v>
      </c>
      <c r="R2712">
        <f t="shared" si="211"/>
        <v>84.87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2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4" t="s">
        <v>8315</v>
      </c>
      <c r="Q2713" t="s">
        <v>8355</v>
      </c>
      <c r="R2713">
        <f t="shared" si="211"/>
        <v>53.95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2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4" t="s">
        <v>8315</v>
      </c>
      <c r="Q2714" t="s">
        <v>8355</v>
      </c>
      <c r="R2714">
        <f t="shared" si="211"/>
        <v>50.53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2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4" t="s">
        <v>8315</v>
      </c>
      <c r="Q2715" t="s">
        <v>8355</v>
      </c>
      <c r="R2715">
        <f t="shared" si="211"/>
        <v>108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2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4" t="s">
        <v>8315</v>
      </c>
      <c r="Q2716" t="s">
        <v>8355</v>
      </c>
      <c r="R2716">
        <f t="shared" si="211"/>
        <v>95.37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2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4" t="s">
        <v>8315</v>
      </c>
      <c r="Q2717" t="s">
        <v>8355</v>
      </c>
      <c r="R2717">
        <f t="shared" si="211"/>
        <v>57.63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58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2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4" t="s">
        <v>8315</v>
      </c>
      <c r="Q2718" t="s">
        <v>8355</v>
      </c>
      <c r="R2718">
        <f t="shared" si="211"/>
        <v>64.16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2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4" t="s">
        <v>8315</v>
      </c>
      <c r="Q2719" t="s">
        <v>8355</v>
      </c>
      <c r="R2719">
        <f t="shared" si="211"/>
        <v>92.39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2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4" t="s">
        <v>8315</v>
      </c>
      <c r="Q2720" t="s">
        <v>8355</v>
      </c>
      <c r="R2720">
        <f t="shared" si="211"/>
        <v>125.98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.5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2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4" t="s">
        <v>8315</v>
      </c>
      <c r="Q2721" t="s">
        <v>8355</v>
      </c>
      <c r="R2721">
        <f t="shared" si="211"/>
        <v>94.64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2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4" t="s">
        <v>8315</v>
      </c>
      <c r="Q2722" t="s">
        <v>8355</v>
      </c>
      <c r="R2722">
        <f t="shared" si="211"/>
        <v>170.7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2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4" t="s">
        <v>8317</v>
      </c>
      <c r="Q2723" t="s">
        <v>8347</v>
      </c>
      <c r="R2723">
        <f t="shared" si="211"/>
        <v>40.76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2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4" t="s">
        <v>8317</v>
      </c>
      <c r="Q2724" t="s">
        <v>8347</v>
      </c>
      <c r="R2724">
        <f t="shared" si="211"/>
        <v>68.25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.5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2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4" t="s">
        <v>8317</v>
      </c>
      <c r="Q2725" t="s">
        <v>8347</v>
      </c>
      <c r="R2725">
        <f t="shared" si="211"/>
        <v>95.49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2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4" t="s">
        <v>8317</v>
      </c>
      <c r="Q2726" t="s">
        <v>8347</v>
      </c>
      <c r="R2726">
        <f t="shared" si="211"/>
        <v>7.19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29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2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4" t="s">
        <v>8317</v>
      </c>
      <c r="Q2727" t="s">
        <v>8347</v>
      </c>
      <c r="R2727">
        <f t="shared" si="211"/>
        <v>511.65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2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4" t="s">
        <v>8317</v>
      </c>
      <c r="Q2728" t="s">
        <v>8347</v>
      </c>
      <c r="R2728">
        <f t="shared" si="211"/>
        <v>261.75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2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4" t="s">
        <v>8317</v>
      </c>
      <c r="Q2729" t="s">
        <v>8347</v>
      </c>
      <c r="R2729">
        <f t="shared" si="211"/>
        <v>69.760000000000005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2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4" t="s">
        <v>8317</v>
      </c>
      <c r="Q2730" t="s">
        <v>8347</v>
      </c>
      <c r="R2730">
        <f t="shared" si="211"/>
        <v>77.23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2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4" t="s">
        <v>8317</v>
      </c>
      <c r="Q2731" t="s">
        <v>8347</v>
      </c>
      <c r="R2731">
        <f t="shared" si="211"/>
        <v>340.57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2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4" t="s">
        <v>8317</v>
      </c>
      <c r="Q2732" t="s">
        <v>8347</v>
      </c>
      <c r="R2732">
        <f t="shared" si="211"/>
        <v>67.42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3.5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2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4" t="s">
        <v>8317</v>
      </c>
      <c r="Q2733" t="s">
        <v>8347</v>
      </c>
      <c r="R2733">
        <f t="shared" si="211"/>
        <v>845.7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2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4" t="s">
        <v>8317</v>
      </c>
      <c r="Q2734" t="s">
        <v>8347</v>
      </c>
      <c r="R2734">
        <f t="shared" si="211"/>
        <v>97.19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.5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2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4" t="s">
        <v>8317</v>
      </c>
      <c r="Q2735" t="s">
        <v>8347</v>
      </c>
      <c r="R2735">
        <f t="shared" si="211"/>
        <v>451.84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2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4" t="s">
        <v>8317</v>
      </c>
      <c r="Q2736" t="s">
        <v>8347</v>
      </c>
      <c r="R2736">
        <f t="shared" si="211"/>
        <v>138.66999999999999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2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4" t="s">
        <v>8317</v>
      </c>
      <c r="Q2737" t="s">
        <v>8347</v>
      </c>
      <c r="R2737">
        <f t="shared" si="211"/>
        <v>21.64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2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4" t="s">
        <v>8317</v>
      </c>
      <c r="Q2738" t="s">
        <v>8347</v>
      </c>
      <c r="R2738">
        <f t="shared" si="211"/>
        <v>169.52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2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4" t="s">
        <v>8317</v>
      </c>
      <c r="Q2739" t="s">
        <v>8347</v>
      </c>
      <c r="R2739">
        <f t="shared" si="211"/>
        <v>161.88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2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4" t="s">
        <v>8317</v>
      </c>
      <c r="Q2740" t="s">
        <v>8347</v>
      </c>
      <c r="R2740">
        <f t="shared" si="211"/>
        <v>493.13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2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4" t="s">
        <v>8317</v>
      </c>
      <c r="Q2741" t="s">
        <v>8347</v>
      </c>
      <c r="R2741">
        <f t="shared" si="211"/>
        <v>22.12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2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4" t="s">
        <v>8317</v>
      </c>
      <c r="Q2742" t="s">
        <v>8347</v>
      </c>
      <c r="R2742">
        <f t="shared" si="211"/>
        <v>18.239999999999998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2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4" t="s">
        <v>8320</v>
      </c>
      <c r="Q2743" t="s">
        <v>8356</v>
      </c>
      <c r="R2743">
        <f t="shared" si="211"/>
        <v>8.75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2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4" t="s">
        <v>8320</v>
      </c>
      <c r="Q2744" t="s">
        <v>8356</v>
      </c>
      <c r="R2744">
        <f t="shared" si="211"/>
        <v>40.61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2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4" t="s">
        <v>8320</v>
      </c>
      <c r="Q2745" t="s">
        <v>8356</v>
      </c>
      <c r="R2745">
        <f t="shared" si="211"/>
        <v>0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2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4" t="s">
        <v>8320</v>
      </c>
      <c r="Q2746" t="s">
        <v>8356</v>
      </c>
      <c r="R2746">
        <f t="shared" si="211"/>
        <v>37.950000000000003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2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4" t="s">
        <v>8320</v>
      </c>
      <c r="Q2747" t="s">
        <v>8356</v>
      </c>
      <c r="R2747">
        <f t="shared" si="211"/>
        <v>35.729999999999997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2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4" t="s">
        <v>8320</v>
      </c>
      <c r="Q2748" t="s">
        <v>8356</v>
      </c>
      <c r="R2748">
        <f t="shared" si="211"/>
        <v>42.16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2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4" t="s">
        <v>8320</v>
      </c>
      <c r="Q2749" t="s">
        <v>8356</v>
      </c>
      <c r="R2749">
        <f t="shared" si="211"/>
        <v>35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2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4" t="s">
        <v>8320</v>
      </c>
      <c r="Q2750" t="s">
        <v>8356</v>
      </c>
      <c r="R2750">
        <f t="shared" si="211"/>
        <v>13.25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2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4" t="s">
        <v>8320</v>
      </c>
      <c r="Q2751" t="s">
        <v>8356</v>
      </c>
      <c r="R2751">
        <f t="shared" si="211"/>
        <v>55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2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4" t="s">
        <v>8320</v>
      </c>
      <c r="Q2752" t="s">
        <v>8356</v>
      </c>
      <c r="R2752">
        <f t="shared" si="211"/>
        <v>0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2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4" t="s">
        <v>8320</v>
      </c>
      <c r="Q2753" t="s">
        <v>8356</v>
      </c>
      <c r="R2753">
        <f t="shared" si="211"/>
        <v>0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2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4" t="s">
        <v>8320</v>
      </c>
      <c r="Q2754" t="s">
        <v>8356</v>
      </c>
      <c r="R2754">
        <f t="shared" ref="R2754:R2817" si="216">IFERROR(ROUND(E2754/M2754,2),0)</f>
        <v>39.29</v>
      </c>
      <c r="S2754" s="10">
        <f t="shared" ref="S2754:S2817" si="217" xml:space="preserve"> (((K2754/60)/60)/24)+DATE(1970,1,1)</f>
        <v>40855.765092592592</v>
      </c>
      <c r="T2754" s="10">
        <f t="shared" ref="T2754:T2817" si="218" xml:space="preserve"> (((J2754/60)/60)/24)+DATE(1970,1,1)</f>
        <v>40895.765092592592</v>
      </c>
      <c r="U2754">
        <f t="shared" ref="U2754:U2817" si="219">YEAR(S2754)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2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4" t="s">
        <v>8320</v>
      </c>
      <c r="Q2755" t="s">
        <v>8356</v>
      </c>
      <c r="R2755">
        <f t="shared" si="216"/>
        <v>47.5</v>
      </c>
      <c r="S2755" s="10">
        <f t="shared" si="217"/>
        <v>41117.900729166664</v>
      </c>
      <c r="T2755" s="10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2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4" t="s">
        <v>8320</v>
      </c>
      <c r="Q2756" t="s">
        <v>8356</v>
      </c>
      <c r="R2756">
        <f t="shared" si="216"/>
        <v>0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2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4" t="s">
        <v>8320</v>
      </c>
      <c r="Q2757" t="s">
        <v>8356</v>
      </c>
      <c r="R2757">
        <f t="shared" si="216"/>
        <v>17.329999999999998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2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4" t="s">
        <v>8320</v>
      </c>
      <c r="Q2758" t="s">
        <v>8356</v>
      </c>
      <c r="R2758">
        <f t="shared" si="216"/>
        <v>31.76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2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4" t="s">
        <v>8320</v>
      </c>
      <c r="Q2759" t="s">
        <v>8356</v>
      </c>
      <c r="R2759">
        <f t="shared" si="216"/>
        <v>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3.5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2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4" t="s">
        <v>8320</v>
      </c>
      <c r="Q2760" t="s">
        <v>8356</v>
      </c>
      <c r="R2760">
        <f t="shared" si="216"/>
        <v>39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2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4" t="s">
        <v>8320</v>
      </c>
      <c r="Q2761" t="s">
        <v>8356</v>
      </c>
      <c r="R2761">
        <f t="shared" si="216"/>
        <v>52.5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2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4" t="s">
        <v>8320</v>
      </c>
      <c r="Q2762" t="s">
        <v>8356</v>
      </c>
      <c r="R2762">
        <f t="shared" si="216"/>
        <v>0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2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4" t="s">
        <v>8320</v>
      </c>
      <c r="Q2763" t="s">
        <v>8356</v>
      </c>
      <c r="R2763">
        <f t="shared" si="216"/>
        <v>9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2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4" t="s">
        <v>8320</v>
      </c>
      <c r="Q2764" t="s">
        <v>8356</v>
      </c>
      <c r="R2764">
        <f t="shared" si="216"/>
        <v>25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2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4" t="s">
        <v>8320</v>
      </c>
      <c r="Q2765" t="s">
        <v>8356</v>
      </c>
      <c r="R2765">
        <f t="shared" si="216"/>
        <v>30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2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4" t="s">
        <v>8320</v>
      </c>
      <c r="Q2766" t="s">
        <v>8356</v>
      </c>
      <c r="R2766">
        <f t="shared" si="216"/>
        <v>11.25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2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4" t="s">
        <v>8320</v>
      </c>
      <c r="Q2767" t="s">
        <v>8356</v>
      </c>
      <c r="R2767">
        <f t="shared" si="216"/>
        <v>0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2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4" t="s">
        <v>8320</v>
      </c>
      <c r="Q2768" t="s">
        <v>8356</v>
      </c>
      <c r="R2768">
        <f t="shared" si="216"/>
        <v>25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2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4" t="s">
        <v>8320</v>
      </c>
      <c r="Q2769" t="s">
        <v>8356</v>
      </c>
      <c r="R2769">
        <f t="shared" si="216"/>
        <v>11.33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2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4" t="s">
        <v>8320</v>
      </c>
      <c r="Q2770" t="s">
        <v>8356</v>
      </c>
      <c r="R2770">
        <f t="shared" si="216"/>
        <v>29.47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2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4" t="s">
        <v>8320</v>
      </c>
      <c r="Q2771" t="s">
        <v>8356</v>
      </c>
      <c r="R2771">
        <f t="shared" si="216"/>
        <v>1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2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4" t="s">
        <v>8320</v>
      </c>
      <c r="Q2772" t="s">
        <v>8356</v>
      </c>
      <c r="R2772">
        <f t="shared" si="216"/>
        <v>63.1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2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4" t="s">
        <v>8320</v>
      </c>
      <c r="Q2773" t="s">
        <v>8356</v>
      </c>
      <c r="R2773">
        <f t="shared" si="216"/>
        <v>0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2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4" t="s">
        <v>8320</v>
      </c>
      <c r="Q2774" t="s">
        <v>8356</v>
      </c>
      <c r="R2774">
        <f t="shared" si="216"/>
        <v>0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2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4" t="s">
        <v>8320</v>
      </c>
      <c r="Q2775" t="s">
        <v>8356</v>
      </c>
      <c r="R2775">
        <f t="shared" si="216"/>
        <v>1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2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4" t="s">
        <v>8320</v>
      </c>
      <c r="Q2776" t="s">
        <v>8356</v>
      </c>
      <c r="R2776">
        <f t="shared" si="216"/>
        <v>43.85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2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4" t="s">
        <v>8320</v>
      </c>
      <c r="Q2777" t="s">
        <v>8356</v>
      </c>
      <c r="R2777">
        <f t="shared" si="216"/>
        <v>75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3.5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2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4" t="s">
        <v>8320</v>
      </c>
      <c r="Q2778" t="s">
        <v>8356</v>
      </c>
      <c r="R2778">
        <f t="shared" si="216"/>
        <v>45.97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2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4" t="s">
        <v>8320</v>
      </c>
      <c r="Q2779" t="s">
        <v>8356</v>
      </c>
      <c r="R2779">
        <f t="shared" si="216"/>
        <v>10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2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4" t="s">
        <v>8320</v>
      </c>
      <c r="Q2780" t="s">
        <v>8356</v>
      </c>
      <c r="R2780">
        <f t="shared" si="216"/>
        <v>93.67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2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4" t="s">
        <v>8320</v>
      </c>
      <c r="Q2781" t="s">
        <v>8356</v>
      </c>
      <c r="R2781">
        <f t="shared" si="216"/>
        <v>53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2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4" t="s">
        <v>8320</v>
      </c>
      <c r="Q2782" t="s">
        <v>8356</v>
      </c>
      <c r="R2782">
        <f t="shared" si="216"/>
        <v>0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2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4" t="s">
        <v>8315</v>
      </c>
      <c r="Q2783" t="s">
        <v>8316</v>
      </c>
      <c r="R2783">
        <f t="shared" si="216"/>
        <v>47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2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4" t="s">
        <v>8315</v>
      </c>
      <c r="Q2784" t="s">
        <v>8316</v>
      </c>
      <c r="R2784">
        <f t="shared" si="216"/>
        <v>66.67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2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4" t="s">
        <v>8315</v>
      </c>
      <c r="Q2785" t="s">
        <v>8316</v>
      </c>
      <c r="R2785">
        <f t="shared" si="216"/>
        <v>18.77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2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4" t="s">
        <v>8315</v>
      </c>
      <c r="Q2786" t="s">
        <v>8316</v>
      </c>
      <c r="R2786">
        <f t="shared" si="216"/>
        <v>66.11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2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4" t="s">
        <v>8315</v>
      </c>
      <c r="Q2787" t="s">
        <v>8316</v>
      </c>
      <c r="R2787">
        <f t="shared" si="216"/>
        <v>36.86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2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4" t="s">
        <v>8315</v>
      </c>
      <c r="Q2788" t="s">
        <v>8316</v>
      </c>
      <c r="R2788">
        <f t="shared" si="216"/>
        <v>39.81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2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4" t="s">
        <v>8315</v>
      </c>
      <c r="Q2789" t="s">
        <v>8316</v>
      </c>
      <c r="R2789">
        <f t="shared" si="216"/>
        <v>31.5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2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4" t="s">
        <v>8315</v>
      </c>
      <c r="Q2790" t="s">
        <v>8316</v>
      </c>
      <c r="R2790">
        <f t="shared" si="216"/>
        <v>102.5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2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4" t="s">
        <v>8315</v>
      </c>
      <c r="Q2791" t="s">
        <v>8316</v>
      </c>
      <c r="R2791">
        <f t="shared" si="216"/>
        <v>126.46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2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4" t="s">
        <v>8315</v>
      </c>
      <c r="Q2792" t="s">
        <v>8316</v>
      </c>
      <c r="R2792">
        <f t="shared" si="216"/>
        <v>47.88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.5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2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4" t="s">
        <v>8315</v>
      </c>
      <c r="Q2793" t="s">
        <v>8316</v>
      </c>
      <c r="R2793">
        <f t="shared" si="216"/>
        <v>73.209999999999994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2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4" t="s">
        <v>8315</v>
      </c>
      <c r="Q2794" t="s">
        <v>8316</v>
      </c>
      <c r="R2794">
        <f t="shared" si="216"/>
        <v>89.67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2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4" t="s">
        <v>8315</v>
      </c>
      <c r="Q2795" t="s">
        <v>8316</v>
      </c>
      <c r="R2795">
        <f t="shared" si="216"/>
        <v>151.46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2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4" t="s">
        <v>8315</v>
      </c>
      <c r="Q2796" t="s">
        <v>8316</v>
      </c>
      <c r="R2796">
        <f t="shared" si="216"/>
        <v>25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2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4" t="s">
        <v>8315</v>
      </c>
      <c r="Q2797" t="s">
        <v>8316</v>
      </c>
      <c r="R2797">
        <f t="shared" si="216"/>
        <v>36.5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2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4" t="s">
        <v>8315</v>
      </c>
      <c r="Q2798" t="s">
        <v>8316</v>
      </c>
      <c r="R2798">
        <f t="shared" si="216"/>
        <v>44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2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4" t="s">
        <v>8315</v>
      </c>
      <c r="Q2799" t="s">
        <v>8316</v>
      </c>
      <c r="R2799">
        <f t="shared" si="216"/>
        <v>87.36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.5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2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4" t="s">
        <v>8315</v>
      </c>
      <c r="Q2800" t="s">
        <v>8316</v>
      </c>
      <c r="R2800">
        <f t="shared" si="216"/>
        <v>36.47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.5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2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4" t="s">
        <v>8315</v>
      </c>
      <c r="Q2801" t="s">
        <v>8316</v>
      </c>
      <c r="R2801">
        <f t="shared" si="216"/>
        <v>44.86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2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4" t="s">
        <v>8315</v>
      </c>
      <c r="Q2802" t="s">
        <v>8316</v>
      </c>
      <c r="R2802">
        <f t="shared" si="216"/>
        <v>42.9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2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4" t="s">
        <v>8315</v>
      </c>
      <c r="Q2803" t="s">
        <v>8316</v>
      </c>
      <c r="R2803">
        <f t="shared" si="216"/>
        <v>51.23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2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4" t="s">
        <v>8315</v>
      </c>
      <c r="Q2804" t="s">
        <v>8316</v>
      </c>
      <c r="R2804">
        <f t="shared" si="216"/>
        <v>33.94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2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4" t="s">
        <v>8315</v>
      </c>
      <c r="Q2805" t="s">
        <v>8316</v>
      </c>
      <c r="R2805">
        <f t="shared" si="216"/>
        <v>90.74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2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4" t="s">
        <v>8315</v>
      </c>
      <c r="Q2806" t="s">
        <v>8316</v>
      </c>
      <c r="R2806">
        <f t="shared" si="216"/>
        <v>50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2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4" t="s">
        <v>8315</v>
      </c>
      <c r="Q2807" t="s">
        <v>8316</v>
      </c>
      <c r="R2807">
        <f t="shared" si="216"/>
        <v>24.44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2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4" t="s">
        <v>8315</v>
      </c>
      <c r="Q2808" t="s">
        <v>8316</v>
      </c>
      <c r="R2808">
        <f t="shared" si="216"/>
        <v>44.25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2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4" t="s">
        <v>8315</v>
      </c>
      <c r="Q2809" t="s">
        <v>8316</v>
      </c>
      <c r="R2809">
        <f t="shared" si="216"/>
        <v>67.739999999999995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.5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2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4" t="s">
        <v>8315</v>
      </c>
      <c r="Q2810" t="s">
        <v>8316</v>
      </c>
      <c r="R2810">
        <f t="shared" si="216"/>
        <v>65.38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2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4" t="s">
        <v>8315</v>
      </c>
      <c r="Q2811" t="s">
        <v>8316</v>
      </c>
      <c r="R2811">
        <f t="shared" si="216"/>
        <v>121.9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2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4" t="s">
        <v>8315</v>
      </c>
      <c r="Q2812" t="s">
        <v>8316</v>
      </c>
      <c r="R2812">
        <f t="shared" si="216"/>
        <v>47.46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2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4" t="s">
        <v>8315</v>
      </c>
      <c r="Q2813" t="s">
        <v>8316</v>
      </c>
      <c r="R2813">
        <f t="shared" si="216"/>
        <v>92.84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2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4" t="s">
        <v>8315</v>
      </c>
      <c r="Q2814" t="s">
        <v>8316</v>
      </c>
      <c r="R2814">
        <f t="shared" si="216"/>
        <v>68.25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2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4" t="s">
        <v>8315</v>
      </c>
      <c r="Q2815" t="s">
        <v>8316</v>
      </c>
      <c r="R2815">
        <f t="shared" si="216"/>
        <v>37.21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2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4" t="s">
        <v>8315</v>
      </c>
      <c r="Q2816" t="s">
        <v>8316</v>
      </c>
      <c r="R2816">
        <f t="shared" si="216"/>
        <v>25.25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2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4" t="s">
        <v>8315</v>
      </c>
      <c r="Q2817" t="s">
        <v>8316</v>
      </c>
      <c r="R2817">
        <f t="shared" si="216"/>
        <v>43.21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2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4" t="s">
        <v>8315</v>
      </c>
      <c r="Q2818" t="s">
        <v>8316</v>
      </c>
      <c r="R2818">
        <f t="shared" ref="R2818:R2881" si="221">IFERROR(ROUND(E2818/M2818,2),0)</f>
        <v>25.13</v>
      </c>
      <c r="S2818" s="10">
        <f t="shared" ref="S2818:S2881" si="222" xml:space="preserve"> (((K2818/60)/60)/24)+DATE(1970,1,1)</f>
        <v>42188.467499999999</v>
      </c>
      <c r="T2818" s="10">
        <f t="shared" ref="T2818:T2881" si="223" xml:space="preserve"> (((J2818/60)/60)/24)+DATE(1970,1,1)</f>
        <v>42218.666666666672</v>
      </c>
      <c r="U2818">
        <f t="shared" ref="U2818:U2881" si="224">YEAR(S2818)</f>
        <v>2015</v>
      </c>
    </row>
    <row r="2819" spans="1:21" ht="43.5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2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4" t="s">
        <v>8315</v>
      </c>
      <c r="Q2819" t="s">
        <v>8316</v>
      </c>
      <c r="R2819">
        <f t="shared" si="221"/>
        <v>23.64</v>
      </c>
      <c r="S2819" s="10">
        <f t="shared" si="222"/>
        <v>42023.634976851856</v>
      </c>
      <c r="T2819" s="10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2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4" t="s">
        <v>8315</v>
      </c>
      <c r="Q2820" t="s">
        <v>8316</v>
      </c>
      <c r="R2820">
        <f t="shared" si="221"/>
        <v>103.95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2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4" t="s">
        <v>8315</v>
      </c>
      <c r="Q2821" t="s">
        <v>8316</v>
      </c>
      <c r="R2821">
        <f t="shared" si="221"/>
        <v>50.38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2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4" t="s">
        <v>8315</v>
      </c>
      <c r="Q2822" t="s">
        <v>8316</v>
      </c>
      <c r="R2822">
        <f t="shared" si="221"/>
        <v>13.6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3.5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2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4" t="s">
        <v>8315</v>
      </c>
      <c r="Q2823" t="s">
        <v>8316</v>
      </c>
      <c r="R2823">
        <f t="shared" si="221"/>
        <v>28.57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3.5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2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4" t="s">
        <v>8315</v>
      </c>
      <c r="Q2824" t="s">
        <v>8316</v>
      </c>
      <c r="R2824">
        <f t="shared" si="221"/>
        <v>63.83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3.5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2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4" t="s">
        <v>8315</v>
      </c>
      <c r="Q2825" t="s">
        <v>8316</v>
      </c>
      <c r="R2825">
        <f t="shared" si="221"/>
        <v>8.86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2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4" t="s">
        <v>8315</v>
      </c>
      <c r="Q2826" t="s">
        <v>8316</v>
      </c>
      <c r="R2826">
        <f t="shared" si="221"/>
        <v>50.67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3.5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2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4" t="s">
        <v>8315</v>
      </c>
      <c r="Q2827" t="s">
        <v>8316</v>
      </c>
      <c r="R2827">
        <f t="shared" si="221"/>
        <v>60.78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3.5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2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4" t="s">
        <v>8315</v>
      </c>
      <c r="Q2828" t="s">
        <v>8316</v>
      </c>
      <c r="R2828">
        <f t="shared" si="221"/>
        <v>113.42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3.5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2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4" t="s">
        <v>8315</v>
      </c>
      <c r="Q2829" t="s">
        <v>8316</v>
      </c>
      <c r="R2829">
        <f t="shared" si="221"/>
        <v>104.57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2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4" t="s">
        <v>8315</v>
      </c>
      <c r="Q2830" t="s">
        <v>8316</v>
      </c>
      <c r="R2830">
        <f t="shared" si="221"/>
        <v>98.31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2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4" t="s">
        <v>8315</v>
      </c>
      <c r="Q2831" t="s">
        <v>8316</v>
      </c>
      <c r="R2831">
        <f t="shared" si="221"/>
        <v>35.04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2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4" t="s">
        <v>8315</v>
      </c>
      <c r="Q2832" t="s">
        <v>8316</v>
      </c>
      <c r="R2832">
        <f t="shared" si="221"/>
        <v>272.73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2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4" t="s">
        <v>8315</v>
      </c>
      <c r="Q2833" t="s">
        <v>8316</v>
      </c>
      <c r="R2833">
        <f t="shared" si="221"/>
        <v>63.85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.5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2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4" t="s">
        <v>8315</v>
      </c>
      <c r="Q2834" t="s">
        <v>8316</v>
      </c>
      <c r="R2834">
        <f t="shared" si="221"/>
        <v>30.19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2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4" t="s">
        <v>8315</v>
      </c>
      <c r="Q2835" t="s">
        <v>8316</v>
      </c>
      <c r="R2835">
        <f t="shared" si="221"/>
        <v>83.51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2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4" t="s">
        <v>8315</v>
      </c>
      <c r="Q2836" t="s">
        <v>8316</v>
      </c>
      <c r="R2836">
        <f t="shared" si="221"/>
        <v>64.760000000000005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2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4" t="s">
        <v>8315</v>
      </c>
      <c r="Q2837" t="s">
        <v>8316</v>
      </c>
      <c r="R2837">
        <f t="shared" si="221"/>
        <v>20.12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3.5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2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4" t="s">
        <v>8315</v>
      </c>
      <c r="Q2838" t="s">
        <v>8316</v>
      </c>
      <c r="R2838">
        <f t="shared" si="221"/>
        <v>44.09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2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4" t="s">
        <v>8315</v>
      </c>
      <c r="Q2839" t="s">
        <v>8316</v>
      </c>
      <c r="R2839">
        <f t="shared" si="221"/>
        <v>40.479999999999997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2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4" t="s">
        <v>8315</v>
      </c>
      <c r="Q2840" t="s">
        <v>8316</v>
      </c>
      <c r="R2840">
        <f t="shared" si="221"/>
        <v>44.54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2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4" t="s">
        <v>8315</v>
      </c>
      <c r="Q2841" t="s">
        <v>8316</v>
      </c>
      <c r="R2841">
        <f t="shared" si="221"/>
        <v>125.81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2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4" t="s">
        <v>8315</v>
      </c>
      <c r="Q2842" t="s">
        <v>8316</v>
      </c>
      <c r="R2842">
        <f t="shared" si="221"/>
        <v>19.7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.5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2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4" t="s">
        <v>8315</v>
      </c>
      <c r="Q2843" t="s">
        <v>8316</v>
      </c>
      <c r="R2843">
        <f t="shared" si="221"/>
        <v>10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2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4" t="s">
        <v>8315</v>
      </c>
      <c r="Q2844" t="s">
        <v>8316</v>
      </c>
      <c r="R2844">
        <f t="shared" si="221"/>
        <v>0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2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4" t="s">
        <v>8315</v>
      </c>
      <c r="Q2845" t="s">
        <v>8316</v>
      </c>
      <c r="R2845">
        <f t="shared" si="221"/>
        <v>0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2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4" t="s">
        <v>8315</v>
      </c>
      <c r="Q2846" t="s">
        <v>8316</v>
      </c>
      <c r="R2846">
        <f t="shared" si="221"/>
        <v>30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2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4" t="s">
        <v>8315</v>
      </c>
      <c r="Q2847" t="s">
        <v>8316</v>
      </c>
      <c r="R2847">
        <f t="shared" si="221"/>
        <v>60.67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3.5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2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4" t="s">
        <v>8315</v>
      </c>
      <c r="Q2848" t="s">
        <v>8316</v>
      </c>
      <c r="R2848">
        <f t="shared" si="221"/>
        <v>0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2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4" t="s">
        <v>8315</v>
      </c>
      <c r="Q2849" t="s">
        <v>8316</v>
      </c>
      <c r="R2849">
        <f t="shared" si="221"/>
        <v>0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3.5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2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4" t="s">
        <v>8315</v>
      </c>
      <c r="Q2850" t="s">
        <v>8316</v>
      </c>
      <c r="R2850">
        <f t="shared" si="221"/>
        <v>23.33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2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4" t="s">
        <v>8315</v>
      </c>
      <c r="Q2851" t="s">
        <v>8316</v>
      </c>
      <c r="R2851">
        <f t="shared" si="221"/>
        <v>5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2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4" t="s">
        <v>8315</v>
      </c>
      <c r="Q2852" t="s">
        <v>8316</v>
      </c>
      <c r="R2852">
        <f t="shared" si="221"/>
        <v>23.92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2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4" t="s">
        <v>8315</v>
      </c>
      <c r="Q2853" t="s">
        <v>8316</v>
      </c>
      <c r="R2853">
        <f t="shared" si="221"/>
        <v>0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2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4" t="s">
        <v>8315</v>
      </c>
      <c r="Q2854" t="s">
        <v>8316</v>
      </c>
      <c r="R2854">
        <f t="shared" si="221"/>
        <v>15.83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2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4" t="s">
        <v>8315</v>
      </c>
      <c r="Q2855" t="s">
        <v>8316</v>
      </c>
      <c r="R2855">
        <f t="shared" si="221"/>
        <v>0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2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4" t="s">
        <v>8315</v>
      </c>
      <c r="Q2856" t="s">
        <v>8316</v>
      </c>
      <c r="R2856">
        <f t="shared" si="221"/>
        <v>29.79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3.5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2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4" t="s">
        <v>8315</v>
      </c>
      <c r="Q2857" t="s">
        <v>8316</v>
      </c>
      <c r="R2857">
        <f t="shared" si="221"/>
        <v>60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2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4" t="s">
        <v>8315</v>
      </c>
      <c r="Q2858" t="s">
        <v>8316</v>
      </c>
      <c r="R2858">
        <f t="shared" si="221"/>
        <v>24.33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2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4" t="s">
        <v>8315</v>
      </c>
      <c r="Q2859" t="s">
        <v>8316</v>
      </c>
      <c r="R2859">
        <f t="shared" si="221"/>
        <v>500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2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4" t="s">
        <v>8315</v>
      </c>
      <c r="Q2860" t="s">
        <v>8316</v>
      </c>
      <c r="R2860">
        <f t="shared" si="221"/>
        <v>0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29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2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4" t="s">
        <v>8315</v>
      </c>
      <c r="Q2861" t="s">
        <v>8316</v>
      </c>
      <c r="R2861">
        <f t="shared" si="221"/>
        <v>35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3.5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2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4" t="s">
        <v>8315</v>
      </c>
      <c r="Q2862" t="s">
        <v>8316</v>
      </c>
      <c r="R2862">
        <f t="shared" si="221"/>
        <v>29.56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2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4" t="s">
        <v>8315</v>
      </c>
      <c r="Q2863" t="s">
        <v>8316</v>
      </c>
      <c r="R2863">
        <f t="shared" si="221"/>
        <v>26.67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2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4" t="s">
        <v>8315</v>
      </c>
      <c r="Q2864" t="s">
        <v>8316</v>
      </c>
      <c r="R2864">
        <f t="shared" si="221"/>
        <v>18.329999999999998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2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4" t="s">
        <v>8315</v>
      </c>
      <c r="Q2865" t="s">
        <v>8316</v>
      </c>
      <c r="R2865">
        <f t="shared" si="221"/>
        <v>20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2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4" t="s">
        <v>8315</v>
      </c>
      <c r="Q2866" t="s">
        <v>8316</v>
      </c>
      <c r="R2866">
        <f t="shared" si="221"/>
        <v>13.33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2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4" t="s">
        <v>8315</v>
      </c>
      <c r="Q2867" t="s">
        <v>8316</v>
      </c>
      <c r="R2867">
        <f t="shared" si="221"/>
        <v>0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2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4" t="s">
        <v>8315</v>
      </c>
      <c r="Q2868" t="s">
        <v>8316</v>
      </c>
      <c r="R2868">
        <f t="shared" si="221"/>
        <v>22.5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3.5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2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4" t="s">
        <v>8315</v>
      </c>
      <c r="Q2869" t="s">
        <v>8316</v>
      </c>
      <c r="R2869">
        <f t="shared" si="221"/>
        <v>50.4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3.5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2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4" t="s">
        <v>8315</v>
      </c>
      <c r="Q2870" t="s">
        <v>8316</v>
      </c>
      <c r="R2870">
        <f t="shared" si="221"/>
        <v>105.03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2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4" t="s">
        <v>8315</v>
      </c>
      <c r="Q2871" t="s">
        <v>8316</v>
      </c>
      <c r="R2871">
        <f t="shared" si="221"/>
        <v>35.4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3.5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2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4" t="s">
        <v>8315</v>
      </c>
      <c r="Q2872" t="s">
        <v>8316</v>
      </c>
      <c r="R2872">
        <f t="shared" si="221"/>
        <v>83.33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2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4" t="s">
        <v>8315</v>
      </c>
      <c r="Q2873" t="s">
        <v>8316</v>
      </c>
      <c r="R2873">
        <f t="shared" si="221"/>
        <v>35.92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29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2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4" t="s">
        <v>8315</v>
      </c>
      <c r="Q2874" t="s">
        <v>8316</v>
      </c>
      <c r="R2874">
        <f t="shared" si="221"/>
        <v>0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3.5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2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4" t="s">
        <v>8315</v>
      </c>
      <c r="Q2875" t="s">
        <v>8316</v>
      </c>
      <c r="R2875">
        <f t="shared" si="221"/>
        <v>119.13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2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4" t="s">
        <v>8315</v>
      </c>
      <c r="Q2876" t="s">
        <v>8316</v>
      </c>
      <c r="R2876">
        <f t="shared" si="221"/>
        <v>90.33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2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4" t="s">
        <v>8315</v>
      </c>
      <c r="Q2877" t="s">
        <v>8316</v>
      </c>
      <c r="R2877">
        <f t="shared" si="221"/>
        <v>2.33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2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4" t="s">
        <v>8315</v>
      </c>
      <c r="Q2878" t="s">
        <v>8316</v>
      </c>
      <c r="R2878">
        <f t="shared" si="221"/>
        <v>0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2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4" t="s">
        <v>8315</v>
      </c>
      <c r="Q2879" t="s">
        <v>8316</v>
      </c>
      <c r="R2879">
        <f t="shared" si="221"/>
        <v>108.33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2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4" t="s">
        <v>8315</v>
      </c>
      <c r="Q2880" t="s">
        <v>8316</v>
      </c>
      <c r="R2880">
        <f t="shared" si="221"/>
        <v>15.75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2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4" t="s">
        <v>8315</v>
      </c>
      <c r="Q2881" t="s">
        <v>8316</v>
      </c>
      <c r="R2881">
        <f t="shared" si="221"/>
        <v>29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2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4" t="s">
        <v>8315</v>
      </c>
      <c r="Q2882" t="s">
        <v>8316</v>
      </c>
      <c r="R2882">
        <f t="shared" ref="R2882:R2945" si="226">IFERROR(ROUND(E2882/M2882,2),0)</f>
        <v>96.55</v>
      </c>
      <c r="S2882" s="10">
        <f t="shared" ref="S2882:S2945" si="227" xml:space="preserve"> (((K2882/60)/60)/24)+DATE(1970,1,1)</f>
        <v>42192.905694444446</v>
      </c>
      <c r="T2882" s="10">
        <f t="shared" ref="T2882:T2945" si="228" xml:space="preserve"> (((J2882/60)/60)/24)+DATE(1970,1,1)</f>
        <v>42236.711805555555</v>
      </c>
      <c r="U2882">
        <f t="shared" ref="U2882:U2945" si="229"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2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4" t="s">
        <v>8315</v>
      </c>
      <c r="Q2883" t="s">
        <v>8316</v>
      </c>
      <c r="R2883">
        <f t="shared" si="226"/>
        <v>0</v>
      </c>
      <c r="S2883" s="10">
        <f t="shared" si="227"/>
        <v>41916.597638888888</v>
      </c>
      <c r="T2883" s="10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2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4" t="s">
        <v>8315</v>
      </c>
      <c r="Q2884" t="s">
        <v>8316</v>
      </c>
      <c r="R2884">
        <f t="shared" si="226"/>
        <v>63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3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2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4" t="s">
        <v>8315</v>
      </c>
      <c r="Q2885" t="s">
        <v>8316</v>
      </c>
      <c r="R2885">
        <f t="shared" si="226"/>
        <v>381.6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2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4" t="s">
        <v>8315</v>
      </c>
      <c r="Q2886" t="s">
        <v>8316</v>
      </c>
      <c r="R2886">
        <f t="shared" si="226"/>
        <v>46.25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2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4" t="s">
        <v>8315</v>
      </c>
      <c r="Q2887" t="s">
        <v>8316</v>
      </c>
      <c r="R2887">
        <f t="shared" si="226"/>
        <v>26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2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4" t="s">
        <v>8315</v>
      </c>
      <c r="Q2888" t="s">
        <v>8316</v>
      </c>
      <c r="R2888">
        <f t="shared" si="226"/>
        <v>10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2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4" t="s">
        <v>8315</v>
      </c>
      <c r="Q2889" t="s">
        <v>8316</v>
      </c>
      <c r="R2889">
        <f t="shared" si="226"/>
        <v>5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2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4" t="s">
        <v>8315</v>
      </c>
      <c r="Q2890" t="s">
        <v>8316</v>
      </c>
      <c r="R2890">
        <f t="shared" si="226"/>
        <v>0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2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4" t="s">
        <v>8315</v>
      </c>
      <c r="Q2891" t="s">
        <v>8316</v>
      </c>
      <c r="R2891">
        <f t="shared" si="226"/>
        <v>81.569999999999993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2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4" t="s">
        <v>8315</v>
      </c>
      <c r="Q2892" t="s">
        <v>8316</v>
      </c>
      <c r="R2892">
        <f t="shared" si="226"/>
        <v>7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2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4" t="s">
        <v>8315</v>
      </c>
      <c r="Q2893" t="s">
        <v>8316</v>
      </c>
      <c r="R2893">
        <f t="shared" si="226"/>
        <v>27.3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2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4" t="s">
        <v>8315</v>
      </c>
      <c r="Q2894" t="s">
        <v>8316</v>
      </c>
      <c r="R2894">
        <f t="shared" si="226"/>
        <v>29.41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2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4" t="s">
        <v>8315</v>
      </c>
      <c r="Q2895" t="s">
        <v>8316</v>
      </c>
      <c r="R2895">
        <f t="shared" si="226"/>
        <v>12.5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2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4" t="s">
        <v>8315</v>
      </c>
      <c r="Q2896" t="s">
        <v>8316</v>
      </c>
      <c r="R2896">
        <f t="shared" si="226"/>
        <v>0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2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4" t="s">
        <v>8315</v>
      </c>
      <c r="Q2897" t="s">
        <v>8316</v>
      </c>
      <c r="R2897">
        <f t="shared" si="226"/>
        <v>5.75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2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4" t="s">
        <v>8315</v>
      </c>
      <c r="Q2898" t="s">
        <v>8316</v>
      </c>
      <c r="R2898">
        <f t="shared" si="226"/>
        <v>52.08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2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4" t="s">
        <v>8315</v>
      </c>
      <c r="Q2899" t="s">
        <v>8316</v>
      </c>
      <c r="R2899">
        <f t="shared" si="226"/>
        <v>183.33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2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4" t="s">
        <v>8315</v>
      </c>
      <c r="Q2900" t="s">
        <v>8316</v>
      </c>
      <c r="R2900">
        <f t="shared" si="226"/>
        <v>26.33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2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4" t="s">
        <v>8315</v>
      </c>
      <c r="Q2901" t="s">
        <v>8316</v>
      </c>
      <c r="R2901">
        <f t="shared" si="226"/>
        <v>0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2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4" t="s">
        <v>8315</v>
      </c>
      <c r="Q2902" t="s">
        <v>8316</v>
      </c>
      <c r="R2902">
        <f t="shared" si="226"/>
        <v>486.43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2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4" t="s">
        <v>8315</v>
      </c>
      <c r="Q2903" t="s">
        <v>8316</v>
      </c>
      <c r="R2903">
        <f t="shared" si="226"/>
        <v>3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2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4" t="s">
        <v>8315</v>
      </c>
      <c r="Q2904" t="s">
        <v>8316</v>
      </c>
      <c r="R2904">
        <f t="shared" si="226"/>
        <v>25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2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4" t="s">
        <v>8315</v>
      </c>
      <c r="Q2905" t="s">
        <v>8316</v>
      </c>
      <c r="R2905">
        <f t="shared" si="226"/>
        <v>9.75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2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4" t="s">
        <v>8315</v>
      </c>
      <c r="Q2906" t="s">
        <v>8316</v>
      </c>
      <c r="R2906">
        <f t="shared" si="226"/>
        <v>18.75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2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4" t="s">
        <v>8315</v>
      </c>
      <c r="Q2907" t="s">
        <v>8316</v>
      </c>
      <c r="R2907">
        <f t="shared" si="226"/>
        <v>36.590000000000003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3.5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2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4" t="s">
        <v>8315</v>
      </c>
      <c r="Q2908" t="s">
        <v>8316</v>
      </c>
      <c r="R2908">
        <f t="shared" si="226"/>
        <v>80.709999999999994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2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4" t="s">
        <v>8315</v>
      </c>
      <c r="Q2909" t="s">
        <v>8316</v>
      </c>
      <c r="R2909">
        <f t="shared" si="226"/>
        <v>1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2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4" t="s">
        <v>8315</v>
      </c>
      <c r="Q2910" t="s">
        <v>8316</v>
      </c>
      <c r="R2910">
        <f t="shared" si="226"/>
        <v>52.8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2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4" t="s">
        <v>8315</v>
      </c>
      <c r="Q2911" t="s">
        <v>8316</v>
      </c>
      <c r="R2911">
        <f t="shared" si="226"/>
        <v>20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2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4" t="s">
        <v>8315</v>
      </c>
      <c r="Q2912" t="s">
        <v>8316</v>
      </c>
      <c r="R2912">
        <f t="shared" si="226"/>
        <v>1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3.5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2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4" t="s">
        <v>8315</v>
      </c>
      <c r="Q2913" t="s">
        <v>8316</v>
      </c>
      <c r="R2913">
        <f t="shared" si="226"/>
        <v>46.93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2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4" t="s">
        <v>8315</v>
      </c>
      <c r="Q2914" t="s">
        <v>8316</v>
      </c>
      <c r="R2914">
        <f t="shared" si="226"/>
        <v>78.08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2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4" t="s">
        <v>8315</v>
      </c>
      <c r="Q2915" t="s">
        <v>8316</v>
      </c>
      <c r="R2915">
        <f t="shared" si="226"/>
        <v>1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2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4" t="s">
        <v>8315</v>
      </c>
      <c r="Q2916" t="s">
        <v>8316</v>
      </c>
      <c r="R2916">
        <f t="shared" si="226"/>
        <v>1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2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4" t="s">
        <v>8315</v>
      </c>
      <c r="Q2917" t="s">
        <v>8316</v>
      </c>
      <c r="R2917">
        <f t="shared" si="226"/>
        <v>203.67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2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4" t="s">
        <v>8315</v>
      </c>
      <c r="Q2918" t="s">
        <v>8316</v>
      </c>
      <c r="R2918">
        <f t="shared" si="226"/>
        <v>20.71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2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4" t="s">
        <v>8315</v>
      </c>
      <c r="Q2919" t="s">
        <v>8316</v>
      </c>
      <c r="R2919">
        <f t="shared" si="226"/>
        <v>48.56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2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4" t="s">
        <v>8315</v>
      </c>
      <c r="Q2920" t="s">
        <v>8316</v>
      </c>
      <c r="R2920">
        <f t="shared" si="226"/>
        <v>68.099999999999994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2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4" t="s">
        <v>8315</v>
      </c>
      <c r="Q2921" t="s">
        <v>8316</v>
      </c>
      <c r="R2921">
        <f t="shared" si="226"/>
        <v>8.5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2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4" t="s">
        <v>8315</v>
      </c>
      <c r="Q2922" t="s">
        <v>8316</v>
      </c>
      <c r="R2922">
        <f t="shared" si="226"/>
        <v>51.62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2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4" t="s">
        <v>8315</v>
      </c>
      <c r="Q2923" t="s">
        <v>8357</v>
      </c>
      <c r="R2923">
        <f t="shared" si="226"/>
        <v>43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2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4" t="s">
        <v>8315</v>
      </c>
      <c r="Q2924" t="s">
        <v>8357</v>
      </c>
      <c r="R2924">
        <f t="shared" si="226"/>
        <v>83.33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2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4" t="s">
        <v>8315</v>
      </c>
      <c r="Q2925" t="s">
        <v>8357</v>
      </c>
      <c r="R2925">
        <f t="shared" si="226"/>
        <v>30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2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4" t="s">
        <v>8315</v>
      </c>
      <c r="Q2926" t="s">
        <v>8357</v>
      </c>
      <c r="R2926">
        <f t="shared" si="226"/>
        <v>175.51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2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4" t="s">
        <v>8315</v>
      </c>
      <c r="Q2927" t="s">
        <v>8357</v>
      </c>
      <c r="R2927">
        <f t="shared" si="226"/>
        <v>231.66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2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4" t="s">
        <v>8315</v>
      </c>
      <c r="Q2928" t="s">
        <v>8357</v>
      </c>
      <c r="R2928">
        <f t="shared" si="226"/>
        <v>75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2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4" t="s">
        <v>8315</v>
      </c>
      <c r="Q2929" t="s">
        <v>8357</v>
      </c>
      <c r="R2929">
        <f t="shared" si="226"/>
        <v>112.14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2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4" t="s">
        <v>8315</v>
      </c>
      <c r="Q2930" t="s">
        <v>8357</v>
      </c>
      <c r="R2930">
        <f t="shared" si="226"/>
        <v>41.67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2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4" t="s">
        <v>8315</v>
      </c>
      <c r="Q2931" t="s">
        <v>8357</v>
      </c>
      <c r="R2931">
        <f t="shared" si="226"/>
        <v>255.17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2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4" t="s">
        <v>8315</v>
      </c>
      <c r="Q2932" t="s">
        <v>8357</v>
      </c>
      <c r="R2932">
        <f t="shared" si="226"/>
        <v>162.77000000000001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3.5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2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4" t="s">
        <v>8315</v>
      </c>
      <c r="Q2933" t="s">
        <v>8357</v>
      </c>
      <c r="R2933">
        <f t="shared" si="226"/>
        <v>88.33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2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4" t="s">
        <v>8315</v>
      </c>
      <c r="Q2934" t="s">
        <v>8357</v>
      </c>
      <c r="R2934">
        <f t="shared" si="226"/>
        <v>85.74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2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4" t="s">
        <v>8315</v>
      </c>
      <c r="Q2935" t="s">
        <v>8357</v>
      </c>
      <c r="R2935">
        <f t="shared" si="226"/>
        <v>47.57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2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4" t="s">
        <v>8315</v>
      </c>
      <c r="Q2936" t="s">
        <v>8357</v>
      </c>
      <c r="R2936">
        <f t="shared" si="226"/>
        <v>72.97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2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4" t="s">
        <v>8315</v>
      </c>
      <c r="Q2937" t="s">
        <v>8357</v>
      </c>
      <c r="R2937">
        <f t="shared" si="226"/>
        <v>90.54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2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4" t="s">
        <v>8315</v>
      </c>
      <c r="Q2938" t="s">
        <v>8357</v>
      </c>
      <c r="R2938">
        <f t="shared" si="226"/>
        <v>37.65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2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4" t="s">
        <v>8315</v>
      </c>
      <c r="Q2939" t="s">
        <v>8357</v>
      </c>
      <c r="R2939">
        <f t="shared" si="226"/>
        <v>36.36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2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4" t="s">
        <v>8315</v>
      </c>
      <c r="Q2940" t="s">
        <v>8357</v>
      </c>
      <c r="R2940">
        <f t="shared" si="226"/>
        <v>126.72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2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4" t="s">
        <v>8315</v>
      </c>
      <c r="Q2941" t="s">
        <v>8357</v>
      </c>
      <c r="R2941">
        <f t="shared" si="226"/>
        <v>329.2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2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4" t="s">
        <v>8315</v>
      </c>
      <c r="Q2942" t="s">
        <v>8357</v>
      </c>
      <c r="R2942">
        <f t="shared" si="226"/>
        <v>81.239999999999995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2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4" t="s">
        <v>8315</v>
      </c>
      <c r="Q2943" t="s">
        <v>8355</v>
      </c>
      <c r="R2943">
        <f t="shared" si="226"/>
        <v>1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2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4" t="s">
        <v>8315</v>
      </c>
      <c r="Q2944" t="s">
        <v>8355</v>
      </c>
      <c r="R2944">
        <f t="shared" si="226"/>
        <v>202.23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2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4" t="s">
        <v>8315</v>
      </c>
      <c r="Q2945" t="s">
        <v>8355</v>
      </c>
      <c r="R2945">
        <f t="shared" si="226"/>
        <v>0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2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4" t="s">
        <v>8315</v>
      </c>
      <c r="Q2946" t="s">
        <v>8355</v>
      </c>
      <c r="R2946">
        <f t="shared" ref="R2946:R3009" si="231">IFERROR(ROUND(E2946/M2946,2),0)</f>
        <v>100</v>
      </c>
      <c r="S2946" s="10">
        <f t="shared" ref="S2946:S3009" si="232" xml:space="preserve"> (((K2946/60)/60)/24)+DATE(1970,1,1)</f>
        <v>42132.9143287037</v>
      </c>
      <c r="T2946" s="10">
        <f t="shared" ref="T2946:T3009" si="233" xml:space="preserve"> (((J2946/60)/60)/24)+DATE(1970,1,1)</f>
        <v>42162.9143287037</v>
      </c>
      <c r="U2946">
        <f t="shared" ref="U2946:U3009" si="234">YEAR(S2946)</f>
        <v>2015</v>
      </c>
    </row>
    <row r="2947" spans="1:21" ht="43.5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2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4" t="s">
        <v>8315</v>
      </c>
      <c r="Q2947" t="s">
        <v>8355</v>
      </c>
      <c r="R2947">
        <f t="shared" si="231"/>
        <v>0</v>
      </c>
      <c r="S2947" s="10">
        <f t="shared" si="232"/>
        <v>42118.139583333337</v>
      </c>
      <c r="T2947" s="10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2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4" t="s">
        <v>8315</v>
      </c>
      <c r="Q2948" t="s">
        <v>8355</v>
      </c>
      <c r="R2948">
        <f t="shared" si="231"/>
        <v>1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3.5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2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4" t="s">
        <v>8315</v>
      </c>
      <c r="Q2949" t="s">
        <v>8355</v>
      </c>
      <c r="R2949">
        <f t="shared" si="231"/>
        <v>82.46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3.5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2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4" t="s">
        <v>8315</v>
      </c>
      <c r="Q2950" t="s">
        <v>8355</v>
      </c>
      <c r="R2950">
        <f t="shared" si="231"/>
        <v>2.67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2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4" t="s">
        <v>8315</v>
      </c>
      <c r="Q2951" t="s">
        <v>8355</v>
      </c>
      <c r="R2951">
        <f t="shared" si="231"/>
        <v>12.5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2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4" t="s">
        <v>8315</v>
      </c>
      <c r="Q2952" t="s">
        <v>8355</v>
      </c>
      <c r="R2952">
        <f t="shared" si="231"/>
        <v>0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2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4" t="s">
        <v>8315</v>
      </c>
      <c r="Q2953" t="s">
        <v>8355</v>
      </c>
      <c r="R2953">
        <f t="shared" si="231"/>
        <v>18.899999999999999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2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4" t="s">
        <v>8315</v>
      </c>
      <c r="Q2954" t="s">
        <v>8355</v>
      </c>
      <c r="R2954">
        <f t="shared" si="231"/>
        <v>200.63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2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4" t="s">
        <v>8315</v>
      </c>
      <c r="Q2955" t="s">
        <v>8355</v>
      </c>
      <c r="R2955">
        <f t="shared" si="231"/>
        <v>201.67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2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4" t="s">
        <v>8315</v>
      </c>
      <c r="Q2956" t="s">
        <v>8355</v>
      </c>
      <c r="R2956">
        <f t="shared" si="231"/>
        <v>0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2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4" t="s">
        <v>8315</v>
      </c>
      <c r="Q2957" t="s">
        <v>8355</v>
      </c>
      <c r="R2957">
        <f t="shared" si="231"/>
        <v>65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2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4" t="s">
        <v>8315</v>
      </c>
      <c r="Q2958" t="s">
        <v>8355</v>
      </c>
      <c r="R2958">
        <f t="shared" si="231"/>
        <v>66.099999999999994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2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4" t="s">
        <v>8315</v>
      </c>
      <c r="Q2959" t="s">
        <v>8355</v>
      </c>
      <c r="R2959">
        <f t="shared" si="231"/>
        <v>93.33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2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4" t="s">
        <v>8315</v>
      </c>
      <c r="Q2960" t="s">
        <v>8355</v>
      </c>
      <c r="R2960">
        <f t="shared" si="231"/>
        <v>0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2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4" t="s">
        <v>8315</v>
      </c>
      <c r="Q2961" t="s">
        <v>8355</v>
      </c>
      <c r="R2961">
        <f t="shared" si="231"/>
        <v>0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2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4" t="s">
        <v>8315</v>
      </c>
      <c r="Q2962" t="s">
        <v>8355</v>
      </c>
      <c r="R2962">
        <f t="shared" si="231"/>
        <v>0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2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4" t="s">
        <v>8315</v>
      </c>
      <c r="Q2963" t="s">
        <v>8316</v>
      </c>
      <c r="R2963">
        <f t="shared" si="231"/>
        <v>50.75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2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4" t="s">
        <v>8315</v>
      </c>
      <c r="Q2964" t="s">
        <v>8316</v>
      </c>
      <c r="R2964">
        <f t="shared" si="231"/>
        <v>60.9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2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4" t="s">
        <v>8315</v>
      </c>
      <c r="Q2965" t="s">
        <v>8316</v>
      </c>
      <c r="R2965">
        <f t="shared" si="231"/>
        <v>109.03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2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4" t="s">
        <v>8315</v>
      </c>
      <c r="Q2966" t="s">
        <v>8316</v>
      </c>
      <c r="R2966">
        <f t="shared" si="231"/>
        <v>25.69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3.5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2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4" t="s">
        <v>8315</v>
      </c>
      <c r="Q2967" t="s">
        <v>8316</v>
      </c>
      <c r="R2967">
        <f t="shared" si="231"/>
        <v>41.92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2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4" t="s">
        <v>8315</v>
      </c>
      <c r="Q2968" t="s">
        <v>8316</v>
      </c>
      <c r="R2968">
        <f t="shared" si="231"/>
        <v>88.77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2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4" t="s">
        <v>8315</v>
      </c>
      <c r="Q2969" t="s">
        <v>8316</v>
      </c>
      <c r="R2969">
        <f t="shared" si="231"/>
        <v>80.23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2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4" t="s">
        <v>8315</v>
      </c>
      <c r="Q2970" t="s">
        <v>8316</v>
      </c>
      <c r="R2970">
        <f t="shared" si="231"/>
        <v>78.94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2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4" t="s">
        <v>8315</v>
      </c>
      <c r="Q2971" t="s">
        <v>8316</v>
      </c>
      <c r="R2971">
        <f t="shared" si="231"/>
        <v>95.59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2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4" t="s">
        <v>8315</v>
      </c>
      <c r="Q2972" t="s">
        <v>8316</v>
      </c>
      <c r="R2972">
        <f t="shared" si="231"/>
        <v>69.89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2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4" t="s">
        <v>8315</v>
      </c>
      <c r="Q2973" t="s">
        <v>8316</v>
      </c>
      <c r="R2973">
        <f t="shared" si="231"/>
        <v>74.53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2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4" t="s">
        <v>8315</v>
      </c>
      <c r="Q2974" t="s">
        <v>8316</v>
      </c>
      <c r="R2974">
        <f t="shared" si="231"/>
        <v>123.94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2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4" t="s">
        <v>8315</v>
      </c>
      <c r="Q2975" t="s">
        <v>8316</v>
      </c>
      <c r="R2975">
        <f t="shared" si="231"/>
        <v>264.85000000000002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3.5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2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4" t="s">
        <v>8315</v>
      </c>
      <c r="Q2976" t="s">
        <v>8316</v>
      </c>
      <c r="R2976">
        <f t="shared" si="231"/>
        <v>58.62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3.5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2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4" t="s">
        <v>8315</v>
      </c>
      <c r="Q2977" t="s">
        <v>8316</v>
      </c>
      <c r="R2977">
        <f t="shared" si="231"/>
        <v>70.88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2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4" t="s">
        <v>8315</v>
      </c>
      <c r="Q2978" t="s">
        <v>8316</v>
      </c>
      <c r="R2978">
        <f t="shared" si="231"/>
        <v>8.57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2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4" t="s">
        <v>8315</v>
      </c>
      <c r="Q2979" t="s">
        <v>8316</v>
      </c>
      <c r="R2979">
        <f t="shared" si="231"/>
        <v>113.57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3.5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2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4" t="s">
        <v>8315</v>
      </c>
      <c r="Q2980" t="s">
        <v>8316</v>
      </c>
      <c r="R2980">
        <f t="shared" si="231"/>
        <v>60.69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2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4" t="s">
        <v>8315</v>
      </c>
      <c r="Q2981" t="s">
        <v>8316</v>
      </c>
      <c r="R2981">
        <f t="shared" si="231"/>
        <v>110.22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2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4" t="s">
        <v>8315</v>
      </c>
      <c r="Q2982" t="s">
        <v>8316</v>
      </c>
      <c r="R2982">
        <f t="shared" si="231"/>
        <v>136.46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3.5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2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4" t="s">
        <v>8315</v>
      </c>
      <c r="Q2983" t="s">
        <v>8355</v>
      </c>
      <c r="R2983">
        <f t="shared" si="231"/>
        <v>53.16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29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2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4" t="s">
        <v>8315</v>
      </c>
      <c r="Q2984" t="s">
        <v>8355</v>
      </c>
      <c r="R2984">
        <f t="shared" si="231"/>
        <v>86.49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2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4" t="s">
        <v>8315</v>
      </c>
      <c r="Q2985" t="s">
        <v>8355</v>
      </c>
      <c r="R2985">
        <f t="shared" si="231"/>
        <v>155.24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3.5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2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4" t="s">
        <v>8315</v>
      </c>
      <c r="Q2986" t="s">
        <v>8355</v>
      </c>
      <c r="R2986">
        <f t="shared" si="231"/>
        <v>115.08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3.5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2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4" t="s">
        <v>8315</v>
      </c>
      <c r="Q2987" t="s">
        <v>8355</v>
      </c>
      <c r="R2987">
        <f t="shared" si="231"/>
        <v>109.59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2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4" t="s">
        <v>8315</v>
      </c>
      <c r="Q2988" t="s">
        <v>8355</v>
      </c>
      <c r="R2988">
        <f t="shared" si="231"/>
        <v>45.21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3.5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2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4" t="s">
        <v>8315</v>
      </c>
      <c r="Q2989" t="s">
        <v>8355</v>
      </c>
      <c r="R2989">
        <f t="shared" si="231"/>
        <v>104.15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2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4" t="s">
        <v>8315</v>
      </c>
      <c r="Q2990" t="s">
        <v>8355</v>
      </c>
      <c r="R2990">
        <f t="shared" si="231"/>
        <v>35.71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2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4" t="s">
        <v>8315</v>
      </c>
      <c r="Q2991" t="s">
        <v>8355</v>
      </c>
      <c r="R2991">
        <f t="shared" si="231"/>
        <v>97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2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4" t="s">
        <v>8315</v>
      </c>
      <c r="Q2992" t="s">
        <v>8355</v>
      </c>
      <c r="R2992">
        <f t="shared" si="231"/>
        <v>370.37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2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4" t="s">
        <v>8315</v>
      </c>
      <c r="Q2993" t="s">
        <v>8355</v>
      </c>
      <c r="R2993">
        <f t="shared" si="231"/>
        <v>94.41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2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4" t="s">
        <v>8315</v>
      </c>
      <c r="Q2994" t="s">
        <v>8355</v>
      </c>
      <c r="R2994">
        <f t="shared" si="231"/>
        <v>48.98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2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4" t="s">
        <v>8315</v>
      </c>
      <c r="Q2995" t="s">
        <v>8355</v>
      </c>
      <c r="R2995">
        <f t="shared" si="231"/>
        <v>45.59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2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4" t="s">
        <v>8315</v>
      </c>
      <c r="Q2996" t="s">
        <v>8355</v>
      </c>
      <c r="R2996">
        <f t="shared" si="231"/>
        <v>23.28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2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4" t="s">
        <v>8315</v>
      </c>
      <c r="Q2997" t="s">
        <v>8355</v>
      </c>
      <c r="R2997">
        <f t="shared" si="231"/>
        <v>63.23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2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4" t="s">
        <v>8315</v>
      </c>
      <c r="Q2998" t="s">
        <v>8355</v>
      </c>
      <c r="R2998">
        <f t="shared" si="231"/>
        <v>153.52000000000001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2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4" t="s">
        <v>8315</v>
      </c>
      <c r="Q2999" t="s">
        <v>8355</v>
      </c>
      <c r="R2999">
        <f t="shared" si="231"/>
        <v>90.2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2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4" t="s">
        <v>8315</v>
      </c>
      <c r="Q3000" t="s">
        <v>8355</v>
      </c>
      <c r="R3000">
        <f t="shared" si="231"/>
        <v>118.97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2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4" t="s">
        <v>8315</v>
      </c>
      <c r="Q3001" t="s">
        <v>8355</v>
      </c>
      <c r="R3001">
        <f t="shared" si="231"/>
        <v>80.25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2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4" t="s">
        <v>8315</v>
      </c>
      <c r="Q3002" t="s">
        <v>8355</v>
      </c>
      <c r="R3002">
        <f t="shared" si="231"/>
        <v>62.5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2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4" t="s">
        <v>8315</v>
      </c>
      <c r="Q3003" t="s">
        <v>8355</v>
      </c>
      <c r="R3003">
        <f t="shared" si="231"/>
        <v>131.38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2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4" t="s">
        <v>8315</v>
      </c>
      <c r="Q3004" t="s">
        <v>8355</v>
      </c>
      <c r="R3004">
        <f t="shared" si="231"/>
        <v>73.03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2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4" t="s">
        <v>8315</v>
      </c>
      <c r="Q3005" t="s">
        <v>8355</v>
      </c>
      <c r="R3005">
        <f t="shared" si="231"/>
        <v>178.53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3.5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2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4" t="s">
        <v>8315</v>
      </c>
      <c r="Q3006" t="s">
        <v>8355</v>
      </c>
      <c r="R3006">
        <f t="shared" si="231"/>
        <v>162.91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3.5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2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4" t="s">
        <v>8315</v>
      </c>
      <c r="Q3007" t="s">
        <v>8355</v>
      </c>
      <c r="R3007">
        <f t="shared" si="231"/>
        <v>108.24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2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4" t="s">
        <v>8315</v>
      </c>
      <c r="Q3008" t="s">
        <v>8355</v>
      </c>
      <c r="R3008">
        <f t="shared" si="231"/>
        <v>88.87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2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4" t="s">
        <v>8315</v>
      </c>
      <c r="Q3009" t="s">
        <v>8355</v>
      </c>
      <c r="R3009">
        <f t="shared" si="231"/>
        <v>54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2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4" t="s">
        <v>8315</v>
      </c>
      <c r="Q3010" t="s">
        <v>8355</v>
      </c>
      <c r="R3010">
        <f t="shared" ref="R3010:R3073" si="236">IFERROR(ROUND(E3010/M3010,2),0)</f>
        <v>116.73</v>
      </c>
      <c r="S3010" s="10">
        <f t="shared" ref="S3010:S3073" si="237" xml:space="preserve"> (((K3010/60)/60)/24)+DATE(1970,1,1)</f>
        <v>42360.212025462963</v>
      </c>
      <c r="T3010" s="10">
        <f t="shared" ref="T3010:T3073" si="238" xml:space="preserve"> (((J3010/60)/60)/24)+DATE(1970,1,1)</f>
        <v>42390.212025462963</v>
      </c>
      <c r="U3010">
        <f t="shared" ref="U3010:U3073" si="239">YEAR(S3010)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2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4" t="s">
        <v>8315</v>
      </c>
      <c r="Q3011" t="s">
        <v>8355</v>
      </c>
      <c r="R3011">
        <f t="shared" si="236"/>
        <v>233.9</v>
      </c>
      <c r="S3011" s="10">
        <f t="shared" si="237"/>
        <v>41939.569907407407</v>
      </c>
      <c r="T3011" s="10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2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4" t="s">
        <v>8315</v>
      </c>
      <c r="Q3012" t="s">
        <v>8355</v>
      </c>
      <c r="R3012">
        <f t="shared" si="236"/>
        <v>158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2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4" t="s">
        <v>8315</v>
      </c>
      <c r="Q3013" t="s">
        <v>8355</v>
      </c>
      <c r="R3013">
        <f t="shared" si="236"/>
        <v>14.84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2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4" t="s">
        <v>8315</v>
      </c>
      <c r="Q3014" t="s">
        <v>8355</v>
      </c>
      <c r="R3014">
        <f t="shared" si="236"/>
        <v>85.18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2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4" t="s">
        <v>8315</v>
      </c>
      <c r="Q3015" t="s">
        <v>8355</v>
      </c>
      <c r="R3015">
        <f t="shared" si="236"/>
        <v>146.69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2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4" t="s">
        <v>8315</v>
      </c>
      <c r="Q3016" t="s">
        <v>8355</v>
      </c>
      <c r="R3016">
        <f t="shared" si="236"/>
        <v>50.76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2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4" t="s">
        <v>8315</v>
      </c>
      <c r="Q3017" t="s">
        <v>8355</v>
      </c>
      <c r="R3017">
        <f t="shared" si="236"/>
        <v>87.7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3.5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2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4" t="s">
        <v>8315</v>
      </c>
      <c r="Q3018" t="s">
        <v>8355</v>
      </c>
      <c r="R3018">
        <f t="shared" si="236"/>
        <v>242.28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2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4" t="s">
        <v>8315</v>
      </c>
      <c r="Q3019" t="s">
        <v>8355</v>
      </c>
      <c r="R3019">
        <f t="shared" si="236"/>
        <v>146.44999999999999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2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4" t="s">
        <v>8315</v>
      </c>
      <c r="Q3020" t="s">
        <v>8355</v>
      </c>
      <c r="R3020">
        <f t="shared" si="236"/>
        <v>103.17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2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4" t="s">
        <v>8315</v>
      </c>
      <c r="Q3021" t="s">
        <v>8355</v>
      </c>
      <c r="R3021">
        <f t="shared" si="236"/>
        <v>80.459999999999994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3.5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2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4" t="s">
        <v>8315</v>
      </c>
      <c r="Q3022" t="s">
        <v>8355</v>
      </c>
      <c r="R3022">
        <f t="shared" si="236"/>
        <v>234.67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2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4" t="s">
        <v>8315</v>
      </c>
      <c r="Q3023" t="s">
        <v>8355</v>
      </c>
      <c r="R3023">
        <f t="shared" si="236"/>
        <v>50.69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2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4" t="s">
        <v>8315</v>
      </c>
      <c r="Q3024" t="s">
        <v>8355</v>
      </c>
      <c r="R3024">
        <f t="shared" si="236"/>
        <v>162.71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3.5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2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4" t="s">
        <v>8315</v>
      </c>
      <c r="Q3025" t="s">
        <v>8355</v>
      </c>
      <c r="R3025">
        <f t="shared" si="236"/>
        <v>120.17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2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4" t="s">
        <v>8315</v>
      </c>
      <c r="Q3026" t="s">
        <v>8355</v>
      </c>
      <c r="R3026">
        <f t="shared" si="236"/>
        <v>67.7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2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4" t="s">
        <v>8315</v>
      </c>
      <c r="Q3027" t="s">
        <v>8355</v>
      </c>
      <c r="R3027">
        <f t="shared" si="236"/>
        <v>52.1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3.5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2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4" t="s">
        <v>8315</v>
      </c>
      <c r="Q3028" t="s">
        <v>8355</v>
      </c>
      <c r="R3028">
        <f t="shared" si="236"/>
        <v>51.6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2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4" t="s">
        <v>8315</v>
      </c>
      <c r="Q3029" t="s">
        <v>8355</v>
      </c>
      <c r="R3029">
        <f t="shared" si="236"/>
        <v>164.3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2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4" t="s">
        <v>8315</v>
      </c>
      <c r="Q3030" t="s">
        <v>8355</v>
      </c>
      <c r="R3030">
        <f t="shared" si="236"/>
        <v>84.86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2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4" t="s">
        <v>8315</v>
      </c>
      <c r="Q3031" t="s">
        <v>8355</v>
      </c>
      <c r="R3031">
        <f t="shared" si="236"/>
        <v>94.55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2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4" t="s">
        <v>8315</v>
      </c>
      <c r="Q3032" t="s">
        <v>8355</v>
      </c>
      <c r="R3032">
        <f t="shared" si="236"/>
        <v>45.54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2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4" t="s">
        <v>8315</v>
      </c>
      <c r="Q3033" t="s">
        <v>8355</v>
      </c>
      <c r="R3033">
        <f t="shared" si="236"/>
        <v>51.72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2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4" t="s">
        <v>8315</v>
      </c>
      <c r="Q3034" t="s">
        <v>8355</v>
      </c>
      <c r="R3034">
        <f t="shared" si="236"/>
        <v>50.88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2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4" t="s">
        <v>8315</v>
      </c>
      <c r="Q3035" t="s">
        <v>8355</v>
      </c>
      <c r="R3035">
        <f t="shared" si="236"/>
        <v>191.13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2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4" t="s">
        <v>8315</v>
      </c>
      <c r="Q3036" t="s">
        <v>8355</v>
      </c>
      <c r="R3036">
        <f t="shared" si="236"/>
        <v>89.31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2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4" t="s">
        <v>8315</v>
      </c>
      <c r="Q3037" t="s">
        <v>8355</v>
      </c>
      <c r="R3037">
        <f t="shared" si="236"/>
        <v>88.59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2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4" t="s">
        <v>8315</v>
      </c>
      <c r="Q3038" t="s">
        <v>8355</v>
      </c>
      <c r="R3038">
        <f t="shared" si="236"/>
        <v>96.3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2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4" t="s">
        <v>8315</v>
      </c>
      <c r="Q3039" t="s">
        <v>8355</v>
      </c>
      <c r="R3039">
        <f t="shared" si="236"/>
        <v>33.31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2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4" t="s">
        <v>8315</v>
      </c>
      <c r="Q3040" t="s">
        <v>8355</v>
      </c>
      <c r="R3040">
        <f t="shared" si="236"/>
        <v>37.22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2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4" t="s">
        <v>8315</v>
      </c>
      <c r="Q3041" t="s">
        <v>8355</v>
      </c>
      <c r="R3041">
        <f t="shared" si="236"/>
        <v>92.13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2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4" t="s">
        <v>8315</v>
      </c>
      <c r="Q3042" t="s">
        <v>8355</v>
      </c>
      <c r="R3042">
        <f t="shared" si="236"/>
        <v>76.790000000000006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2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4" t="s">
        <v>8315</v>
      </c>
      <c r="Q3043" t="s">
        <v>8355</v>
      </c>
      <c r="R3043">
        <f t="shared" si="236"/>
        <v>96.53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3.5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2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4" t="s">
        <v>8315</v>
      </c>
      <c r="Q3044" t="s">
        <v>8355</v>
      </c>
      <c r="R3044">
        <f t="shared" si="236"/>
        <v>51.89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2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4" t="s">
        <v>8315</v>
      </c>
      <c r="Q3045" t="s">
        <v>8355</v>
      </c>
      <c r="R3045">
        <f t="shared" si="236"/>
        <v>128.91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2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4" t="s">
        <v>8315</v>
      </c>
      <c r="Q3046" t="s">
        <v>8355</v>
      </c>
      <c r="R3046">
        <f t="shared" si="236"/>
        <v>84.11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3.5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2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4" t="s">
        <v>8315</v>
      </c>
      <c r="Q3047" t="s">
        <v>8355</v>
      </c>
      <c r="R3047">
        <f t="shared" si="236"/>
        <v>82.94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3.5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2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4" t="s">
        <v>8315</v>
      </c>
      <c r="Q3048" t="s">
        <v>8355</v>
      </c>
      <c r="R3048">
        <f t="shared" si="236"/>
        <v>259.95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2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4" t="s">
        <v>8315</v>
      </c>
      <c r="Q3049" t="s">
        <v>8355</v>
      </c>
      <c r="R3049">
        <f t="shared" si="236"/>
        <v>37.25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2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4" t="s">
        <v>8315</v>
      </c>
      <c r="Q3050" t="s">
        <v>8355</v>
      </c>
      <c r="R3050">
        <f t="shared" si="236"/>
        <v>177.02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3.5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2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4" t="s">
        <v>8315</v>
      </c>
      <c r="Q3051" t="s">
        <v>8355</v>
      </c>
      <c r="R3051">
        <f t="shared" si="236"/>
        <v>74.069999999999993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2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4" t="s">
        <v>8315</v>
      </c>
      <c r="Q3052" t="s">
        <v>8355</v>
      </c>
      <c r="R3052">
        <f t="shared" si="236"/>
        <v>70.67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3.5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2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4" t="s">
        <v>8315</v>
      </c>
      <c r="Q3053" t="s">
        <v>8355</v>
      </c>
      <c r="R3053">
        <f t="shared" si="236"/>
        <v>23.63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2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4" t="s">
        <v>8315</v>
      </c>
      <c r="Q3054" t="s">
        <v>8355</v>
      </c>
      <c r="R3054">
        <f t="shared" si="236"/>
        <v>37.5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3.5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2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4" t="s">
        <v>8315</v>
      </c>
      <c r="Q3055" t="s">
        <v>8355</v>
      </c>
      <c r="R3055">
        <f t="shared" si="236"/>
        <v>13.33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3.5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2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4" t="s">
        <v>8315</v>
      </c>
      <c r="Q3056" t="s">
        <v>8355</v>
      </c>
      <c r="R3056">
        <f t="shared" si="236"/>
        <v>0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2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4" t="s">
        <v>8315</v>
      </c>
      <c r="Q3057" t="s">
        <v>8355</v>
      </c>
      <c r="R3057">
        <f t="shared" si="236"/>
        <v>1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2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4" t="s">
        <v>8315</v>
      </c>
      <c r="Q3058" t="s">
        <v>8355</v>
      </c>
      <c r="R3058">
        <f t="shared" si="236"/>
        <v>0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2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4" t="s">
        <v>8315</v>
      </c>
      <c r="Q3059" t="s">
        <v>8355</v>
      </c>
      <c r="R3059">
        <f t="shared" si="236"/>
        <v>0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3.5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2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4" t="s">
        <v>8315</v>
      </c>
      <c r="Q3060" t="s">
        <v>8355</v>
      </c>
      <c r="R3060">
        <f t="shared" si="236"/>
        <v>1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2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4" t="s">
        <v>8315</v>
      </c>
      <c r="Q3061" t="s">
        <v>8355</v>
      </c>
      <c r="R3061">
        <f t="shared" si="236"/>
        <v>41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2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4" t="s">
        <v>8315</v>
      </c>
      <c r="Q3062" t="s">
        <v>8355</v>
      </c>
      <c r="R3062">
        <f t="shared" si="236"/>
        <v>55.83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2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4" t="s">
        <v>8315</v>
      </c>
      <c r="Q3063" t="s">
        <v>8355</v>
      </c>
      <c r="R3063">
        <f t="shared" si="236"/>
        <v>0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2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4" t="s">
        <v>8315</v>
      </c>
      <c r="Q3064" t="s">
        <v>8355</v>
      </c>
      <c r="R3064">
        <f t="shared" si="236"/>
        <v>99.76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2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4" t="s">
        <v>8315</v>
      </c>
      <c r="Q3065" t="s">
        <v>8355</v>
      </c>
      <c r="R3065">
        <f t="shared" si="236"/>
        <v>25.52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2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4" t="s">
        <v>8315</v>
      </c>
      <c r="Q3066" t="s">
        <v>8355</v>
      </c>
      <c r="R3066">
        <f t="shared" si="236"/>
        <v>117.65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2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4" t="s">
        <v>8315</v>
      </c>
      <c r="Q3067" t="s">
        <v>8355</v>
      </c>
      <c r="R3067">
        <f t="shared" si="236"/>
        <v>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2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4" t="s">
        <v>8315</v>
      </c>
      <c r="Q3068" t="s">
        <v>8355</v>
      </c>
      <c r="R3068">
        <f t="shared" si="236"/>
        <v>2796.67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2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4" t="s">
        <v>8315</v>
      </c>
      <c r="Q3069" t="s">
        <v>8355</v>
      </c>
      <c r="R3069">
        <f t="shared" si="236"/>
        <v>200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3.5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2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4" t="s">
        <v>8315</v>
      </c>
      <c r="Q3070" t="s">
        <v>8355</v>
      </c>
      <c r="R3070">
        <f t="shared" si="236"/>
        <v>87.5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2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4" t="s">
        <v>8315</v>
      </c>
      <c r="Q3071" t="s">
        <v>8355</v>
      </c>
      <c r="R3071">
        <f t="shared" si="236"/>
        <v>20.14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2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4" t="s">
        <v>8315</v>
      </c>
      <c r="Q3072" t="s">
        <v>8355</v>
      </c>
      <c r="R3072">
        <f t="shared" si="236"/>
        <v>20.88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2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4" t="s">
        <v>8315</v>
      </c>
      <c r="Q3073" t="s">
        <v>8355</v>
      </c>
      <c r="R3073">
        <f t="shared" si="236"/>
        <v>61.31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3.5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2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4" t="s">
        <v>8315</v>
      </c>
      <c r="Q3074" t="s">
        <v>8355</v>
      </c>
      <c r="R3074">
        <f t="shared" ref="R3074:R3137" si="241">IFERROR(ROUND(E3074/M3074,2),0)</f>
        <v>1</v>
      </c>
      <c r="S3074" s="10">
        <f t="shared" ref="S3074:S3137" si="242" xml:space="preserve"> (((K3074/60)/60)/24)+DATE(1970,1,1)</f>
        <v>42658.690532407403</v>
      </c>
      <c r="T3074" s="10">
        <f t="shared" ref="T3074:T3137" si="243" xml:space="preserve"> (((J3074/60)/60)/24)+DATE(1970,1,1)</f>
        <v>42673.073611111111</v>
      </c>
      <c r="U3074">
        <f t="shared" ref="U3074:U3137" si="244">YEAR(S3074)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2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4" t="s">
        <v>8315</v>
      </c>
      <c r="Q3075" t="s">
        <v>8355</v>
      </c>
      <c r="R3075">
        <f t="shared" si="241"/>
        <v>92.14</v>
      </c>
      <c r="S3075" s="10">
        <f t="shared" si="242"/>
        <v>42111.684027777781</v>
      </c>
      <c r="T3075" s="10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2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4" t="s">
        <v>8315</v>
      </c>
      <c r="Q3076" t="s">
        <v>8355</v>
      </c>
      <c r="R3076">
        <f t="shared" si="241"/>
        <v>7.33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2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4" t="s">
        <v>8315</v>
      </c>
      <c r="Q3077" t="s">
        <v>8355</v>
      </c>
      <c r="R3077">
        <f t="shared" si="241"/>
        <v>64.8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2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4" t="s">
        <v>8315</v>
      </c>
      <c r="Q3078" t="s">
        <v>8355</v>
      </c>
      <c r="R3078">
        <f t="shared" si="241"/>
        <v>30.12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2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4" t="s">
        <v>8315</v>
      </c>
      <c r="Q3079" t="s">
        <v>8355</v>
      </c>
      <c r="R3079">
        <f t="shared" si="241"/>
        <v>52.5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2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4" t="s">
        <v>8315</v>
      </c>
      <c r="Q3080" t="s">
        <v>8355</v>
      </c>
      <c r="R3080">
        <f t="shared" si="241"/>
        <v>23.67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2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4" t="s">
        <v>8315</v>
      </c>
      <c r="Q3081" t="s">
        <v>8355</v>
      </c>
      <c r="R3081">
        <f t="shared" si="241"/>
        <v>415.78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2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4" t="s">
        <v>8315</v>
      </c>
      <c r="Q3082" t="s">
        <v>8355</v>
      </c>
      <c r="R3082">
        <f t="shared" si="241"/>
        <v>53.71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2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4" t="s">
        <v>8315</v>
      </c>
      <c r="Q3083" t="s">
        <v>8355</v>
      </c>
      <c r="R3083">
        <f t="shared" si="241"/>
        <v>420.6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2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4" t="s">
        <v>8315</v>
      </c>
      <c r="Q3084" t="s">
        <v>8355</v>
      </c>
      <c r="R3084">
        <f t="shared" si="241"/>
        <v>0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2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4" t="s">
        <v>8315</v>
      </c>
      <c r="Q3085" t="s">
        <v>8355</v>
      </c>
      <c r="R3085">
        <f t="shared" si="241"/>
        <v>18.670000000000002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3.5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2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4" t="s">
        <v>8315</v>
      </c>
      <c r="Q3086" t="s">
        <v>8355</v>
      </c>
      <c r="R3086">
        <f t="shared" si="241"/>
        <v>78.33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2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4" t="s">
        <v>8315</v>
      </c>
      <c r="Q3087" t="s">
        <v>8355</v>
      </c>
      <c r="R3087">
        <f t="shared" si="241"/>
        <v>67.78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3.5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2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4" t="s">
        <v>8315</v>
      </c>
      <c r="Q3088" t="s">
        <v>8355</v>
      </c>
      <c r="R3088">
        <f t="shared" si="241"/>
        <v>16.670000000000002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2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4" t="s">
        <v>8315</v>
      </c>
      <c r="Q3089" t="s">
        <v>8355</v>
      </c>
      <c r="R3089">
        <f t="shared" si="241"/>
        <v>62.5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2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4" t="s">
        <v>8315</v>
      </c>
      <c r="Q3090" t="s">
        <v>8355</v>
      </c>
      <c r="R3090">
        <f t="shared" si="241"/>
        <v>42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2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4" t="s">
        <v>8315</v>
      </c>
      <c r="Q3091" t="s">
        <v>8355</v>
      </c>
      <c r="R3091">
        <f t="shared" si="241"/>
        <v>130.09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2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4" t="s">
        <v>8315</v>
      </c>
      <c r="Q3092" t="s">
        <v>8355</v>
      </c>
      <c r="R3092">
        <f t="shared" si="241"/>
        <v>1270.22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3.5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2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4" t="s">
        <v>8315</v>
      </c>
      <c r="Q3093" t="s">
        <v>8355</v>
      </c>
      <c r="R3093">
        <f t="shared" si="241"/>
        <v>88.44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2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4" t="s">
        <v>8315</v>
      </c>
      <c r="Q3094" t="s">
        <v>8355</v>
      </c>
      <c r="R3094">
        <f t="shared" si="241"/>
        <v>56.34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3.5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2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4" t="s">
        <v>8315</v>
      </c>
      <c r="Q3095" t="s">
        <v>8355</v>
      </c>
      <c r="R3095">
        <f t="shared" si="241"/>
        <v>53.53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2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4" t="s">
        <v>8315</v>
      </c>
      <c r="Q3096" t="s">
        <v>8355</v>
      </c>
      <c r="R3096">
        <f t="shared" si="241"/>
        <v>25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2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4" t="s">
        <v>8315</v>
      </c>
      <c r="Q3097" t="s">
        <v>8355</v>
      </c>
      <c r="R3097">
        <f t="shared" si="241"/>
        <v>50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2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4" t="s">
        <v>8315</v>
      </c>
      <c r="Q3098" t="s">
        <v>8355</v>
      </c>
      <c r="R3098">
        <f t="shared" si="241"/>
        <v>56.79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2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4" t="s">
        <v>8315</v>
      </c>
      <c r="Q3099" t="s">
        <v>8355</v>
      </c>
      <c r="R3099">
        <f t="shared" si="241"/>
        <v>40.83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3.5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2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4" t="s">
        <v>8315</v>
      </c>
      <c r="Q3100" t="s">
        <v>8355</v>
      </c>
      <c r="R3100">
        <f t="shared" si="241"/>
        <v>65.11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2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4" t="s">
        <v>8315</v>
      </c>
      <c r="Q3101" t="s">
        <v>8355</v>
      </c>
      <c r="R3101">
        <f t="shared" si="241"/>
        <v>55.6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2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4" t="s">
        <v>8315</v>
      </c>
      <c r="Q3102" t="s">
        <v>8355</v>
      </c>
      <c r="R3102">
        <f t="shared" si="241"/>
        <v>140.54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2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4" t="s">
        <v>8315</v>
      </c>
      <c r="Q3103" t="s">
        <v>8355</v>
      </c>
      <c r="R3103">
        <f t="shared" si="241"/>
        <v>25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3.5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2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4" t="s">
        <v>8315</v>
      </c>
      <c r="Q3104" t="s">
        <v>8355</v>
      </c>
      <c r="R3104">
        <f t="shared" si="241"/>
        <v>69.53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2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4" t="s">
        <v>8315</v>
      </c>
      <c r="Q3105" t="s">
        <v>8355</v>
      </c>
      <c r="R3105">
        <f t="shared" si="241"/>
        <v>5.5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2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4" t="s">
        <v>8315</v>
      </c>
      <c r="Q3106" t="s">
        <v>8355</v>
      </c>
      <c r="R3106">
        <f t="shared" si="241"/>
        <v>237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2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4" t="s">
        <v>8315</v>
      </c>
      <c r="Q3107" t="s">
        <v>8355</v>
      </c>
      <c r="R3107">
        <f t="shared" si="241"/>
        <v>79.87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3.5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2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4" t="s">
        <v>8315</v>
      </c>
      <c r="Q3108" t="s">
        <v>8355</v>
      </c>
      <c r="R3108">
        <f t="shared" si="241"/>
        <v>10.25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2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4" t="s">
        <v>8315</v>
      </c>
      <c r="Q3109" t="s">
        <v>8355</v>
      </c>
      <c r="R3109">
        <f t="shared" si="241"/>
        <v>272.58999999999997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2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4" t="s">
        <v>8315</v>
      </c>
      <c r="Q3110" t="s">
        <v>8355</v>
      </c>
      <c r="R3110">
        <f t="shared" si="241"/>
        <v>13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2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4" t="s">
        <v>8315</v>
      </c>
      <c r="Q3111" t="s">
        <v>8355</v>
      </c>
      <c r="R3111">
        <f t="shared" si="241"/>
        <v>58.18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2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4" t="s">
        <v>8315</v>
      </c>
      <c r="Q3112" t="s">
        <v>8355</v>
      </c>
      <c r="R3112">
        <f t="shared" si="241"/>
        <v>10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2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4" t="s">
        <v>8315</v>
      </c>
      <c r="Q3113" t="s">
        <v>8355</v>
      </c>
      <c r="R3113">
        <f t="shared" si="241"/>
        <v>70.11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2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4" t="s">
        <v>8315</v>
      </c>
      <c r="Q3114" t="s">
        <v>8355</v>
      </c>
      <c r="R3114">
        <f t="shared" si="241"/>
        <v>57.89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2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4" t="s">
        <v>8315</v>
      </c>
      <c r="Q3115" t="s">
        <v>8355</v>
      </c>
      <c r="R3115">
        <f t="shared" si="241"/>
        <v>125.27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2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4" t="s">
        <v>8315</v>
      </c>
      <c r="Q3116" t="s">
        <v>8355</v>
      </c>
      <c r="R3116">
        <f t="shared" si="241"/>
        <v>0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2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4" t="s">
        <v>8315</v>
      </c>
      <c r="Q3117" t="s">
        <v>8355</v>
      </c>
      <c r="R3117">
        <f t="shared" si="241"/>
        <v>300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2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4" t="s">
        <v>8315</v>
      </c>
      <c r="Q3118" t="s">
        <v>8355</v>
      </c>
      <c r="R3118">
        <f t="shared" si="241"/>
        <v>43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2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4" t="s">
        <v>8315</v>
      </c>
      <c r="Q3119" t="s">
        <v>8355</v>
      </c>
      <c r="R3119">
        <f t="shared" si="241"/>
        <v>1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2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4" t="s">
        <v>8315</v>
      </c>
      <c r="Q3120" t="s">
        <v>8355</v>
      </c>
      <c r="R3120">
        <f t="shared" si="241"/>
        <v>775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3.5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2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4" t="s">
        <v>8315</v>
      </c>
      <c r="Q3121" t="s">
        <v>8355</v>
      </c>
      <c r="R3121">
        <f t="shared" si="241"/>
        <v>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2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4" t="s">
        <v>8315</v>
      </c>
      <c r="Q3122" t="s">
        <v>8355</v>
      </c>
      <c r="R3122">
        <f t="shared" si="241"/>
        <v>12.8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2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4" t="s">
        <v>8315</v>
      </c>
      <c r="Q3123" t="s">
        <v>8355</v>
      </c>
      <c r="R3123">
        <f t="shared" si="241"/>
        <v>10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2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4" t="s">
        <v>8315</v>
      </c>
      <c r="Q3124" t="s">
        <v>8355</v>
      </c>
      <c r="R3124">
        <f t="shared" si="241"/>
        <v>58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2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4" t="s">
        <v>8315</v>
      </c>
      <c r="Q3125" t="s">
        <v>8355</v>
      </c>
      <c r="R3125">
        <f t="shared" si="241"/>
        <v>244.8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2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4" t="s">
        <v>8315</v>
      </c>
      <c r="Q3126" t="s">
        <v>8355</v>
      </c>
      <c r="R3126">
        <f t="shared" si="241"/>
        <v>6.5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2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4" t="s">
        <v>8315</v>
      </c>
      <c r="Q3127" t="s">
        <v>8355</v>
      </c>
      <c r="R3127">
        <f t="shared" si="241"/>
        <v>0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2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4" t="s">
        <v>8315</v>
      </c>
      <c r="Q3128" t="s">
        <v>8355</v>
      </c>
      <c r="R3128">
        <f t="shared" si="241"/>
        <v>61.18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2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4" t="s">
        <v>8315</v>
      </c>
      <c r="Q3129" t="s">
        <v>8355</v>
      </c>
      <c r="R3129">
        <f t="shared" si="241"/>
        <v>0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2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4" t="s">
        <v>8315</v>
      </c>
      <c r="Q3130" t="s">
        <v>8316</v>
      </c>
      <c r="R3130">
        <f t="shared" si="241"/>
        <v>139.24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3.5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2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4" t="s">
        <v>8315</v>
      </c>
      <c r="Q3131" t="s">
        <v>8316</v>
      </c>
      <c r="R3131">
        <f t="shared" si="241"/>
        <v>10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2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4" t="s">
        <v>8315</v>
      </c>
      <c r="Q3132" t="s">
        <v>8316</v>
      </c>
      <c r="R3132">
        <f t="shared" si="241"/>
        <v>93.75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2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4" t="s">
        <v>8315</v>
      </c>
      <c r="Q3133" t="s">
        <v>8316</v>
      </c>
      <c r="R3133">
        <f t="shared" si="241"/>
        <v>53.75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2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4" t="s">
        <v>8315</v>
      </c>
      <c r="Q3134" t="s">
        <v>8316</v>
      </c>
      <c r="R3134">
        <f t="shared" si="241"/>
        <v>10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2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4" t="s">
        <v>8315</v>
      </c>
      <c r="Q3135" t="s">
        <v>8316</v>
      </c>
      <c r="R3135">
        <f t="shared" si="241"/>
        <v>33.75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2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4" t="s">
        <v>8315</v>
      </c>
      <c r="Q3136" t="s">
        <v>8316</v>
      </c>
      <c r="R3136">
        <f t="shared" si="241"/>
        <v>18.75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2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4" t="s">
        <v>8315</v>
      </c>
      <c r="Q3137" t="s">
        <v>8316</v>
      </c>
      <c r="R3137">
        <f t="shared" si="241"/>
        <v>23.14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2">
        <f t="shared" ref="F3138:F3201" si="245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4" t="s">
        <v>8315</v>
      </c>
      <c r="Q3138" t="s">
        <v>8316</v>
      </c>
      <c r="R3138">
        <f t="shared" ref="R3138:R3201" si="246">IFERROR(ROUND(E3138/M3138,2),0)</f>
        <v>29.05</v>
      </c>
      <c r="S3138" s="10">
        <f t="shared" ref="S3138:S3201" si="247" xml:space="preserve"> (((K3138/60)/60)/24)+DATE(1970,1,1)</f>
        <v>42789.462430555555</v>
      </c>
      <c r="T3138" s="10">
        <f t="shared" ref="T3138:T3201" si="248" xml:space="preserve"> (((J3138/60)/60)/24)+DATE(1970,1,1)</f>
        <v>42825.957638888889</v>
      </c>
      <c r="U3138">
        <f t="shared" ref="U3138:U3201" si="249"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2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4" t="s">
        <v>8315</v>
      </c>
      <c r="Q3139" t="s">
        <v>8316</v>
      </c>
      <c r="R3139">
        <f t="shared" si="246"/>
        <v>50</v>
      </c>
      <c r="S3139" s="10">
        <f t="shared" si="247"/>
        <v>42807.885057870371</v>
      </c>
      <c r="T3139" s="10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2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4" t="s">
        <v>8315</v>
      </c>
      <c r="Q3140" t="s">
        <v>8316</v>
      </c>
      <c r="R3140">
        <f t="shared" si="246"/>
        <v>0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2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4" t="s">
        <v>8315</v>
      </c>
      <c r="Q3141" t="s">
        <v>8316</v>
      </c>
      <c r="R3141">
        <f t="shared" si="246"/>
        <v>450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3.5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2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4" t="s">
        <v>8315</v>
      </c>
      <c r="Q3142" t="s">
        <v>8316</v>
      </c>
      <c r="R3142">
        <f t="shared" si="246"/>
        <v>24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2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4" t="s">
        <v>8315</v>
      </c>
      <c r="Q3143" t="s">
        <v>8316</v>
      </c>
      <c r="R3143">
        <f t="shared" si="246"/>
        <v>32.25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2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4" t="s">
        <v>8315</v>
      </c>
      <c r="Q3144" t="s">
        <v>8316</v>
      </c>
      <c r="R3144">
        <f t="shared" si="246"/>
        <v>15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2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4" t="s">
        <v>8315</v>
      </c>
      <c r="Q3145" t="s">
        <v>8316</v>
      </c>
      <c r="R3145">
        <f t="shared" si="246"/>
        <v>0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2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4" t="s">
        <v>8315</v>
      </c>
      <c r="Q3146" t="s">
        <v>8316</v>
      </c>
      <c r="R3146">
        <f t="shared" si="246"/>
        <v>251.33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2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4" t="s">
        <v>8315</v>
      </c>
      <c r="Q3147" t="s">
        <v>8316</v>
      </c>
      <c r="R3147">
        <f t="shared" si="246"/>
        <v>0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2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4" t="s">
        <v>8315</v>
      </c>
      <c r="Q3148" t="s">
        <v>8316</v>
      </c>
      <c r="R3148">
        <f t="shared" si="246"/>
        <v>437.5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2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4" t="s">
        <v>8315</v>
      </c>
      <c r="Q3149" t="s">
        <v>8316</v>
      </c>
      <c r="R3149">
        <f t="shared" si="246"/>
        <v>110.35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2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4" t="s">
        <v>8315</v>
      </c>
      <c r="Q3150" t="s">
        <v>8316</v>
      </c>
      <c r="R3150">
        <f t="shared" si="246"/>
        <v>41.42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2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4" t="s">
        <v>8315</v>
      </c>
      <c r="Q3151" t="s">
        <v>8316</v>
      </c>
      <c r="R3151">
        <f t="shared" si="246"/>
        <v>52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2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4" t="s">
        <v>8315</v>
      </c>
      <c r="Q3152" t="s">
        <v>8316</v>
      </c>
      <c r="R3152">
        <f t="shared" si="246"/>
        <v>33.99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2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4" t="s">
        <v>8315</v>
      </c>
      <c r="Q3153" t="s">
        <v>8316</v>
      </c>
      <c r="R3153">
        <f t="shared" si="246"/>
        <v>103.35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2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4" t="s">
        <v>8315</v>
      </c>
      <c r="Q3154" t="s">
        <v>8316</v>
      </c>
      <c r="R3154">
        <f t="shared" si="246"/>
        <v>34.79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2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4" t="s">
        <v>8315</v>
      </c>
      <c r="Q3155" t="s">
        <v>8316</v>
      </c>
      <c r="R3155">
        <f t="shared" si="246"/>
        <v>41.77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2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4" t="s">
        <v>8315</v>
      </c>
      <c r="Q3156" t="s">
        <v>8316</v>
      </c>
      <c r="R3156">
        <f t="shared" si="246"/>
        <v>64.27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2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4" t="s">
        <v>8315</v>
      </c>
      <c r="Q3157" t="s">
        <v>8316</v>
      </c>
      <c r="R3157">
        <f t="shared" si="246"/>
        <v>31.21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2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4" t="s">
        <v>8315</v>
      </c>
      <c r="Q3158" t="s">
        <v>8316</v>
      </c>
      <c r="R3158">
        <f t="shared" si="246"/>
        <v>62.92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2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4" t="s">
        <v>8315</v>
      </c>
      <c r="Q3159" t="s">
        <v>8316</v>
      </c>
      <c r="R3159">
        <f t="shared" si="246"/>
        <v>98.54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2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4" t="s">
        <v>8315</v>
      </c>
      <c r="Q3160" t="s">
        <v>8316</v>
      </c>
      <c r="R3160">
        <f t="shared" si="246"/>
        <v>82.61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2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4" t="s">
        <v>8315</v>
      </c>
      <c r="Q3161" t="s">
        <v>8316</v>
      </c>
      <c r="R3161">
        <f t="shared" si="246"/>
        <v>38.5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2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4" t="s">
        <v>8315</v>
      </c>
      <c r="Q3162" t="s">
        <v>8316</v>
      </c>
      <c r="R3162">
        <f t="shared" si="246"/>
        <v>80.16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3.5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2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4" t="s">
        <v>8315</v>
      </c>
      <c r="Q3163" t="s">
        <v>8316</v>
      </c>
      <c r="R3163">
        <f t="shared" si="246"/>
        <v>28.41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3.5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2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4" t="s">
        <v>8315</v>
      </c>
      <c r="Q3164" t="s">
        <v>8316</v>
      </c>
      <c r="R3164">
        <f t="shared" si="246"/>
        <v>80.73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2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4" t="s">
        <v>8315</v>
      </c>
      <c r="Q3165" t="s">
        <v>8316</v>
      </c>
      <c r="R3165">
        <f t="shared" si="246"/>
        <v>200.69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3.5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2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4" t="s">
        <v>8315</v>
      </c>
      <c r="Q3166" t="s">
        <v>8316</v>
      </c>
      <c r="R3166">
        <f t="shared" si="246"/>
        <v>37.590000000000003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3.5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2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4" t="s">
        <v>8315</v>
      </c>
      <c r="Q3167" t="s">
        <v>8316</v>
      </c>
      <c r="R3167">
        <f t="shared" si="246"/>
        <v>58.1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2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4" t="s">
        <v>8315</v>
      </c>
      <c r="Q3168" t="s">
        <v>8316</v>
      </c>
      <c r="R3168">
        <f t="shared" si="246"/>
        <v>60.3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2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4" t="s">
        <v>8315</v>
      </c>
      <c r="Q3169" t="s">
        <v>8316</v>
      </c>
      <c r="R3169">
        <f t="shared" si="246"/>
        <v>63.36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2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4" t="s">
        <v>8315</v>
      </c>
      <c r="Q3170" t="s">
        <v>8316</v>
      </c>
      <c r="R3170">
        <f t="shared" si="246"/>
        <v>50.9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2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4" t="s">
        <v>8315</v>
      </c>
      <c r="Q3171" t="s">
        <v>8316</v>
      </c>
      <c r="R3171">
        <f t="shared" si="246"/>
        <v>100.5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2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4" t="s">
        <v>8315</v>
      </c>
      <c r="Q3172" t="s">
        <v>8316</v>
      </c>
      <c r="R3172">
        <f t="shared" si="246"/>
        <v>31.62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3.5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2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4" t="s">
        <v>8315</v>
      </c>
      <c r="Q3173" t="s">
        <v>8316</v>
      </c>
      <c r="R3173">
        <f t="shared" si="246"/>
        <v>65.099999999999994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2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4" t="s">
        <v>8315</v>
      </c>
      <c r="Q3174" t="s">
        <v>8316</v>
      </c>
      <c r="R3174">
        <f t="shared" si="246"/>
        <v>79.31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2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4" t="s">
        <v>8315</v>
      </c>
      <c r="Q3175" t="s">
        <v>8316</v>
      </c>
      <c r="R3175">
        <f t="shared" si="246"/>
        <v>139.19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3.5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2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4" t="s">
        <v>8315</v>
      </c>
      <c r="Q3176" t="s">
        <v>8316</v>
      </c>
      <c r="R3176">
        <f t="shared" si="246"/>
        <v>131.91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2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4" t="s">
        <v>8315</v>
      </c>
      <c r="Q3177" t="s">
        <v>8316</v>
      </c>
      <c r="R3177">
        <f t="shared" si="246"/>
        <v>91.3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3.5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2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4" t="s">
        <v>8315</v>
      </c>
      <c r="Q3178" t="s">
        <v>8316</v>
      </c>
      <c r="R3178">
        <f t="shared" si="246"/>
        <v>39.67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2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4" t="s">
        <v>8315</v>
      </c>
      <c r="Q3179" t="s">
        <v>8316</v>
      </c>
      <c r="R3179">
        <f t="shared" si="246"/>
        <v>57.55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3.5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2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4" t="s">
        <v>8315</v>
      </c>
      <c r="Q3180" t="s">
        <v>8316</v>
      </c>
      <c r="R3180">
        <f t="shared" si="246"/>
        <v>33.03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2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2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4" t="s">
        <v>8315</v>
      </c>
      <c r="Q3181" t="s">
        <v>8316</v>
      </c>
      <c r="R3181">
        <f t="shared" si="246"/>
        <v>77.34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2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4" t="s">
        <v>8315</v>
      </c>
      <c r="Q3182" t="s">
        <v>8316</v>
      </c>
      <c r="R3182">
        <f t="shared" si="246"/>
        <v>31.93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2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4" t="s">
        <v>8315</v>
      </c>
      <c r="Q3183" t="s">
        <v>8316</v>
      </c>
      <c r="R3183">
        <f t="shared" si="246"/>
        <v>36.33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2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4" t="s">
        <v>8315</v>
      </c>
      <c r="Q3184" t="s">
        <v>8316</v>
      </c>
      <c r="R3184">
        <f t="shared" si="246"/>
        <v>46.77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2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4" t="s">
        <v>8315</v>
      </c>
      <c r="Q3185" t="s">
        <v>8316</v>
      </c>
      <c r="R3185">
        <f t="shared" si="246"/>
        <v>40.07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2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4" t="s">
        <v>8315</v>
      </c>
      <c r="Q3186" t="s">
        <v>8316</v>
      </c>
      <c r="R3186">
        <f t="shared" si="246"/>
        <v>100.22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2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4" t="s">
        <v>8315</v>
      </c>
      <c r="Q3187" t="s">
        <v>8316</v>
      </c>
      <c r="R3187">
        <f t="shared" si="246"/>
        <v>41.67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2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4" t="s">
        <v>8315</v>
      </c>
      <c r="Q3188" t="s">
        <v>8316</v>
      </c>
      <c r="R3188">
        <f t="shared" si="246"/>
        <v>46.71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3.5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2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4" t="s">
        <v>8315</v>
      </c>
      <c r="Q3189" t="s">
        <v>8316</v>
      </c>
      <c r="R3189">
        <f t="shared" si="246"/>
        <v>71.489999999999995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2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4" t="s">
        <v>8315</v>
      </c>
      <c r="Q3190" t="s">
        <v>8357</v>
      </c>
      <c r="R3190">
        <f t="shared" si="246"/>
        <v>14.44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3.5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2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4" t="s">
        <v>8315</v>
      </c>
      <c r="Q3191" t="s">
        <v>8357</v>
      </c>
      <c r="R3191">
        <f t="shared" si="246"/>
        <v>356.84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2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4" t="s">
        <v>8315</v>
      </c>
      <c r="Q3192" t="s">
        <v>8357</v>
      </c>
      <c r="R3192">
        <f t="shared" si="246"/>
        <v>0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2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4" t="s">
        <v>8315</v>
      </c>
      <c r="Q3193" t="s">
        <v>8357</v>
      </c>
      <c r="R3193">
        <f t="shared" si="246"/>
        <v>37.75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2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4" t="s">
        <v>8315</v>
      </c>
      <c r="Q3194" t="s">
        <v>8357</v>
      </c>
      <c r="R3194">
        <f t="shared" si="246"/>
        <v>12.75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2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4" t="s">
        <v>8315</v>
      </c>
      <c r="Q3195" t="s">
        <v>8357</v>
      </c>
      <c r="R3195">
        <f t="shared" si="246"/>
        <v>24.46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3.5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2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4" t="s">
        <v>8315</v>
      </c>
      <c r="Q3196" t="s">
        <v>8357</v>
      </c>
      <c r="R3196">
        <f t="shared" si="246"/>
        <v>0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3.5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2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4" t="s">
        <v>8315</v>
      </c>
      <c r="Q3197" t="s">
        <v>8357</v>
      </c>
      <c r="R3197">
        <f t="shared" si="246"/>
        <v>53.08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2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4" t="s">
        <v>8315</v>
      </c>
      <c r="Q3198" t="s">
        <v>8357</v>
      </c>
      <c r="R3198">
        <f t="shared" si="246"/>
        <v>300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2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4" t="s">
        <v>8315</v>
      </c>
      <c r="Q3199" t="s">
        <v>8357</v>
      </c>
      <c r="R3199">
        <f t="shared" si="246"/>
        <v>286.25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3.5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2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4" t="s">
        <v>8315</v>
      </c>
      <c r="Q3200" t="s">
        <v>8357</v>
      </c>
      <c r="R3200">
        <f t="shared" si="246"/>
        <v>36.67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2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4" t="s">
        <v>8315</v>
      </c>
      <c r="Q3201" t="s">
        <v>8357</v>
      </c>
      <c r="R3201">
        <f t="shared" si="246"/>
        <v>49.21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3.5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2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4" t="s">
        <v>8315</v>
      </c>
      <c r="Q3202" t="s">
        <v>8357</v>
      </c>
      <c r="R3202">
        <f t="shared" ref="R3202:R3265" si="251">IFERROR(ROUND(E3202/M3202,2),0)</f>
        <v>1</v>
      </c>
      <c r="S3202" s="10">
        <f t="shared" ref="S3202:S3265" si="252" xml:space="preserve"> (((K3202/60)/60)/24)+DATE(1970,1,1)</f>
        <v>42460.320613425924</v>
      </c>
      <c r="T3202" s="10">
        <f t="shared" ref="T3202:T3265" si="253" xml:space="preserve"> (((J3202/60)/60)/24)+DATE(1970,1,1)</f>
        <v>42490.231944444444</v>
      </c>
      <c r="U3202">
        <f t="shared" ref="U3202:U3265" si="254">YEAR(S3202)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2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4" t="s">
        <v>8315</v>
      </c>
      <c r="Q3203" t="s">
        <v>8357</v>
      </c>
      <c r="R3203">
        <f t="shared" si="251"/>
        <v>12.5</v>
      </c>
      <c r="S3203" s="10">
        <f t="shared" si="252"/>
        <v>41861.767094907409</v>
      </c>
      <c r="T3203" s="10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2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4" t="s">
        <v>8315</v>
      </c>
      <c r="Q3204" t="s">
        <v>8357</v>
      </c>
      <c r="R3204">
        <f t="shared" si="251"/>
        <v>109.04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2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4" t="s">
        <v>8315</v>
      </c>
      <c r="Q3205" t="s">
        <v>8357</v>
      </c>
      <c r="R3205">
        <f t="shared" si="251"/>
        <v>41.67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2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4" t="s">
        <v>8315</v>
      </c>
      <c r="Q3206" t="s">
        <v>8357</v>
      </c>
      <c r="R3206">
        <f t="shared" si="251"/>
        <v>0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2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4" t="s">
        <v>8315</v>
      </c>
      <c r="Q3207" t="s">
        <v>8357</v>
      </c>
      <c r="R3207">
        <f t="shared" si="251"/>
        <v>22.75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2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4" t="s">
        <v>8315</v>
      </c>
      <c r="Q3208" t="s">
        <v>8357</v>
      </c>
      <c r="R3208">
        <f t="shared" si="251"/>
        <v>0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2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4" t="s">
        <v>8315</v>
      </c>
      <c r="Q3209" t="s">
        <v>8357</v>
      </c>
      <c r="R3209">
        <f t="shared" si="251"/>
        <v>70.83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2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4" t="s">
        <v>8315</v>
      </c>
      <c r="Q3210" t="s">
        <v>8316</v>
      </c>
      <c r="R3210">
        <f t="shared" si="251"/>
        <v>63.11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2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4" t="s">
        <v>8315</v>
      </c>
      <c r="Q3211" t="s">
        <v>8316</v>
      </c>
      <c r="R3211">
        <f t="shared" si="251"/>
        <v>50.16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2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4" t="s">
        <v>8315</v>
      </c>
      <c r="Q3212" t="s">
        <v>8316</v>
      </c>
      <c r="R3212">
        <f t="shared" si="251"/>
        <v>62.88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3.5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2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4" t="s">
        <v>8315</v>
      </c>
      <c r="Q3213" t="s">
        <v>8316</v>
      </c>
      <c r="R3213">
        <f t="shared" si="251"/>
        <v>85.53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2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4" t="s">
        <v>8315</v>
      </c>
      <c r="Q3214" t="s">
        <v>8316</v>
      </c>
      <c r="R3214">
        <f t="shared" si="251"/>
        <v>53.72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2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4" t="s">
        <v>8315</v>
      </c>
      <c r="Q3215" t="s">
        <v>8316</v>
      </c>
      <c r="R3215">
        <f t="shared" si="251"/>
        <v>127.81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2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4" t="s">
        <v>8315</v>
      </c>
      <c r="Q3216" t="s">
        <v>8316</v>
      </c>
      <c r="R3216">
        <f t="shared" si="251"/>
        <v>106.57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2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4" t="s">
        <v>8315</v>
      </c>
      <c r="Q3217" t="s">
        <v>8316</v>
      </c>
      <c r="R3217">
        <f t="shared" si="251"/>
        <v>262.11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2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4" t="s">
        <v>8315</v>
      </c>
      <c r="Q3218" t="s">
        <v>8316</v>
      </c>
      <c r="R3218">
        <f t="shared" si="251"/>
        <v>57.17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2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4" t="s">
        <v>8315</v>
      </c>
      <c r="Q3219" t="s">
        <v>8316</v>
      </c>
      <c r="R3219">
        <f t="shared" si="251"/>
        <v>50.2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2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4" t="s">
        <v>8315</v>
      </c>
      <c r="Q3220" t="s">
        <v>8316</v>
      </c>
      <c r="R3220">
        <f t="shared" si="251"/>
        <v>66.59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29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2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4" t="s">
        <v>8315</v>
      </c>
      <c r="Q3221" t="s">
        <v>8316</v>
      </c>
      <c r="R3221">
        <f t="shared" si="251"/>
        <v>168.25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2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4" t="s">
        <v>8315</v>
      </c>
      <c r="Q3222" t="s">
        <v>8316</v>
      </c>
      <c r="R3222">
        <f t="shared" si="251"/>
        <v>256.37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2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4" t="s">
        <v>8315</v>
      </c>
      <c r="Q3223" t="s">
        <v>8316</v>
      </c>
      <c r="R3223">
        <f t="shared" si="251"/>
        <v>36.61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2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4" t="s">
        <v>8315</v>
      </c>
      <c r="Q3224" t="s">
        <v>8316</v>
      </c>
      <c r="R3224">
        <f t="shared" si="251"/>
        <v>37.14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2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4" t="s">
        <v>8315</v>
      </c>
      <c r="Q3225" t="s">
        <v>8316</v>
      </c>
      <c r="R3225">
        <f t="shared" si="251"/>
        <v>45.88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3.5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2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4" t="s">
        <v>8315</v>
      </c>
      <c r="Q3226" t="s">
        <v>8316</v>
      </c>
      <c r="R3226">
        <f t="shared" si="251"/>
        <v>141.71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2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4" t="s">
        <v>8315</v>
      </c>
      <c r="Q3227" t="s">
        <v>8316</v>
      </c>
      <c r="R3227">
        <f t="shared" si="251"/>
        <v>52.49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2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4" t="s">
        <v>8315</v>
      </c>
      <c r="Q3228" t="s">
        <v>8316</v>
      </c>
      <c r="R3228">
        <f t="shared" si="251"/>
        <v>59.52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2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4" t="s">
        <v>8315</v>
      </c>
      <c r="Q3229" t="s">
        <v>8316</v>
      </c>
      <c r="R3229">
        <f t="shared" si="251"/>
        <v>50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2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4" t="s">
        <v>8315</v>
      </c>
      <c r="Q3230" t="s">
        <v>8316</v>
      </c>
      <c r="R3230">
        <f t="shared" si="251"/>
        <v>193.62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2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4" t="s">
        <v>8315</v>
      </c>
      <c r="Q3231" t="s">
        <v>8316</v>
      </c>
      <c r="R3231">
        <f t="shared" si="251"/>
        <v>106.8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2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4" t="s">
        <v>8315</v>
      </c>
      <c r="Q3232" t="s">
        <v>8316</v>
      </c>
      <c r="R3232">
        <f t="shared" si="251"/>
        <v>77.22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2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4" t="s">
        <v>8315</v>
      </c>
      <c r="Q3233" t="s">
        <v>8316</v>
      </c>
      <c r="R3233">
        <f t="shared" si="251"/>
        <v>57.5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2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4" t="s">
        <v>8315</v>
      </c>
      <c r="Q3234" t="s">
        <v>8316</v>
      </c>
      <c r="R3234">
        <f t="shared" si="251"/>
        <v>50.46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2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4" t="s">
        <v>8315</v>
      </c>
      <c r="Q3235" t="s">
        <v>8316</v>
      </c>
      <c r="R3235">
        <f t="shared" si="251"/>
        <v>97.38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2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4" t="s">
        <v>8315</v>
      </c>
      <c r="Q3236" t="s">
        <v>8316</v>
      </c>
      <c r="R3236">
        <f t="shared" si="251"/>
        <v>34.92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2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4" t="s">
        <v>8315</v>
      </c>
      <c r="Q3237" t="s">
        <v>8316</v>
      </c>
      <c r="R3237">
        <f t="shared" si="251"/>
        <v>85.53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2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4" t="s">
        <v>8315</v>
      </c>
      <c r="Q3238" t="s">
        <v>8316</v>
      </c>
      <c r="R3238">
        <f t="shared" si="251"/>
        <v>182.91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2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4" t="s">
        <v>8315</v>
      </c>
      <c r="Q3239" t="s">
        <v>8316</v>
      </c>
      <c r="R3239">
        <f t="shared" si="251"/>
        <v>131.13999999999999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3.5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2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4" t="s">
        <v>8315</v>
      </c>
      <c r="Q3240" t="s">
        <v>8316</v>
      </c>
      <c r="R3240">
        <f t="shared" si="251"/>
        <v>39.81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3.5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2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4" t="s">
        <v>8315</v>
      </c>
      <c r="Q3241" t="s">
        <v>8316</v>
      </c>
      <c r="R3241">
        <f t="shared" si="251"/>
        <v>59.7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2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4" t="s">
        <v>8315</v>
      </c>
      <c r="Q3242" t="s">
        <v>8316</v>
      </c>
      <c r="R3242">
        <f t="shared" si="251"/>
        <v>88.74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2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4" t="s">
        <v>8315</v>
      </c>
      <c r="Q3243" t="s">
        <v>8316</v>
      </c>
      <c r="R3243">
        <f t="shared" si="251"/>
        <v>58.69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2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4" t="s">
        <v>8315</v>
      </c>
      <c r="Q3244" t="s">
        <v>8316</v>
      </c>
      <c r="R3244">
        <f t="shared" si="251"/>
        <v>69.569999999999993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2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4" t="s">
        <v>8315</v>
      </c>
      <c r="Q3245" t="s">
        <v>8316</v>
      </c>
      <c r="R3245">
        <f t="shared" si="251"/>
        <v>115.87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2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4" t="s">
        <v>8315</v>
      </c>
      <c r="Q3246" t="s">
        <v>8316</v>
      </c>
      <c r="R3246">
        <f t="shared" si="251"/>
        <v>23.87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2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4" t="s">
        <v>8315</v>
      </c>
      <c r="Q3247" t="s">
        <v>8316</v>
      </c>
      <c r="R3247">
        <f t="shared" si="251"/>
        <v>81.13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2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4" t="s">
        <v>8315</v>
      </c>
      <c r="Q3248" t="s">
        <v>8316</v>
      </c>
      <c r="R3248">
        <f t="shared" si="251"/>
        <v>57.63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2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4" t="s">
        <v>8315</v>
      </c>
      <c r="Q3249" t="s">
        <v>8316</v>
      </c>
      <c r="R3249">
        <f t="shared" si="251"/>
        <v>46.43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2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4" t="s">
        <v>8315</v>
      </c>
      <c r="Q3250" t="s">
        <v>8316</v>
      </c>
      <c r="R3250">
        <f t="shared" si="251"/>
        <v>60.48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2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4" t="s">
        <v>8315</v>
      </c>
      <c r="Q3251" t="s">
        <v>8316</v>
      </c>
      <c r="R3251">
        <f t="shared" si="251"/>
        <v>65.58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3.5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2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4" t="s">
        <v>8315</v>
      </c>
      <c r="Q3252" t="s">
        <v>8316</v>
      </c>
      <c r="R3252">
        <f t="shared" si="251"/>
        <v>119.19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2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4" t="s">
        <v>8315</v>
      </c>
      <c r="Q3253" t="s">
        <v>8316</v>
      </c>
      <c r="R3253">
        <f t="shared" si="251"/>
        <v>83.05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2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4" t="s">
        <v>8315</v>
      </c>
      <c r="Q3254" t="s">
        <v>8316</v>
      </c>
      <c r="R3254">
        <f t="shared" si="251"/>
        <v>57.52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2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4" t="s">
        <v>8315</v>
      </c>
      <c r="Q3255" t="s">
        <v>8316</v>
      </c>
      <c r="R3255">
        <f t="shared" si="251"/>
        <v>177.09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2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4" t="s">
        <v>8315</v>
      </c>
      <c r="Q3256" t="s">
        <v>8316</v>
      </c>
      <c r="R3256">
        <f t="shared" si="251"/>
        <v>70.77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2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4" t="s">
        <v>8315</v>
      </c>
      <c r="Q3257" t="s">
        <v>8316</v>
      </c>
      <c r="R3257">
        <f t="shared" si="251"/>
        <v>29.17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2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4" t="s">
        <v>8315</v>
      </c>
      <c r="Q3258" t="s">
        <v>8316</v>
      </c>
      <c r="R3258">
        <f t="shared" si="251"/>
        <v>72.760000000000005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2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4" t="s">
        <v>8315</v>
      </c>
      <c r="Q3259" t="s">
        <v>8316</v>
      </c>
      <c r="R3259">
        <f t="shared" si="251"/>
        <v>51.85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2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4" t="s">
        <v>8315</v>
      </c>
      <c r="Q3260" t="s">
        <v>8316</v>
      </c>
      <c r="R3260">
        <f t="shared" si="251"/>
        <v>98.2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2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4" t="s">
        <v>8315</v>
      </c>
      <c r="Q3261" t="s">
        <v>8316</v>
      </c>
      <c r="R3261">
        <f t="shared" si="251"/>
        <v>251.74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2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4" t="s">
        <v>8315</v>
      </c>
      <c r="Q3262" t="s">
        <v>8316</v>
      </c>
      <c r="R3262">
        <f t="shared" si="251"/>
        <v>74.819999999999993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2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4" t="s">
        <v>8315</v>
      </c>
      <c r="Q3263" t="s">
        <v>8316</v>
      </c>
      <c r="R3263">
        <f t="shared" si="251"/>
        <v>67.650000000000006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2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4" t="s">
        <v>8315</v>
      </c>
      <c r="Q3264" t="s">
        <v>8316</v>
      </c>
      <c r="R3264">
        <f t="shared" si="251"/>
        <v>93.81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2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4" t="s">
        <v>8315</v>
      </c>
      <c r="Q3265" t="s">
        <v>8316</v>
      </c>
      <c r="R3265">
        <f t="shared" si="251"/>
        <v>41.24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2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4" t="s">
        <v>8315</v>
      </c>
      <c r="Q3266" t="s">
        <v>8316</v>
      </c>
      <c r="R3266">
        <f t="shared" ref="R3266:R3329" si="256">IFERROR(ROUND(E3266/M3266,2),0)</f>
        <v>52.55</v>
      </c>
      <c r="S3266" s="10">
        <f t="shared" ref="S3266:S3329" si="257" xml:space="preserve"> (((K3266/60)/60)/24)+DATE(1970,1,1)</f>
        <v>42016.800208333334</v>
      </c>
      <c r="T3266" s="10">
        <f t="shared" ref="T3266:T3329" si="258" xml:space="preserve"> (((J3266/60)/60)/24)+DATE(1970,1,1)</f>
        <v>42032.916666666672</v>
      </c>
      <c r="U3266">
        <f t="shared" ref="U3266:U3329" si="259"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2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4" t="s">
        <v>8315</v>
      </c>
      <c r="Q3267" t="s">
        <v>8316</v>
      </c>
      <c r="R3267">
        <f t="shared" si="256"/>
        <v>70.290000000000006</v>
      </c>
      <c r="S3267" s="10">
        <f t="shared" si="257"/>
        <v>42311.711979166663</v>
      </c>
      <c r="T3267" s="10">
        <f t="shared" si="258"/>
        <v>42341.708333333328</v>
      </c>
      <c r="U3267">
        <f t="shared" si="259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2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4" t="s">
        <v>8315</v>
      </c>
      <c r="Q3268" t="s">
        <v>8316</v>
      </c>
      <c r="R3268">
        <f t="shared" si="256"/>
        <v>48.33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2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4" t="s">
        <v>8315</v>
      </c>
      <c r="Q3269" t="s">
        <v>8316</v>
      </c>
      <c r="R3269">
        <f t="shared" si="256"/>
        <v>53.18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2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4" t="s">
        <v>8315</v>
      </c>
      <c r="Q3270" t="s">
        <v>8316</v>
      </c>
      <c r="R3270">
        <f t="shared" si="256"/>
        <v>60.95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2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4" t="s">
        <v>8315</v>
      </c>
      <c r="Q3271" t="s">
        <v>8316</v>
      </c>
      <c r="R3271">
        <f t="shared" si="256"/>
        <v>116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3.5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2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4" t="s">
        <v>8315</v>
      </c>
      <c r="Q3272" t="s">
        <v>8316</v>
      </c>
      <c r="R3272">
        <f t="shared" si="256"/>
        <v>61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2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4" t="s">
        <v>8315</v>
      </c>
      <c r="Q3273" t="s">
        <v>8316</v>
      </c>
      <c r="R3273">
        <f t="shared" si="256"/>
        <v>38.24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2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4" t="s">
        <v>8315</v>
      </c>
      <c r="Q3274" t="s">
        <v>8316</v>
      </c>
      <c r="R3274">
        <f t="shared" si="256"/>
        <v>106.5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3.5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2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4" t="s">
        <v>8315</v>
      </c>
      <c r="Q3275" t="s">
        <v>8316</v>
      </c>
      <c r="R3275">
        <f t="shared" si="256"/>
        <v>204.57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2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4" t="s">
        <v>8315</v>
      </c>
      <c r="Q3276" t="s">
        <v>8316</v>
      </c>
      <c r="R3276">
        <f t="shared" si="256"/>
        <v>54.91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2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4" t="s">
        <v>8315</v>
      </c>
      <c r="Q3277" t="s">
        <v>8316</v>
      </c>
      <c r="R3277">
        <f t="shared" si="256"/>
        <v>150.41999999999999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2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4" t="s">
        <v>8315</v>
      </c>
      <c r="Q3278" t="s">
        <v>8316</v>
      </c>
      <c r="R3278">
        <f t="shared" si="256"/>
        <v>52.58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3.5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2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4" t="s">
        <v>8315</v>
      </c>
      <c r="Q3279" t="s">
        <v>8316</v>
      </c>
      <c r="R3279">
        <f t="shared" si="256"/>
        <v>54.3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3.5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2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4" t="s">
        <v>8315</v>
      </c>
      <c r="Q3280" t="s">
        <v>8316</v>
      </c>
      <c r="R3280">
        <f t="shared" si="256"/>
        <v>76.03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3.5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2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4" t="s">
        <v>8315</v>
      </c>
      <c r="Q3281" t="s">
        <v>8316</v>
      </c>
      <c r="R3281">
        <f t="shared" si="256"/>
        <v>105.21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3.5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2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4" t="s">
        <v>8315</v>
      </c>
      <c r="Q3282" t="s">
        <v>8316</v>
      </c>
      <c r="R3282">
        <f t="shared" si="256"/>
        <v>68.67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2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4" t="s">
        <v>8315</v>
      </c>
      <c r="Q3283" t="s">
        <v>8316</v>
      </c>
      <c r="R3283">
        <f t="shared" si="256"/>
        <v>129.36000000000001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2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4" t="s">
        <v>8315</v>
      </c>
      <c r="Q3284" t="s">
        <v>8316</v>
      </c>
      <c r="R3284">
        <f t="shared" si="256"/>
        <v>134.26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3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2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4" t="s">
        <v>8315</v>
      </c>
      <c r="Q3285" t="s">
        <v>8316</v>
      </c>
      <c r="R3285">
        <f t="shared" si="256"/>
        <v>17.829999999999998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2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4" t="s">
        <v>8315</v>
      </c>
      <c r="Q3286" t="s">
        <v>8316</v>
      </c>
      <c r="R3286">
        <f t="shared" si="256"/>
        <v>203.2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2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4" t="s">
        <v>8315</v>
      </c>
      <c r="Q3287" t="s">
        <v>8316</v>
      </c>
      <c r="R3287">
        <f t="shared" si="256"/>
        <v>69.19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3.5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2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4" t="s">
        <v>8315</v>
      </c>
      <c r="Q3288" t="s">
        <v>8316</v>
      </c>
      <c r="R3288">
        <f t="shared" si="256"/>
        <v>125.12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2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4" t="s">
        <v>8315</v>
      </c>
      <c r="Q3289" t="s">
        <v>8316</v>
      </c>
      <c r="R3289">
        <f t="shared" si="256"/>
        <v>73.53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2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4" t="s">
        <v>8315</v>
      </c>
      <c r="Q3290" t="s">
        <v>8316</v>
      </c>
      <c r="R3290">
        <f t="shared" si="256"/>
        <v>48.44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3.5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2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4" t="s">
        <v>8315</v>
      </c>
      <c r="Q3291" t="s">
        <v>8316</v>
      </c>
      <c r="R3291">
        <f t="shared" si="256"/>
        <v>26.61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2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4" t="s">
        <v>8315</v>
      </c>
      <c r="Q3292" t="s">
        <v>8316</v>
      </c>
      <c r="R3292">
        <f t="shared" si="256"/>
        <v>33.67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3.5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2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4" t="s">
        <v>8315</v>
      </c>
      <c r="Q3293" t="s">
        <v>8316</v>
      </c>
      <c r="R3293">
        <f t="shared" si="256"/>
        <v>40.71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2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4" t="s">
        <v>8315</v>
      </c>
      <c r="Q3294" t="s">
        <v>8316</v>
      </c>
      <c r="R3294">
        <f t="shared" si="256"/>
        <v>19.27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2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4" t="s">
        <v>8315</v>
      </c>
      <c r="Q3295" t="s">
        <v>8316</v>
      </c>
      <c r="R3295">
        <f t="shared" si="256"/>
        <v>84.29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2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4" t="s">
        <v>8315</v>
      </c>
      <c r="Q3296" t="s">
        <v>8316</v>
      </c>
      <c r="R3296">
        <f t="shared" si="256"/>
        <v>29.58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2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4" t="s">
        <v>8315</v>
      </c>
      <c r="Q3297" t="s">
        <v>8316</v>
      </c>
      <c r="R3297">
        <f t="shared" si="256"/>
        <v>26.67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2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4" t="s">
        <v>8315</v>
      </c>
      <c r="Q3298" t="s">
        <v>8316</v>
      </c>
      <c r="R3298">
        <f t="shared" si="256"/>
        <v>45.98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2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4" t="s">
        <v>8315</v>
      </c>
      <c r="Q3299" t="s">
        <v>8316</v>
      </c>
      <c r="R3299">
        <f t="shared" si="256"/>
        <v>125.09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2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4" t="s">
        <v>8315</v>
      </c>
      <c r="Q3300" t="s">
        <v>8316</v>
      </c>
      <c r="R3300">
        <f t="shared" si="256"/>
        <v>141.29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2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4" t="s">
        <v>8315</v>
      </c>
      <c r="Q3301" t="s">
        <v>8316</v>
      </c>
      <c r="R3301">
        <f t="shared" si="256"/>
        <v>55.33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2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4" t="s">
        <v>8315</v>
      </c>
      <c r="Q3302" t="s">
        <v>8316</v>
      </c>
      <c r="R3302">
        <f t="shared" si="256"/>
        <v>46.42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2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4" t="s">
        <v>8315</v>
      </c>
      <c r="Q3303" t="s">
        <v>8316</v>
      </c>
      <c r="R3303">
        <f t="shared" si="256"/>
        <v>57.2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2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4" t="s">
        <v>8315</v>
      </c>
      <c r="Q3304" t="s">
        <v>8316</v>
      </c>
      <c r="R3304">
        <f t="shared" si="256"/>
        <v>173.7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2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4" t="s">
        <v>8315</v>
      </c>
      <c r="Q3305" t="s">
        <v>8316</v>
      </c>
      <c r="R3305">
        <f t="shared" si="256"/>
        <v>59.6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2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4" t="s">
        <v>8315</v>
      </c>
      <c r="Q3306" t="s">
        <v>8316</v>
      </c>
      <c r="R3306">
        <f t="shared" si="256"/>
        <v>89.59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2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4" t="s">
        <v>8315</v>
      </c>
      <c r="Q3307" t="s">
        <v>8316</v>
      </c>
      <c r="R3307">
        <f t="shared" si="256"/>
        <v>204.05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3.5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2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4" t="s">
        <v>8315</v>
      </c>
      <c r="Q3308" t="s">
        <v>8316</v>
      </c>
      <c r="R3308">
        <f t="shared" si="256"/>
        <v>48.7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2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4" t="s">
        <v>8315</v>
      </c>
      <c r="Q3309" t="s">
        <v>8316</v>
      </c>
      <c r="R3309">
        <f t="shared" si="256"/>
        <v>53.34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2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4" t="s">
        <v>8315</v>
      </c>
      <c r="Q3310" t="s">
        <v>8316</v>
      </c>
      <c r="R3310">
        <f t="shared" si="256"/>
        <v>75.09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2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4" t="s">
        <v>8315</v>
      </c>
      <c r="Q3311" t="s">
        <v>8316</v>
      </c>
      <c r="R3311">
        <f t="shared" si="256"/>
        <v>18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2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4" t="s">
        <v>8315</v>
      </c>
      <c r="Q3312" t="s">
        <v>8316</v>
      </c>
      <c r="R3312">
        <f t="shared" si="256"/>
        <v>209.84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2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4" t="s">
        <v>8315</v>
      </c>
      <c r="Q3313" t="s">
        <v>8316</v>
      </c>
      <c r="R3313">
        <f t="shared" si="256"/>
        <v>61.02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2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4" t="s">
        <v>8315</v>
      </c>
      <c r="Q3314" t="s">
        <v>8316</v>
      </c>
      <c r="R3314">
        <f t="shared" si="256"/>
        <v>61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2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4" t="s">
        <v>8315</v>
      </c>
      <c r="Q3315" t="s">
        <v>8316</v>
      </c>
      <c r="R3315">
        <f t="shared" si="256"/>
        <v>80.03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2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4" t="s">
        <v>8315</v>
      </c>
      <c r="Q3316" t="s">
        <v>8316</v>
      </c>
      <c r="R3316">
        <f t="shared" si="256"/>
        <v>29.07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2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4" t="s">
        <v>8315</v>
      </c>
      <c r="Q3317" t="s">
        <v>8316</v>
      </c>
      <c r="R3317">
        <f t="shared" si="256"/>
        <v>49.44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2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4" t="s">
        <v>8315</v>
      </c>
      <c r="Q3318" t="s">
        <v>8316</v>
      </c>
      <c r="R3318">
        <f t="shared" si="256"/>
        <v>93.98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2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4" t="s">
        <v>8315</v>
      </c>
      <c r="Q3319" t="s">
        <v>8316</v>
      </c>
      <c r="R3319">
        <f t="shared" si="256"/>
        <v>61.94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2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4" t="s">
        <v>8315</v>
      </c>
      <c r="Q3320" t="s">
        <v>8316</v>
      </c>
      <c r="R3320">
        <f t="shared" si="256"/>
        <v>78.5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3.5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2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4" t="s">
        <v>8315</v>
      </c>
      <c r="Q3321" t="s">
        <v>8316</v>
      </c>
      <c r="R3321">
        <f t="shared" si="256"/>
        <v>33.75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2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4" t="s">
        <v>8315</v>
      </c>
      <c r="Q3322" t="s">
        <v>8316</v>
      </c>
      <c r="R3322">
        <f t="shared" si="256"/>
        <v>66.45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3.5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2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4" t="s">
        <v>8315</v>
      </c>
      <c r="Q3323" t="s">
        <v>8316</v>
      </c>
      <c r="R3323">
        <f t="shared" si="256"/>
        <v>35.799999999999997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2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4" t="s">
        <v>8315</v>
      </c>
      <c r="Q3324" t="s">
        <v>8316</v>
      </c>
      <c r="R3324">
        <f t="shared" si="256"/>
        <v>145.65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2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4" t="s">
        <v>8315</v>
      </c>
      <c r="Q3325" t="s">
        <v>8316</v>
      </c>
      <c r="R3325">
        <f t="shared" si="256"/>
        <v>25.69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2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4" t="s">
        <v>8315</v>
      </c>
      <c r="Q3326" t="s">
        <v>8316</v>
      </c>
      <c r="R3326">
        <f t="shared" si="256"/>
        <v>152.5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2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4" t="s">
        <v>8315</v>
      </c>
      <c r="Q3327" t="s">
        <v>8316</v>
      </c>
      <c r="R3327">
        <f t="shared" si="256"/>
        <v>30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2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4" t="s">
        <v>8315</v>
      </c>
      <c r="Q3328" t="s">
        <v>8316</v>
      </c>
      <c r="R3328">
        <f t="shared" si="256"/>
        <v>142.28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2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4" t="s">
        <v>8315</v>
      </c>
      <c r="Q3329" t="s">
        <v>8316</v>
      </c>
      <c r="R3329">
        <f t="shared" si="256"/>
        <v>24.55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2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4" t="s">
        <v>8315</v>
      </c>
      <c r="Q3330" t="s">
        <v>8316</v>
      </c>
      <c r="R3330">
        <f t="shared" ref="R3330:R3393" si="261">IFERROR(ROUND(E3330/M3330,2),0)</f>
        <v>292.77999999999997</v>
      </c>
      <c r="S3330" s="10">
        <f t="shared" ref="S3330:S3393" si="262" xml:space="preserve"> (((K3330/60)/60)/24)+DATE(1970,1,1)</f>
        <v>41822.57503472222</v>
      </c>
      <c r="T3330" s="10">
        <f t="shared" ref="T3330:T3393" si="263" xml:space="preserve"> (((J3330/60)/60)/24)+DATE(1970,1,1)</f>
        <v>41825.041666666664</v>
      </c>
      <c r="U3330">
        <f t="shared" ref="U3330:U3393" si="264"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2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4" t="s">
        <v>8315</v>
      </c>
      <c r="Q3331" t="s">
        <v>8316</v>
      </c>
      <c r="R3331">
        <f t="shared" si="261"/>
        <v>44.92</v>
      </c>
      <c r="S3331" s="10">
        <f t="shared" si="262"/>
        <v>41837.323009259257</v>
      </c>
      <c r="T3331" s="10">
        <f t="shared" si="263"/>
        <v>41847.958333333336</v>
      </c>
      <c r="U3331">
        <f t="shared" si="264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2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4" t="s">
        <v>8315</v>
      </c>
      <c r="Q3332" t="s">
        <v>8316</v>
      </c>
      <c r="R3332">
        <f t="shared" si="261"/>
        <v>23.1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2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4" t="s">
        <v>8315</v>
      </c>
      <c r="Q3333" t="s">
        <v>8316</v>
      </c>
      <c r="R3333">
        <f t="shared" si="261"/>
        <v>80.400000000000006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2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4" t="s">
        <v>8315</v>
      </c>
      <c r="Q3334" t="s">
        <v>8316</v>
      </c>
      <c r="R3334">
        <f t="shared" si="261"/>
        <v>72.290000000000006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2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4" t="s">
        <v>8315</v>
      </c>
      <c r="Q3335" t="s">
        <v>8316</v>
      </c>
      <c r="R3335">
        <f t="shared" si="261"/>
        <v>32.97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2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4" t="s">
        <v>8315</v>
      </c>
      <c r="Q3336" t="s">
        <v>8316</v>
      </c>
      <c r="R3336">
        <f t="shared" si="261"/>
        <v>116.65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2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4" t="s">
        <v>8315</v>
      </c>
      <c r="Q3337" t="s">
        <v>8316</v>
      </c>
      <c r="R3337">
        <f t="shared" si="261"/>
        <v>79.62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2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4" t="s">
        <v>8315</v>
      </c>
      <c r="Q3338" t="s">
        <v>8316</v>
      </c>
      <c r="R3338">
        <f t="shared" si="261"/>
        <v>27.78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2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4" t="s">
        <v>8315</v>
      </c>
      <c r="Q3339" t="s">
        <v>8316</v>
      </c>
      <c r="R3339">
        <f t="shared" si="261"/>
        <v>81.03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2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4" t="s">
        <v>8315</v>
      </c>
      <c r="Q3340" t="s">
        <v>8316</v>
      </c>
      <c r="R3340">
        <f t="shared" si="261"/>
        <v>136.85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2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4" t="s">
        <v>8315</v>
      </c>
      <c r="Q3341" t="s">
        <v>8316</v>
      </c>
      <c r="R3341">
        <f t="shared" si="261"/>
        <v>177.62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2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4" t="s">
        <v>8315</v>
      </c>
      <c r="Q3342" t="s">
        <v>8316</v>
      </c>
      <c r="R3342">
        <f t="shared" si="261"/>
        <v>109.08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2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4" t="s">
        <v>8315</v>
      </c>
      <c r="Q3343" t="s">
        <v>8316</v>
      </c>
      <c r="R3343">
        <f t="shared" si="261"/>
        <v>119.64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2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4" t="s">
        <v>8315</v>
      </c>
      <c r="Q3344" t="s">
        <v>8316</v>
      </c>
      <c r="R3344">
        <f t="shared" si="261"/>
        <v>78.209999999999994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2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4" t="s">
        <v>8315</v>
      </c>
      <c r="Q3345" t="s">
        <v>8316</v>
      </c>
      <c r="R3345">
        <f t="shared" si="261"/>
        <v>52.17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2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4" t="s">
        <v>8315</v>
      </c>
      <c r="Q3346" t="s">
        <v>8316</v>
      </c>
      <c r="R3346">
        <f t="shared" si="261"/>
        <v>114.13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2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4" t="s">
        <v>8315</v>
      </c>
      <c r="Q3347" t="s">
        <v>8316</v>
      </c>
      <c r="R3347">
        <f t="shared" si="261"/>
        <v>50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2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4" t="s">
        <v>8315</v>
      </c>
      <c r="Q3348" t="s">
        <v>8316</v>
      </c>
      <c r="R3348">
        <f t="shared" si="261"/>
        <v>91.67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3.5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2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4" t="s">
        <v>8315</v>
      </c>
      <c r="Q3349" t="s">
        <v>8316</v>
      </c>
      <c r="R3349">
        <f t="shared" si="261"/>
        <v>108.59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2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4" t="s">
        <v>8315</v>
      </c>
      <c r="Q3350" t="s">
        <v>8316</v>
      </c>
      <c r="R3350">
        <f t="shared" si="261"/>
        <v>69.819999999999993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2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4" t="s">
        <v>8315</v>
      </c>
      <c r="Q3351" t="s">
        <v>8316</v>
      </c>
      <c r="R3351">
        <f t="shared" si="261"/>
        <v>109.57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3.5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2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4" t="s">
        <v>8315</v>
      </c>
      <c r="Q3352" t="s">
        <v>8316</v>
      </c>
      <c r="R3352">
        <f t="shared" si="261"/>
        <v>71.67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2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4" t="s">
        <v>8315</v>
      </c>
      <c r="Q3353" t="s">
        <v>8316</v>
      </c>
      <c r="R3353">
        <f t="shared" si="261"/>
        <v>93.61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3.5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2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4" t="s">
        <v>8315</v>
      </c>
      <c r="Q3354" t="s">
        <v>8316</v>
      </c>
      <c r="R3354">
        <f t="shared" si="261"/>
        <v>76.8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2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4" t="s">
        <v>8315</v>
      </c>
      <c r="Q3355" t="s">
        <v>8316</v>
      </c>
      <c r="R3355">
        <f t="shared" si="261"/>
        <v>35.799999999999997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2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4" t="s">
        <v>8315</v>
      </c>
      <c r="Q3356" t="s">
        <v>8316</v>
      </c>
      <c r="R3356">
        <f t="shared" si="261"/>
        <v>55.6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2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4" t="s">
        <v>8315</v>
      </c>
      <c r="Q3357" t="s">
        <v>8316</v>
      </c>
      <c r="R3357">
        <f t="shared" si="261"/>
        <v>147.33000000000001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2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4" t="s">
        <v>8315</v>
      </c>
      <c r="Q3358" t="s">
        <v>8316</v>
      </c>
      <c r="R3358">
        <f t="shared" si="261"/>
        <v>56.33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2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4" t="s">
        <v>8315</v>
      </c>
      <c r="Q3359" t="s">
        <v>8316</v>
      </c>
      <c r="R3359">
        <f t="shared" si="261"/>
        <v>96.19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2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4" t="s">
        <v>8315</v>
      </c>
      <c r="Q3360" t="s">
        <v>8316</v>
      </c>
      <c r="R3360">
        <f t="shared" si="261"/>
        <v>63.57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2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4" t="s">
        <v>8315</v>
      </c>
      <c r="Q3361" t="s">
        <v>8316</v>
      </c>
      <c r="R3361">
        <f t="shared" si="261"/>
        <v>184.78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2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4" t="s">
        <v>8315</v>
      </c>
      <c r="Q3362" t="s">
        <v>8316</v>
      </c>
      <c r="R3362">
        <f t="shared" si="261"/>
        <v>126.72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3.5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2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4" t="s">
        <v>8315</v>
      </c>
      <c r="Q3363" t="s">
        <v>8316</v>
      </c>
      <c r="R3363">
        <f t="shared" si="261"/>
        <v>83.43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2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4" t="s">
        <v>8315</v>
      </c>
      <c r="Q3364" t="s">
        <v>8316</v>
      </c>
      <c r="R3364">
        <f t="shared" si="261"/>
        <v>54.5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2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4" t="s">
        <v>8315</v>
      </c>
      <c r="Q3365" t="s">
        <v>8316</v>
      </c>
      <c r="R3365">
        <f t="shared" si="261"/>
        <v>302.31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2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4" t="s">
        <v>8315</v>
      </c>
      <c r="Q3366" t="s">
        <v>8316</v>
      </c>
      <c r="R3366">
        <f t="shared" si="261"/>
        <v>44.14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2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4" t="s">
        <v>8315</v>
      </c>
      <c r="Q3367" t="s">
        <v>8316</v>
      </c>
      <c r="R3367">
        <f t="shared" si="261"/>
        <v>866.67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2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4" t="s">
        <v>8315</v>
      </c>
      <c r="Q3368" t="s">
        <v>8316</v>
      </c>
      <c r="R3368">
        <f t="shared" si="261"/>
        <v>61.39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2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4" t="s">
        <v>8315</v>
      </c>
      <c r="Q3369" t="s">
        <v>8316</v>
      </c>
      <c r="R3369">
        <f t="shared" si="261"/>
        <v>29.67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2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4" t="s">
        <v>8315</v>
      </c>
      <c r="Q3370" t="s">
        <v>8316</v>
      </c>
      <c r="R3370">
        <f t="shared" si="261"/>
        <v>45.48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2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4" t="s">
        <v>8315</v>
      </c>
      <c r="Q3371" t="s">
        <v>8316</v>
      </c>
      <c r="R3371">
        <f t="shared" si="261"/>
        <v>96.2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2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4" t="s">
        <v>8315</v>
      </c>
      <c r="Q3372" t="s">
        <v>8316</v>
      </c>
      <c r="R3372">
        <f t="shared" si="261"/>
        <v>67.92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2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4" t="s">
        <v>8315</v>
      </c>
      <c r="Q3373" t="s">
        <v>8316</v>
      </c>
      <c r="R3373">
        <f t="shared" si="261"/>
        <v>30.78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2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4" t="s">
        <v>8315</v>
      </c>
      <c r="Q3374" t="s">
        <v>8316</v>
      </c>
      <c r="R3374">
        <f t="shared" si="261"/>
        <v>38.33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2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4" t="s">
        <v>8315</v>
      </c>
      <c r="Q3375" t="s">
        <v>8316</v>
      </c>
      <c r="R3375">
        <f t="shared" si="261"/>
        <v>66.83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2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4" t="s">
        <v>8315</v>
      </c>
      <c r="Q3376" t="s">
        <v>8316</v>
      </c>
      <c r="R3376">
        <f t="shared" si="261"/>
        <v>71.73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2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4" t="s">
        <v>8315</v>
      </c>
      <c r="Q3377" t="s">
        <v>8316</v>
      </c>
      <c r="R3377">
        <f t="shared" si="261"/>
        <v>176.47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2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4" t="s">
        <v>8315</v>
      </c>
      <c r="Q3378" t="s">
        <v>8316</v>
      </c>
      <c r="R3378">
        <f t="shared" si="261"/>
        <v>421.11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2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4" t="s">
        <v>8315</v>
      </c>
      <c r="Q3379" t="s">
        <v>8316</v>
      </c>
      <c r="R3379">
        <f t="shared" si="261"/>
        <v>104.99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2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4" t="s">
        <v>8315</v>
      </c>
      <c r="Q3380" t="s">
        <v>8316</v>
      </c>
      <c r="R3380">
        <f t="shared" si="261"/>
        <v>28.19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3.5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2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4" t="s">
        <v>8315</v>
      </c>
      <c r="Q3381" t="s">
        <v>8316</v>
      </c>
      <c r="R3381">
        <f t="shared" si="261"/>
        <v>54.55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3.5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2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4" t="s">
        <v>8315</v>
      </c>
      <c r="Q3382" t="s">
        <v>8316</v>
      </c>
      <c r="R3382">
        <f t="shared" si="261"/>
        <v>111.89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2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4" t="s">
        <v>8315</v>
      </c>
      <c r="Q3383" t="s">
        <v>8316</v>
      </c>
      <c r="R3383">
        <f t="shared" si="261"/>
        <v>85.21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3.5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2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4" t="s">
        <v>8315</v>
      </c>
      <c r="Q3384" t="s">
        <v>8316</v>
      </c>
      <c r="R3384">
        <f t="shared" si="261"/>
        <v>76.650000000000006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2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4" t="s">
        <v>8315</v>
      </c>
      <c r="Q3385" t="s">
        <v>8316</v>
      </c>
      <c r="R3385">
        <f t="shared" si="261"/>
        <v>65.17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2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4" t="s">
        <v>8315</v>
      </c>
      <c r="Q3386" t="s">
        <v>8316</v>
      </c>
      <c r="R3386">
        <f t="shared" si="261"/>
        <v>93.76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3.5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2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4" t="s">
        <v>8315</v>
      </c>
      <c r="Q3387" t="s">
        <v>8316</v>
      </c>
      <c r="R3387">
        <f t="shared" si="261"/>
        <v>133.33000000000001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3.5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2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4" t="s">
        <v>8315</v>
      </c>
      <c r="Q3388" t="s">
        <v>8316</v>
      </c>
      <c r="R3388">
        <f t="shared" si="261"/>
        <v>51.22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3.5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2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4" t="s">
        <v>8315</v>
      </c>
      <c r="Q3389" t="s">
        <v>8316</v>
      </c>
      <c r="R3389">
        <f t="shared" si="261"/>
        <v>100.17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3.5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2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4" t="s">
        <v>8315</v>
      </c>
      <c r="Q3390" t="s">
        <v>8316</v>
      </c>
      <c r="R3390">
        <f t="shared" si="261"/>
        <v>34.6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2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4" t="s">
        <v>8315</v>
      </c>
      <c r="Q3391" t="s">
        <v>8316</v>
      </c>
      <c r="R3391">
        <f t="shared" si="261"/>
        <v>184.68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3.5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2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4" t="s">
        <v>8315</v>
      </c>
      <c r="Q3392" t="s">
        <v>8316</v>
      </c>
      <c r="R3392">
        <f t="shared" si="261"/>
        <v>69.819999999999993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3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2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4" t="s">
        <v>8315</v>
      </c>
      <c r="Q3393" t="s">
        <v>8316</v>
      </c>
      <c r="R3393">
        <f t="shared" si="261"/>
        <v>61.94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3.5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2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4" t="s">
        <v>8315</v>
      </c>
      <c r="Q3394" t="s">
        <v>8316</v>
      </c>
      <c r="R3394">
        <f t="shared" ref="R3394:R3457" si="266">IFERROR(ROUND(E3394/M3394,2),0)</f>
        <v>41.67</v>
      </c>
      <c r="S3394" s="10">
        <f t="shared" ref="S3394:S3457" si="267" xml:space="preserve"> (((K3394/60)/60)/24)+DATE(1970,1,1)</f>
        <v>42446.845543981486</v>
      </c>
      <c r="T3394" s="10">
        <f t="shared" ref="T3394:T3457" si="268" xml:space="preserve"> (((J3394/60)/60)/24)+DATE(1970,1,1)</f>
        <v>42496.845543981486</v>
      </c>
      <c r="U3394">
        <f t="shared" ref="U3394:U3457" si="269"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2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4" t="s">
        <v>8315</v>
      </c>
      <c r="Q3395" t="s">
        <v>8316</v>
      </c>
      <c r="R3395">
        <f t="shared" si="266"/>
        <v>36.07</v>
      </c>
      <c r="S3395" s="10">
        <f t="shared" si="267"/>
        <v>41923.921643518523</v>
      </c>
      <c r="T3395" s="10">
        <f t="shared" si="268"/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2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4" t="s">
        <v>8315</v>
      </c>
      <c r="Q3396" t="s">
        <v>8316</v>
      </c>
      <c r="R3396">
        <f t="shared" si="266"/>
        <v>29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2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4" t="s">
        <v>8315</v>
      </c>
      <c r="Q3397" t="s">
        <v>8316</v>
      </c>
      <c r="R3397">
        <f t="shared" si="266"/>
        <v>24.21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2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4" t="s">
        <v>8315</v>
      </c>
      <c r="Q3398" t="s">
        <v>8316</v>
      </c>
      <c r="R3398">
        <f t="shared" si="266"/>
        <v>55.89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2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4" t="s">
        <v>8315</v>
      </c>
      <c r="Q3399" t="s">
        <v>8316</v>
      </c>
      <c r="R3399">
        <f t="shared" si="266"/>
        <v>11.67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2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4" t="s">
        <v>8315</v>
      </c>
      <c r="Q3400" t="s">
        <v>8316</v>
      </c>
      <c r="R3400">
        <f t="shared" si="266"/>
        <v>68.349999999999994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2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4" t="s">
        <v>8315</v>
      </c>
      <c r="Q3401" t="s">
        <v>8316</v>
      </c>
      <c r="R3401">
        <f t="shared" si="266"/>
        <v>27.07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2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4" t="s">
        <v>8315</v>
      </c>
      <c r="Q3402" t="s">
        <v>8316</v>
      </c>
      <c r="R3402">
        <f t="shared" si="266"/>
        <v>118.13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3.5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2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4" t="s">
        <v>8315</v>
      </c>
      <c r="Q3403" t="s">
        <v>8316</v>
      </c>
      <c r="R3403">
        <f t="shared" si="266"/>
        <v>44.76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2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4" t="s">
        <v>8315</v>
      </c>
      <c r="Q3404" t="s">
        <v>8316</v>
      </c>
      <c r="R3404">
        <f t="shared" si="266"/>
        <v>99.79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2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4" t="s">
        <v>8315</v>
      </c>
      <c r="Q3405" t="s">
        <v>8316</v>
      </c>
      <c r="R3405">
        <f t="shared" si="266"/>
        <v>117.65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3.5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2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4" t="s">
        <v>8315</v>
      </c>
      <c r="Q3406" t="s">
        <v>8316</v>
      </c>
      <c r="R3406">
        <f t="shared" si="266"/>
        <v>203.33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2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4" t="s">
        <v>8315</v>
      </c>
      <c r="Q3407" t="s">
        <v>8316</v>
      </c>
      <c r="R3407">
        <f t="shared" si="266"/>
        <v>28.32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2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4" t="s">
        <v>8315</v>
      </c>
      <c r="Q3408" t="s">
        <v>8316</v>
      </c>
      <c r="R3408">
        <f t="shared" si="266"/>
        <v>110.23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2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4" t="s">
        <v>8315</v>
      </c>
      <c r="Q3409" t="s">
        <v>8316</v>
      </c>
      <c r="R3409">
        <f t="shared" si="266"/>
        <v>31.97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2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4" t="s">
        <v>8315</v>
      </c>
      <c r="Q3410" t="s">
        <v>8316</v>
      </c>
      <c r="R3410">
        <f t="shared" si="266"/>
        <v>58.61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2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4" t="s">
        <v>8315</v>
      </c>
      <c r="Q3411" t="s">
        <v>8316</v>
      </c>
      <c r="R3411">
        <f t="shared" si="266"/>
        <v>29.43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2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4" t="s">
        <v>8315</v>
      </c>
      <c r="Q3412" t="s">
        <v>8316</v>
      </c>
      <c r="R3412">
        <f t="shared" si="266"/>
        <v>81.38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2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4" t="s">
        <v>8315</v>
      </c>
      <c r="Q3413" t="s">
        <v>8316</v>
      </c>
      <c r="R3413">
        <f t="shared" si="266"/>
        <v>199.17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2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4" t="s">
        <v>8315</v>
      </c>
      <c r="Q3414" t="s">
        <v>8316</v>
      </c>
      <c r="R3414">
        <f t="shared" si="266"/>
        <v>115.38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3.5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2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4" t="s">
        <v>8315</v>
      </c>
      <c r="Q3415" t="s">
        <v>8316</v>
      </c>
      <c r="R3415">
        <f t="shared" si="266"/>
        <v>46.43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2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4" t="s">
        <v>8315</v>
      </c>
      <c r="Q3416" t="s">
        <v>8316</v>
      </c>
      <c r="R3416">
        <f t="shared" si="266"/>
        <v>70.569999999999993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2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4" t="s">
        <v>8315</v>
      </c>
      <c r="Q3417" t="s">
        <v>8316</v>
      </c>
      <c r="R3417">
        <f t="shared" si="266"/>
        <v>22.22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3.5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2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4" t="s">
        <v>8315</v>
      </c>
      <c r="Q3418" t="s">
        <v>8316</v>
      </c>
      <c r="R3418">
        <f t="shared" si="266"/>
        <v>159.47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2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4" t="s">
        <v>8315</v>
      </c>
      <c r="Q3419" t="s">
        <v>8316</v>
      </c>
      <c r="R3419">
        <f t="shared" si="266"/>
        <v>37.78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2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4" t="s">
        <v>8315</v>
      </c>
      <c r="Q3420" t="s">
        <v>8316</v>
      </c>
      <c r="R3420">
        <f t="shared" si="266"/>
        <v>72.05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2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4" t="s">
        <v>8315</v>
      </c>
      <c r="Q3421" t="s">
        <v>8316</v>
      </c>
      <c r="R3421">
        <f t="shared" si="266"/>
        <v>63.7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2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4" t="s">
        <v>8315</v>
      </c>
      <c r="Q3422" t="s">
        <v>8316</v>
      </c>
      <c r="R3422">
        <f t="shared" si="266"/>
        <v>28.41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2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4" t="s">
        <v>8315</v>
      </c>
      <c r="Q3423" t="s">
        <v>8316</v>
      </c>
      <c r="R3423">
        <f t="shared" si="266"/>
        <v>103.21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2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4" t="s">
        <v>8315</v>
      </c>
      <c r="Q3424" t="s">
        <v>8316</v>
      </c>
      <c r="R3424">
        <f t="shared" si="266"/>
        <v>71.150000000000006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2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4" t="s">
        <v>8315</v>
      </c>
      <c r="Q3425" t="s">
        <v>8316</v>
      </c>
      <c r="R3425">
        <f t="shared" si="266"/>
        <v>35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2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4" t="s">
        <v>8315</v>
      </c>
      <c r="Q3426" t="s">
        <v>8316</v>
      </c>
      <c r="R3426">
        <f t="shared" si="266"/>
        <v>81.78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2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4" t="s">
        <v>8315</v>
      </c>
      <c r="Q3427" t="s">
        <v>8316</v>
      </c>
      <c r="R3427">
        <f t="shared" si="266"/>
        <v>297.02999999999997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2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4" t="s">
        <v>8315</v>
      </c>
      <c r="Q3428" t="s">
        <v>8316</v>
      </c>
      <c r="R3428">
        <f t="shared" si="266"/>
        <v>46.61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2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4" t="s">
        <v>8315</v>
      </c>
      <c r="Q3429" t="s">
        <v>8316</v>
      </c>
      <c r="R3429">
        <f t="shared" si="266"/>
        <v>51.72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2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4" t="s">
        <v>8315</v>
      </c>
      <c r="Q3430" t="s">
        <v>8316</v>
      </c>
      <c r="R3430">
        <f t="shared" si="266"/>
        <v>40.29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2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4" t="s">
        <v>8315</v>
      </c>
      <c r="Q3431" t="s">
        <v>8316</v>
      </c>
      <c r="R3431">
        <f t="shared" si="266"/>
        <v>16.25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2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4" t="s">
        <v>8315</v>
      </c>
      <c r="Q3432" t="s">
        <v>8316</v>
      </c>
      <c r="R3432">
        <f t="shared" si="266"/>
        <v>30.15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2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4" t="s">
        <v>8315</v>
      </c>
      <c r="Q3433" t="s">
        <v>8316</v>
      </c>
      <c r="R3433">
        <f t="shared" si="266"/>
        <v>95.24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2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4" t="s">
        <v>8315</v>
      </c>
      <c r="Q3434" t="s">
        <v>8316</v>
      </c>
      <c r="R3434">
        <f t="shared" si="266"/>
        <v>52.21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2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4" t="s">
        <v>8315</v>
      </c>
      <c r="Q3435" t="s">
        <v>8316</v>
      </c>
      <c r="R3435">
        <f t="shared" si="266"/>
        <v>134.15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2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4" t="s">
        <v>8315</v>
      </c>
      <c r="Q3436" t="s">
        <v>8316</v>
      </c>
      <c r="R3436">
        <f t="shared" si="266"/>
        <v>62.83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2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4" t="s">
        <v>8315</v>
      </c>
      <c r="Q3437" t="s">
        <v>8316</v>
      </c>
      <c r="R3437">
        <f t="shared" si="266"/>
        <v>58.95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2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4" t="s">
        <v>8315</v>
      </c>
      <c r="Q3438" t="s">
        <v>8316</v>
      </c>
      <c r="R3438">
        <f t="shared" si="266"/>
        <v>143.11000000000001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3.5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2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4" t="s">
        <v>8315</v>
      </c>
      <c r="Q3439" t="s">
        <v>8316</v>
      </c>
      <c r="R3439">
        <f t="shared" si="266"/>
        <v>84.17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2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4" t="s">
        <v>8315</v>
      </c>
      <c r="Q3440" t="s">
        <v>8316</v>
      </c>
      <c r="R3440">
        <f t="shared" si="266"/>
        <v>186.07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2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4" t="s">
        <v>8315</v>
      </c>
      <c r="Q3441" t="s">
        <v>8316</v>
      </c>
      <c r="R3441">
        <f t="shared" si="266"/>
        <v>89.79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2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4" t="s">
        <v>8315</v>
      </c>
      <c r="Q3442" t="s">
        <v>8316</v>
      </c>
      <c r="R3442">
        <f t="shared" si="266"/>
        <v>64.16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2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4" t="s">
        <v>8315</v>
      </c>
      <c r="Q3443" t="s">
        <v>8316</v>
      </c>
      <c r="R3443">
        <f t="shared" si="266"/>
        <v>59.65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2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4" t="s">
        <v>8315</v>
      </c>
      <c r="Q3444" t="s">
        <v>8316</v>
      </c>
      <c r="R3444">
        <f t="shared" si="266"/>
        <v>31.25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2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4" t="s">
        <v>8315</v>
      </c>
      <c r="Q3445" t="s">
        <v>8316</v>
      </c>
      <c r="R3445">
        <f t="shared" si="266"/>
        <v>41.22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3.5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2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4" t="s">
        <v>8315</v>
      </c>
      <c r="Q3446" t="s">
        <v>8316</v>
      </c>
      <c r="R3446">
        <f t="shared" si="266"/>
        <v>43.35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2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4" t="s">
        <v>8315</v>
      </c>
      <c r="Q3447" t="s">
        <v>8316</v>
      </c>
      <c r="R3447">
        <f t="shared" si="266"/>
        <v>64.52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2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4" t="s">
        <v>8315</v>
      </c>
      <c r="Q3448" t="s">
        <v>8316</v>
      </c>
      <c r="R3448">
        <f t="shared" si="266"/>
        <v>43.28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2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4" t="s">
        <v>8315</v>
      </c>
      <c r="Q3449" t="s">
        <v>8316</v>
      </c>
      <c r="R3449">
        <f t="shared" si="266"/>
        <v>77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2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4" t="s">
        <v>8315</v>
      </c>
      <c r="Q3450" t="s">
        <v>8316</v>
      </c>
      <c r="R3450">
        <f t="shared" si="266"/>
        <v>51.22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2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4" t="s">
        <v>8315</v>
      </c>
      <c r="Q3451" t="s">
        <v>8316</v>
      </c>
      <c r="R3451">
        <f t="shared" si="266"/>
        <v>68.25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2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4" t="s">
        <v>8315</v>
      </c>
      <c r="Q3452" t="s">
        <v>8316</v>
      </c>
      <c r="R3452">
        <f t="shared" si="266"/>
        <v>19.489999999999998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2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4" t="s">
        <v>8315</v>
      </c>
      <c r="Q3453" t="s">
        <v>8316</v>
      </c>
      <c r="R3453">
        <f t="shared" si="266"/>
        <v>41.13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2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4" t="s">
        <v>8315</v>
      </c>
      <c r="Q3454" t="s">
        <v>8316</v>
      </c>
      <c r="R3454">
        <f t="shared" si="266"/>
        <v>41.41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2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4" t="s">
        <v>8315</v>
      </c>
      <c r="Q3455" t="s">
        <v>8316</v>
      </c>
      <c r="R3455">
        <f t="shared" si="266"/>
        <v>27.5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3.5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2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4" t="s">
        <v>8315</v>
      </c>
      <c r="Q3456" t="s">
        <v>8316</v>
      </c>
      <c r="R3456">
        <f t="shared" si="266"/>
        <v>33.57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2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4" t="s">
        <v>8315</v>
      </c>
      <c r="Q3457" t="s">
        <v>8316</v>
      </c>
      <c r="R3457">
        <f t="shared" si="266"/>
        <v>145.87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2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4" t="s">
        <v>8315</v>
      </c>
      <c r="Q3458" t="s">
        <v>8316</v>
      </c>
      <c r="R3458">
        <f t="shared" ref="R3458:R3521" si="271">IFERROR(ROUND(E3458/M3458,2),0)</f>
        <v>358.69</v>
      </c>
      <c r="S3458" s="10">
        <f t="shared" ref="S3458:S3521" si="272" xml:space="preserve"> (((K3458/60)/60)/24)+DATE(1970,1,1)</f>
        <v>41821.205636574072</v>
      </c>
      <c r="T3458" s="10">
        <f t="shared" ref="T3458:T3521" si="273" xml:space="preserve"> (((J3458/60)/60)/24)+DATE(1970,1,1)</f>
        <v>41852.290972222225</v>
      </c>
      <c r="U3458">
        <f t="shared" ref="U3458:U3521" si="274"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2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4" t="s">
        <v>8315</v>
      </c>
      <c r="Q3459" t="s">
        <v>8316</v>
      </c>
      <c r="R3459">
        <f t="shared" si="271"/>
        <v>50.98</v>
      </c>
      <c r="S3459" s="10">
        <f t="shared" si="272"/>
        <v>42016.706678240742</v>
      </c>
      <c r="T3459" s="10">
        <f t="shared" si="273"/>
        <v>42047.249305555553</v>
      </c>
      <c r="U3459">
        <f t="shared" si="274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2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4" t="s">
        <v>8315</v>
      </c>
      <c r="Q3460" t="s">
        <v>8316</v>
      </c>
      <c r="R3460">
        <f t="shared" si="271"/>
        <v>45.04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3.5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2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4" t="s">
        <v>8315</v>
      </c>
      <c r="Q3461" t="s">
        <v>8316</v>
      </c>
      <c r="R3461">
        <f t="shared" si="271"/>
        <v>17.53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2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4" t="s">
        <v>8315</v>
      </c>
      <c r="Q3462" t="s">
        <v>8316</v>
      </c>
      <c r="R3462">
        <f t="shared" si="271"/>
        <v>50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3.5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2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4" t="s">
        <v>8315</v>
      </c>
      <c r="Q3463" t="s">
        <v>8316</v>
      </c>
      <c r="R3463">
        <f t="shared" si="271"/>
        <v>57.92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2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4" t="s">
        <v>8315</v>
      </c>
      <c r="Q3464" t="s">
        <v>8316</v>
      </c>
      <c r="R3464">
        <f t="shared" si="271"/>
        <v>29.71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2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4" t="s">
        <v>8315</v>
      </c>
      <c r="Q3465" t="s">
        <v>8316</v>
      </c>
      <c r="R3465">
        <f t="shared" si="271"/>
        <v>90.68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3.5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2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4" t="s">
        <v>8315</v>
      </c>
      <c r="Q3466" t="s">
        <v>8316</v>
      </c>
      <c r="R3466">
        <f t="shared" si="271"/>
        <v>55.01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2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4" t="s">
        <v>8315</v>
      </c>
      <c r="Q3467" t="s">
        <v>8316</v>
      </c>
      <c r="R3467">
        <f t="shared" si="271"/>
        <v>57.22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2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4" t="s">
        <v>8315</v>
      </c>
      <c r="Q3468" t="s">
        <v>8316</v>
      </c>
      <c r="R3468">
        <f t="shared" si="271"/>
        <v>72.95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2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4" t="s">
        <v>8315</v>
      </c>
      <c r="Q3469" t="s">
        <v>8316</v>
      </c>
      <c r="R3469">
        <f t="shared" si="271"/>
        <v>64.47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2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4" t="s">
        <v>8315</v>
      </c>
      <c r="Q3470" t="s">
        <v>8316</v>
      </c>
      <c r="R3470">
        <f t="shared" si="271"/>
        <v>716.35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3.5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2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4" t="s">
        <v>8315</v>
      </c>
      <c r="Q3471" t="s">
        <v>8316</v>
      </c>
      <c r="R3471">
        <f t="shared" si="271"/>
        <v>50.4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2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4" t="s">
        <v>8315</v>
      </c>
      <c r="Q3472" t="s">
        <v>8316</v>
      </c>
      <c r="R3472">
        <f t="shared" si="271"/>
        <v>41.67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2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4" t="s">
        <v>8315</v>
      </c>
      <c r="Q3473" t="s">
        <v>8316</v>
      </c>
      <c r="R3473">
        <f t="shared" si="271"/>
        <v>35.770000000000003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2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4" t="s">
        <v>8315</v>
      </c>
      <c r="Q3474" t="s">
        <v>8316</v>
      </c>
      <c r="R3474">
        <f t="shared" si="271"/>
        <v>88.74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2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4" t="s">
        <v>8315</v>
      </c>
      <c r="Q3475" t="s">
        <v>8316</v>
      </c>
      <c r="R3475">
        <f t="shared" si="271"/>
        <v>148.47999999999999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2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4" t="s">
        <v>8315</v>
      </c>
      <c r="Q3476" t="s">
        <v>8316</v>
      </c>
      <c r="R3476">
        <f t="shared" si="271"/>
        <v>51.79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2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4" t="s">
        <v>8315</v>
      </c>
      <c r="Q3477" t="s">
        <v>8316</v>
      </c>
      <c r="R3477">
        <f t="shared" si="271"/>
        <v>20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3.5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2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4" t="s">
        <v>8315</v>
      </c>
      <c r="Q3478" t="s">
        <v>8316</v>
      </c>
      <c r="R3478">
        <f t="shared" si="271"/>
        <v>52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2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4" t="s">
        <v>8315</v>
      </c>
      <c r="Q3479" t="s">
        <v>8316</v>
      </c>
      <c r="R3479">
        <f t="shared" si="271"/>
        <v>53.23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2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4" t="s">
        <v>8315</v>
      </c>
      <c r="Q3480" t="s">
        <v>8316</v>
      </c>
      <c r="R3480">
        <f t="shared" si="271"/>
        <v>39.6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2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4" t="s">
        <v>8315</v>
      </c>
      <c r="Q3481" t="s">
        <v>8316</v>
      </c>
      <c r="R3481">
        <f t="shared" si="271"/>
        <v>34.25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2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4" t="s">
        <v>8315</v>
      </c>
      <c r="Q3482" t="s">
        <v>8316</v>
      </c>
      <c r="R3482">
        <f t="shared" si="271"/>
        <v>164.62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2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4" t="s">
        <v>8315</v>
      </c>
      <c r="Q3483" t="s">
        <v>8316</v>
      </c>
      <c r="R3483">
        <f t="shared" si="271"/>
        <v>125.05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2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4" t="s">
        <v>8315</v>
      </c>
      <c r="Q3484" t="s">
        <v>8316</v>
      </c>
      <c r="R3484">
        <f t="shared" si="271"/>
        <v>51.88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2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4" t="s">
        <v>8315</v>
      </c>
      <c r="Q3485" t="s">
        <v>8316</v>
      </c>
      <c r="R3485">
        <f t="shared" si="271"/>
        <v>40.29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3.5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2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4" t="s">
        <v>8315</v>
      </c>
      <c r="Q3486" t="s">
        <v>8316</v>
      </c>
      <c r="R3486">
        <f t="shared" si="271"/>
        <v>64.91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2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4" t="s">
        <v>8315</v>
      </c>
      <c r="Q3487" t="s">
        <v>8316</v>
      </c>
      <c r="R3487">
        <f t="shared" si="271"/>
        <v>55.33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2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4" t="s">
        <v>8315</v>
      </c>
      <c r="Q3488" t="s">
        <v>8316</v>
      </c>
      <c r="R3488">
        <f t="shared" si="271"/>
        <v>83.14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2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4" t="s">
        <v>8315</v>
      </c>
      <c r="Q3489" t="s">
        <v>8316</v>
      </c>
      <c r="R3489">
        <f t="shared" si="271"/>
        <v>38.71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3.5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2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4" t="s">
        <v>8315</v>
      </c>
      <c r="Q3490" t="s">
        <v>8316</v>
      </c>
      <c r="R3490">
        <f t="shared" si="271"/>
        <v>125.38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2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4" t="s">
        <v>8315</v>
      </c>
      <c r="Q3491" t="s">
        <v>8316</v>
      </c>
      <c r="R3491">
        <f t="shared" si="271"/>
        <v>78.260000000000005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2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4" t="s">
        <v>8315</v>
      </c>
      <c r="Q3492" t="s">
        <v>8316</v>
      </c>
      <c r="R3492">
        <f t="shared" si="271"/>
        <v>47.22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3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2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4" t="s">
        <v>8315</v>
      </c>
      <c r="Q3493" t="s">
        <v>8316</v>
      </c>
      <c r="R3493">
        <f t="shared" si="271"/>
        <v>79.099999999999994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2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4" t="s">
        <v>8315</v>
      </c>
      <c r="Q3494" t="s">
        <v>8316</v>
      </c>
      <c r="R3494">
        <f t="shared" si="271"/>
        <v>114.29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2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4" t="s">
        <v>8315</v>
      </c>
      <c r="Q3495" t="s">
        <v>8316</v>
      </c>
      <c r="R3495">
        <f t="shared" si="271"/>
        <v>51.72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2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4" t="s">
        <v>8315</v>
      </c>
      <c r="Q3496" t="s">
        <v>8316</v>
      </c>
      <c r="R3496">
        <f t="shared" si="271"/>
        <v>30.77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2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4" t="s">
        <v>8315</v>
      </c>
      <c r="Q3497" t="s">
        <v>8316</v>
      </c>
      <c r="R3497">
        <f t="shared" si="271"/>
        <v>74.209999999999994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3.5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2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4" t="s">
        <v>8315</v>
      </c>
      <c r="Q3498" t="s">
        <v>8316</v>
      </c>
      <c r="R3498">
        <f t="shared" si="271"/>
        <v>47.85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3.5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2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4" t="s">
        <v>8315</v>
      </c>
      <c r="Q3499" t="s">
        <v>8316</v>
      </c>
      <c r="R3499">
        <f t="shared" si="271"/>
        <v>34.409999999999997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3.5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2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4" t="s">
        <v>8315</v>
      </c>
      <c r="Q3500" t="s">
        <v>8316</v>
      </c>
      <c r="R3500">
        <f t="shared" si="271"/>
        <v>40.24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2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4" t="s">
        <v>8315</v>
      </c>
      <c r="Q3501" t="s">
        <v>8316</v>
      </c>
      <c r="R3501">
        <f t="shared" si="271"/>
        <v>60.29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3.5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2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4" t="s">
        <v>8315</v>
      </c>
      <c r="Q3502" t="s">
        <v>8316</v>
      </c>
      <c r="R3502">
        <f t="shared" si="271"/>
        <v>25.31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2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4" t="s">
        <v>8315</v>
      </c>
      <c r="Q3503" t="s">
        <v>8316</v>
      </c>
      <c r="R3503">
        <f t="shared" si="271"/>
        <v>35.950000000000003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2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4" t="s">
        <v>8315</v>
      </c>
      <c r="Q3504" t="s">
        <v>8316</v>
      </c>
      <c r="R3504">
        <f t="shared" si="271"/>
        <v>136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2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4" t="s">
        <v>8315</v>
      </c>
      <c r="Q3505" t="s">
        <v>8316</v>
      </c>
      <c r="R3505">
        <f t="shared" si="271"/>
        <v>70.760000000000005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2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4" t="s">
        <v>8315</v>
      </c>
      <c r="Q3506" t="s">
        <v>8316</v>
      </c>
      <c r="R3506">
        <f t="shared" si="271"/>
        <v>125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2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4" t="s">
        <v>8315</v>
      </c>
      <c r="Q3507" t="s">
        <v>8316</v>
      </c>
      <c r="R3507">
        <f t="shared" si="271"/>
        <v>66.510000000000005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2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4" t="s">
        <v>8315</v>
      </c>
      <c r="Q3508" t="s">
        <v>8316</v>
      </c>
      <c r="R3508">
        <f t="shared" si="271"/>
        <v>105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2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4" t="s">
        <v>8315</v>
      </c>
      <c r="Q3509" t="s">
        <v>8316</v>
      </c>
      <c r="R3509">
        <f t="shared" si="271"/>
        <v>145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2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4" t="s">
        <v>8315</v>
      </c>
      <c r="Q3510" t="s">
        <v>8316</v>
      </c>
      <c r="R3510">
        <f t="shared" si="271"/>
        <v>12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2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4" t="s">
        <v>8315</v>
      </c>
      <c r="Q3511" t="s">
        <v>8316</v>
      </c>
      <c r="R3511">
        <f t="shared" si="271"/>
        <v>96.67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3.5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2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4" t="s">
        <v>8315</v>
      </c>
      <c r="Q3512" t="s">
        <v>8316</v>
      </c>
      <c r="R3512">
        <f t="shared" si="271"/>
        <v>60.33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2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4" t="s">
        <v>8315</v>
      </c>
      <c r="Q3513" t="s">
        <v>8316</v>
      </c>
      <c r="R3513">
        <f t="shared" si="271"/>
        <v>79.89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2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4" t="s">
        <v>8315</v>
      </c>
      <c r="Q3514" t="s">
        <v>8316</v>
      </c>
      <c r="R3514">
        <f t="shared" si="271"/>
        <v>58.82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2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4" t="s">
        <v>8315</v>
      </c>
      <c r="Q3515" t="s">
        <v>8316</v>
      </c>
      <c r="R3515">
        <f t="shared" si="271"/>
        <v>75.34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2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4" t="s">
        <v>8315</v>
      </c>
      <c r="Q3516" t="s">
        <v>8316</v>
      </c>
      <c r="R3516">
        <f t="shared" si="271"/>
        <v>55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2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4" t="s">
        <v>8315</v>
      </c>
      <c r="Q3517" t="s">
        <v>8316</v>
      </c>
      <c r="R3517">
        <f t="shared" si="271"/>
        <v>66.959999999999994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2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4" t="s">
        <v>8315</v>
      </c>
      <c r="Q3518" t="s">
        <v>8316</v>
      </c>
      <c r="R3518">
        <f t="shared" si="271"/>
        <v>227.27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2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4" t="s">
        <v>8315</v>
      </c>
      <c r="Q3519" t="s">
        <v>8316</v>
      </c>
      <c r="R3519">
        <f t="shared" si="271"/>
        <v>307.69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2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4" t="s">
        <v>8315</v>
      </c>
      <c r="Q3520" t="s">
        <v>8316</v>
      </c>
      <c r="R3520">
        <f t="shared" si="271"/>
        <v>50.02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2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4" t="s">
        <v>8315</v>
      </c>
      <c r="Q3521" t="s">
        <v>8316</v>
      </c>
      <c r="R3521">
        <f t="shared" si="271"/>
        <v>72.39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2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4" t="s">
        <v>8315</v>
      </c>
      <c r="Q3522" t="s">
        <v>8316</v>
      </c>
      <c r="R3522">
        <f t="shared" ref="R3522:R3585" si="276">IFERROR(ROUND(E3522/M3522,2),0)</f>
        <v>95.95</v>
      </c>
      <c r="S3522" s="10">
        <f t="shared" ref="S3522:S3585" si="277" xml:space="preserve"> (((K3522/60)/60)/24)+DATE(1970,1,1)</f>
        <v>42227.824212962965</v>
      </c>
      <c r="T3522" s="10">
        <f t="shared" ref="T3522:T3585" si="278" xml:space="preserve"> (((J3522/60)/60)/24)+DATE(1970,1,1)</f>
        <v>42253.57430555555</v>
      </c>
      <c r="U3522">
        <f t="shared" ref="U3522:U3585" si="279">YEAR(S3522)</f>
        <v>2015</v>
      </c>
    </row>
    <row r="3523" spans="1:21" ht="43.5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2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4" t="s">
        <v>8315</v>
      </c>
      <c r="Q3523" t="s">
        <v>8316</v>
      </c>
      <c r="R3523">
        <f t="shared" si="276"/>
        <v>45.62</v>
      </c>
      <c r="S3523" s="10">
        <f t="shared" si="277"/>
        <v>41881.361342592594</v>
      </c>
      <c r="T3523" s="10">
        <f t="shared" si="278"/>
        <v>41911.361342592594</v>
      </c>
      <c r="U3523">
        <f t="shared" si="279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2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4" t="s">
        <v>8315</v>
      </c>
      <c r="Q3524" t="s">
        <v>8316</v>
      </c>
      <c r="R3524">
        <f t="shared" si="276"/>
        <v>41.03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2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4" t="s">
        <v>8315</v>
      </c>
      <c r="Q3525" t="s">
        <v>8316</v>
      </c>
      <c r="R3525">
        <f t="shared" si="276"/>
        <v>56.83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2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4" t="s">
        <v>8315</v>
      </c>
      <c r="Q3526" t="s">
        <v>8316</v>
      </c>
      <c r="R3526">
        <f t="shared" si="276"/>
        <v>137.24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2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4" t="s">
        <v>8315</v>
      </c>
      <c r="Q3527" t="s">
        <v>8316</v>
      </c>
      <c r="R3527">
        <f t="shared" si="276"/>
        <v>75.709999999999994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2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4" t="s">
        <v>8315</v>
      </c>
      <c r="Q3528" t="s">
        <v>8316</v>
      </c>
      <c r="R3528">
        <f t="shared" si="276"/>
        <v>99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2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4" t="s">
        <v>8315</v>
      </c>
      <c r="Q3529" t="s">
        <v>8316</v>
      </c>
      <c r="R3529">
        <f t="shared" si="276"/>
        <v>81.569999999999993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2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4" t="s">
        <v>8315</v>
      </c>
      <c r="Q3530" t="s">
        <v>8316</v>
      </c>
      <c r="R3530">
        <f t="shared" si="276"/>
        <v>45.11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3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2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4" t="s">
        <v>8315</v>
      </c>
      <c r="Q3531" t="s">
        <v>8316</v>
      </c>
      <c r="R3531">
        <f t="shared" si="276"/>
        <v>36.67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2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4" t="s">
        <v>8315</v>
      </c>
      <c r="Q3532" t="s">
        <v>8316</v>
      </c>
      <c r="R3532">
        <f t="shared" si="276"/>
        <v>125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2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4" t="s">
        <v>8315</v>
      </c>
      <c r="Q3533" t="s">
        <v>8316</v>
      </c>
      <c r="R3533">
        <f t="shared" si="276"/>
        <v>49.23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3.5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2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4" t="s">
        <v>8315</v>
      </c>
      <c r="Q3534" t="s">
        <v>8316</v>
      </c>
      <c r="R3534">
        <f t="shared" si="276"/>
        <v>42.3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3.5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2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4" t="s">
        <v>8315</v>
      </c>
      <c r="Q3535" t="s">
        <v>8316</v>
      </c>
      <c r="R3535">
        <f t="shared" si="276"/>
        <v>78.88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2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4" t="s">
        <v>8315</v>
      </c>
      <c r="Q3536" t="s">
        <v>8316</v>
      </c>
      <c r="R3536">
        <f t="shared" si="276"/>
        <v>38.28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2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4" t="s">
        <v>8315</v>
      </c>
      <c r="Q3537" t="s">
        <v>8316</v>
      </c>
      <c r="R3537">
        <f t="shared" si="276"/>
        <v>44.85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2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4" t="s">
        <v>8315</v>
      </c>
      <c r="Q3538" t="s">
        <v>8316</v>
      </c>
      <c r="R3538">
        <f t="shared" si="276"/>
        <v>13.53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2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4" t="s">
        <v>8315</v>
      </c>
      <c r="Q3539" t="s">
        <v>8316</v>
      </c>
      <c r="R3539">
        <f t="shared" si="276"/>
        <v>43.5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2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4" t="s">
        <v>8315</v>
      </c>
      <c r="Q3540" t="s">
        <v>8316</v>
      </c>
      <c r="R3540">
        <f t="shared" si="276"/>
        <v>30.95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2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4" t="s">
        <v>8315</v>
      </c>
      <c r="Q3541" t="s">
        <v>8316</v>
      </c>
      <c r="R3541">
        <f t="shared" si="276"/>
        <v>55.23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3.5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2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4" t="s">
        <v>8315</v>
      </c>
      <c r="Q3542" t="s">
        <v>8316</v>
      </c>
      <c r="R3542">
        <f t="shared" si="276"/>
        <v>46.13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2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4" t="s">
        <v>8315</v>
      </c>
      <c r="Q3543" t="s">
        <v>8316</v>
      </c>
      <c r="R3543">
        <f t="shared" si="276"/>
        <v>39.380000000000003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2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4" t="s">
        <v>8315</v>
      </c>
      <c r="Q3544" t="s">
        <v>8316</v>
      </c>
      <c r="R3544">
        <f t="shared" si="276"/>
        <v>66.150000000000006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2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4" t="s">
        <v>8315</v>
      </c>
      <c r="Q3545" t="s">
        <v>8316</v>
      </c>
      <c r="R3545">
        <f t="shared" si="276"/>
        <v>54.14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2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4" t="s">
        <v>8315</v>
      </c>
      <c r="Q3546" t="s">
        <v>8316</v>
      </c>
      <c r="R3546">
        <f t="shared" si="276"/>
        <v>104.17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2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4" t="s">
        <v>8315</v>
      </c>
      <c r="Q3547" t="s">
        <v>8316</v>
      </c>
      <c r="R3547">
        <f t="shared" si="276"/>
        <v>31.38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2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4" t="s">
        <v>8315</v>
      </c>
      <c r="Q3548" t="s">
        <v>8316</v>
      </c>
      <c r="R3548">
        <f t="shared" si="276"/>
        <v>59.21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2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4" t="s">
        <v>8315</v>
      </c>
      <c r="Q3549" t="s">
        <v>8316</v>
      </c>
      <c r="R3549">
        <f t="shared" si="276"/>
        <v>119.18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2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4" t="s">
        <v>8315</v>
      </c>
      <c r="Q3550" t="s">
        <v>8316</v>
      </c>
      <c r="R3550">
        <f t="shared" si="276"/>
        <v>164.62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2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4" t="s">
        <v>8315</v>
      </c>
      <c r="Q3551" t="s">
        <v>8316</v>
      </c>
      <c r="R3551">
        <f t="shared" si="276"/>
        <v>24.29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3.5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2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4" t="s">
        <v>8315</v>
      </c>
      <c r="Q3552" t="s">
        <v>8316</v>
      </c>
      <c r="R3552">
        <f t="shared" si="276"/>
        <v>40.94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2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4" t="s">
        <v>8315</v>
      </c>
      <c r="Q3553" t="s">
        <v>8316</v>
      </c>
      <c r="R3553">
        <f t="shared" si="276"/>
        <v>61.1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2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4" t="s">
        <v>8315</v>
      </c>
      <c r="Q3554" t="s">
        <v>8316</v>
      </c>
      <c r="R3554">
        <f t="shared" si="276"/>
        <v>38.65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2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4" t="s">
        <v>8315</v>
      </c>
      <c r="Q3555" t="s">
        <v>8316</v>
      </c>
      <c r="R3555">
        <f t="shared" si="276"/>
        <v>56.2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2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4" t="s">
        <v>8315</v>
      </c>
      <c r="Q3556" t="s">
        <v>8316</v>
      </c>
      <c r="R3556">
        <f t="shared" si="276"/>
        <v>107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2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4" t="s">
        <v>8315</v>
      </c>
      <c r="Q3557" t="s">
        <v>8316</v>
      </c>
      <c r="R3557">
        <f t="shared" si="276"/>
        <v>171.43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3.5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2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4" t="s">
        <v>8315</v>
      </c>
      <c r="Q3558" t="s">
        <v>8316</v>
      </c>
      <c r="R3558">
        <f t="shared" si="276"/>
        <v>110.5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3.5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2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4" t="s">
        <v>8315</v>
      </c>
      <c r="Q3559" t="s">
        <v>8316</v>
      </c>
      <c r="R3559">
        <f t="shared" si="276"/>
        <v>179.28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2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4" t="s">
        <v>8315</v>
      </c>
      <c r="Q3560" t="s">
        <v>8316</v>
      </c>
      <c r="R3560">
        <f t="shared" si="276"/>
        <v>22.91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3.5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2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4" t="s">
        <v>8315</v>
      </c>
      <c r="Q3561" t="s">
        <v>8316</v>
      </c>
      <c r="R3561">
        <f t="shared" si="276"/>
        <v>43.13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3.5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2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4" t="s">
        <v>8315</v>
      </c>
      <c r="Q3562" t="s">
        <v>8316</v>
      </c>
      <c r="R3562">
        <f t="shared" si="276"/>
        <v>46.89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2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4" t="s">
        <v>8315</v>
      </c>
      <c r="Q3563" t="s">
        <v>8316</v>
      </c>
      <c r="R3563">
        <f t="shared" si="276"/>
        <v>47.41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2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4" t="s">
        <v>8315</v>
      </c>
      <c r="Q3564" t="s">
        <v>8316</v>
      </c>
      <c r="R3564">
        <f t="shared" si="276"/>
        <v>15.13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2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4" t="s">
        <v>8315</v>
      </c>
      <c r="Q3565" t="s">
        <v>8316</v>
      </c>
      <c r="R3565">
        <f t="shared" si="276"/>
        <v>21.1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2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4" t="s">
        <v>8315</v>
      </c>
      <c r="Q3566" t="s">
        <v>8316</v>
      </c>
      <c r="R3566">
        <f t="shared" si="276"/>
        <v>59.12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2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4" t="s">
        <v>8315</v>
      </c>
      <c r="Q3567" t="s">
        <v>8316</v>
      </c>
      <c r="R3567">
        <f t="shared" si="276"/>
        <v>97.92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2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4" t="s">
        <v>8315</v>
      </c>
      <c r="Q3568" t="s">
        <v>8316</v>
      </c>
      <c r="R3568">
        <f t="shared" si="276"/>
        <v>55.13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2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4" t="s">
        <v>8315</v>
      </c>
      <c r="Q3569" t="s">
        <v>8316</v>
      </c>
      <c r="R3569">
        <f t="shared" si="276"/>
        <v>26.54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2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4" t="s">
        <v>8315</v>
      </c>
      <c r="Q3570" t="s">
        <v>8316</v>
      </c>
      <c r="R3570">
        <f t="shared" si="276"/>
        <v>58.42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2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4" t="s">
        <v>8315</v>
      </c>
      <c r="Q3571" t="s">
        <v>8316</v>
      </c>
      <c r="R3571">
        <f t="shared" si="276"/>
        <v>122.54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2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4" t="s">
        <v>8315</v>
      </c>
      <c r="Q3572" t="s">
        <v>8316</v>
      </c>
      <c r="R3572">
        <f t="shared" si="276"/>
        <v>87.96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2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4" t="s">
        <v>8315</v>
      </c>
      <c r="Q3573" t="s">
        <v>8316</v>
      </c>
      <c r="R3573">
        <f t="shared" si="276"/>
        <v>73.239999999999995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2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4" t="s">
        <v>8315</v>
      </c>
      <c r="Q3574" t="s">
        <v>8316</v>
      </c>
      <c r="R3574">
        <f t="shared" si="276"/>
        <v>55.56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2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4" t="s">
        <v>8315</v>
      </c>
      <c r="Q3575" t="s">
        <v>8316</v>
      </c>
      <c r="R3575">
        <f t="shared" si="276"/>
        <v>39.54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2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4" t="s">
        <v>8315</v>
      </c>
      <c r="Q3576" t="s">
        <v>8316</v>
      </c>
      <c r="R3576">
        <f t="shared" si="276"/>
        <v>136.78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2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4" t="s">
        <v>8315</v>
      </c>
      <c r="Q3577" t="s">
        <v>8316</v>
      </c>
      <c r="R3577">
        <f t="shared" si="276"/>
        <v>99.34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2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4" t="s">
        <v>8315</v>
      </c>
      <c r="Q3578" t="s">
        <v>8316</v>
      </c>
      <c r="R3578">
        <f t="shared" si="276"/>
        <v>20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2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4" t="s">
        <v>8315</v>
      </c>
      <c r="Q3579" t="s">
        <v>8316</v>
      </c>
      <c r="R3579">
        <f t="shared" si="276"/>
        <v>28.89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2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4" t="s">
        <v>8315</v>
      </c>
      <c r="Q3580" t="s">
        <v>8316</v>
      </c>
      <c r="R3580">
        <f t="shared" si="276"/>
        <v>40.549999999999997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2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4" t="s">
        <v>8315</v>
      </c>
      <c r="Q3581" t="s">
        <v>8316</v>
      </c>
      <c r="R3581">
        <f t="shared" si="276"/>
        <v>35.71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2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4" t="s">
        <v>8315</v>
      </c>
      <c r="Q3582" t="s">
        <v>8316</v>
      </c>
      <c r="R3582">
        <f t="shared" si="276"/>
        <v>37.96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2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4" t="s">
        <v>8315</v>
      </c>
      <c r="Q3583" t="s">
        <v>8316</v>
      </c>
      <c r="R3583">
        <f t="shared" si="276"/>
        <v>33.33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2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4" t="s">
        <v>8315</v>
      </c>
      <c r="Q3584" t="s">
        <v>8316</v>
      </c>
      <c r="R3584">
        <f t="shared" si="276"/>
        <v>58.57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2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4" t="s">
        <v>8315</v>
      </c>
      <c r="Q3585" t="s">
        <v>8316</v>
      </c>
      <c r="R3585">
        <f t="shared" si="276"/>
        <v>135.63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2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4" t="s">
        <v>8315</v>
      </c>
      <c r="Q3586" t="s">
        <v>8316</v>
      </c>
      <c r="R3586">
        <f t="shared" ref="R3586:R3649" si="281">IFERROR(ROUND(E3586/M3586,2),0)</f>
        <v>30.94</v>
      </c>
      <c r="S3586" s="10">
        <f t="shared" ref="S3586:S3649" si="282" xml:space="preserve"> (((K3586/60)/60)/24)+DATE(1970,1,1)</f>
        <v>42168.316481481481</v>
      </c>
      <c r="T3586" s="10">
        <f t="shared" ref="T3586:T3649" si="283" xml:space="preserve"> (((J3586/60)/60)/24)+DATE(1970,1,1)</f>
        <v>42198.316481481481</v>
      </c>
      <c r="U3586">
        <f t="shared" ref="U3586:U3649" si="284"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2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4" t="s">
        <v>8315</v>
      </c>
      <c r="Q3587" t="s">
        <v>8316</v>
      </c>
      <c r="R3587">
        <f t="shared" si="281"/>
        <v>176.09</v>
      </c>
      <c r="S3587" s="10">
        <f t="shared" si="282"/>
        <v>41964.716319444444</v>
      </c>
      <c r="T3587" s="10">
        <f t="shared" si="283"/>
        <v>41994.716319444444</v>
      </c>
      <c r="U3587">
        <f t="shared" si="284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2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4" t="s">
        <v>8315</v>
      </c>
      <c r="Q3588" t="s">
        <v>8316</v>
      </c>
      <c r="R3588">
        <f t="shared" si="281"/>
        <v>151.97999999999999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2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4" t="s">
        <v>8315</v>
      </c>
      <c r="Q3589" t="s">
        <v>8316</v>
      </c>
      <c r="R3589">
        <f t="shared" si="281"/>
        <v>22.61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2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4" t="s">
        <v>8315</v>
      </c>
      <c r="Q3590" t="s">
        <v>8316</v>
      </c>
      <c r="R3590">
        <f t="shared" si="281"/>
        <v>18.27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2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4" t="s">
        <v>8315</v>
      </c>
      <c r="Q3591" t="s">
        <v>8316</v>
      </c>
      <c r="R3591">
        <f t="shared" si="281"/>
        <v>82.26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3.5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2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4" t="s">
        <v>8315</v>
      </c>
      <c r="Q3592" t="s">
        <v>8316</v>
      </c>
      <c r="R3592">
        <f t="shared" si="281"/>
        <v>68.53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2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4" t="s">
        <v>8315</v>
      </c>
      <c r="Q3593" t="s">
        <v>8316</v>
      </c>
      <c r="R3593">
        <f t="shared" si="281"/>
        <v>68.06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2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4" t="s">
        <v>8315</v>
      </c>
      <c r="Q3594" t="s">
        <v>8316</v>
      </c>
      <c r="R3594">
        <f t="shared" si="281"/>
        <v>72.709999999999994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2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4" t="s">
        <v>8315</v>
      </c>
      <c r="Q3595" t="s">
        <v>8316</v>
      </c>
      <c r="R3595">
        <f t="shared" si="281"/>
        <v>77.19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3.5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2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4" t="s">
        <v>8315</v>
      </c>
      <c r="Q3596" t="s">
        <v>8316</v>
      </c>
      <c r="R3596">
        <f t="shared" si="281"/>
        <v>55.97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2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4" t="s">
        <v>8315</v>
      </c>
      <c r="Q3597" t="s">
        <v>8316</v>
      </c>
      <c r="R3597">
        <f t="shared" si="281"/>
        <v>49.69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2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4" t="s">
        <v>8315</v>
      </c>
      <c r="Q3598" t="s">
        <v>8316</v>
      </c>
      <c r="R3598">
        <f t="shared" si="281"/>
        <v>79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2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4" t="s">
        <v>8315</v>
      </c>
      <c r="Q3599" t="s">
        <v>8316</v>
      </c>
      <c r="R3599">
        <f t="shared" si="281"/>
        <v>77.73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2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4" t="s">
        <v>8315</v>
      </c>
      <c r="Q3600" t="s">
        <v>8316</v>
      </c>
      <c r="R3600">
        <f t="shared" si="281"/>
        <v>40.78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2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4" t="s">
        <v>8315</v>
      </c>
      <c r="Q3601" t="s">
        <v>8316</v>
      </c>
      <c r="R3601">
        <f t="shared" si="281"/>
        <v>59.41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2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4" t="s">
        <v>8315</v>
      </c>
      <c r="Q3602" t="s">
        <v>8316</v>
      </c>
      <c r="R3602">
        <f t="shared" si="281"/>
        <v>3.25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2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4" t="s">
        <v>8315</v>
      </c>
      <c r="Q3603" t="s">
        <v>8316</v>
      </c>
      <c r="R3603">
        <f t="shared" si="281"/>
        <v>39.380000000000003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2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4" t="s">
        <v>8315</v>
      </c>
      <c r="Q3604" t="s">
        <v>8316</v>
      </c>
      <c r="R3604">
        <f t="shared" si="281"/>
        <v>81.67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2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4" t="s">
        <v>8315</v>
      </c>
      <c r="Q3605" t="s">
        <v>8316</v>
      </c>
      <c r="R3605">
        <f t="shared" si="281"/>
        <v>44.91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2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4" t="s">
        <v>8315</v>
      </c>
      <c r="Q3606" t="s">
        <v>8316</v>
      </c>
      <c r="R3606">
        <f t="shared" si="281"/>
        <v>49.06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2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4" t="s">
        <v>8315</v>
      </c>
      <c r="Q3607" t="s">
        <v>8316</v>
      </c>
      <c r="R3607">
        <f t="shared" si="281"/>
        <v>30.67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2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4" t="s">
        <v>8315</v>
      </c>
      <c r="Q3608" t="s">
        <v>8316</v>
      </c>
      <c r="R3608">
        <f t="shared" si="281"/>
        <v>61.06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2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4" t="s">
        <v>8315</v>
      </c>
      <c r="Q3609" t="s">
        <v>8316</v>
      </c>
      <c r="R3609">
        <f t="shared" si="281"/>
        <v>29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2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4" t="s">
        <v>8315</v>
      </c>
      <c r="Q3610" t="s">
        <v>8316</v>
      </c>
      <c r="R3610">
        <f t="shared" si="281"/>
        <v>29.63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2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4" t="s">
        <v>8315</v>
      </c>
      <c r="Q3611" t="s">
        <v>8316</v>
      </c>
      <c r="R3611">
        <f t="shared" si="281"/>
        <v>143.1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2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4" t="s">
        <v>8315</v>
      </c>
      <c r="Q3612" t="s">
        <v>8316</v>
      </c>
      <c r="R3612">
        <f t="shared" si="281"/>
        <v>52.35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2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4" t="s">
        <v>8315</v>
      </c>
      <c r="Q3613" t="s">
        <v>8316</v>
      </c>
      <c r="R3613">
        <f t="shared" si="281"/>
        <v>66.67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2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4" t="s">
        <v>8315</v>
      </c>
      <c r="Q3614" t="s">
        <v>8316</v>
      </c>
      <c r="R3614">
        <f t="shared" si="281"/>
        <v>126.67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2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4" t="s">
        <v>8315</v>
      </c>
      <c r="Q3615" t="s">
        <v>8316</v>
      </c>
      <c r="R3615">
        <f t="shared" si="281"/>
        <v>62.5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2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4" t="s">
        <v>8315</v>
      </c>
      <c r="Q3616" t="s">
        <v>8316</v>
      </c>
      <c r="R3616">
        <f t="shared" si="281"/>
        <v>35.49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2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4" t="s">
        <v>8315</v>
      </c>
      <c r="Q3617" t="s">
        <v>8316</v>
      </c>
      <c r="R3617">
        <f t="shared" si="281"/>
        <v>37.08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2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4" t="s">
        <v>8315</v>
      </c>
      <c r="Q3618" t="s">
        <v>8316</v>
      </c>
      <c r="R3618">
        <f t="shared" si="281"/>
        <v>69.33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2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4" t="s">
        <v>8315</v>
      </c>
      <c r="Q3619" t="s">
        <v>8316</v>
      </c>
      <c r="R3619">
        <f t="shared" si="281"/>
        <v>17.25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2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4" t="s">
        <v>8315</v>
      </c>
      <c r="Q3620" t="s">
        <v>8316</v>
      </c>
      <c r="R3620">
        <f t="shared" si="281"/>
        <v>36.07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2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4" t="s">
        <v>8315</v>
      </c>
      <c r="Q3621" t="s">
        <v>8316</v>
      </c>
      <c r="R3621">
        <f t="shared" si="281"/>
        <v>66.47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2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4" t="s">
        <v>8315</v>
      </c>
      <c r="Q3622" t="s">
        <v>8316</v>
      </c>
      <c r="R3622">
        <f t="shared" si="281"/>
        <v>56.07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2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4" t="s">
        <v>8315</v>
      </c>
      <c r="Q3623" t="s">
        <v>8316</v>
      </c>
      <c r="R3623">
        <f t="shared" si="281"/>
        <v>47.03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2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4" t="s">
        <v>8315</v>
      </c>
      <c r="Q3624" t="s">
        <v>8316</v>
      </c>
      <c r="R3624">
        <f t="shared" si="281"/>
        <v>47.67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2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4" t="s">
        <v>8315</v>
      </c>
      <c r="Q3625" t="s">
        <v>8316</v>
      </c>
      <c r="R3625">
        <f t="shared" si="281"/>
        <v>88.24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2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4" t="s">
        <v>8315</v>
      </c>
      <c r="Q3626" t="s">
        <v>8316</v>
      </c>
      <c r="R3626">
        <f t="shared" si="281"/>
        <v>80.72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3.5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2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4" t="s">
        <v>8315</v>
      </c>
      <c r="Q3627" t="s">
        <v>8316</v>
      </c>
      <c r="R3627">
        <f t="shared" si="281"/>
        <v>39.49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2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4" t="s">
        <v>8315</v>
      </c>
      <c r="Q3628" t="s">
        <v>8316</v>
      </c>
      <c r="R3628">
        <f t="shared" si="281"/>
        <v>84.85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2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4" t="s">
        <v>8315</v>
      </c>
      <c r="Q3629" t="s">
        <v>8316</v>
      </c>
      <c r="R3629">
        <f t="shared" si="281"/>
        <v>68.97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2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4" t="s">
        <v>8315</v>
      </c>
      <c r="Q3630" t="s">
        <v>8357</v>
      </c>
      <c r="R3630">
        <f t="shared" si="281"/>
        <v>0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3.5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2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4" t="s">
        <v>8315</v>
      </c>
      <c r="Q3631" t="s">
        <v>8357</v>
      </c>
      <c r="R3631">
        <f t="shared" si="281"/>
        <v>1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2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4" t="s">
        <v>8315</v>
      </c>
      <c r="Q3632" t="s">
        <v>8357</v>
      </c>
      <c r="R3632">
        <f t="shared" si="281"/>
        <v>1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3.5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2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4" t="s">
        <v>8315</v>
      </c>
      <c r="Q3633" t="s">
        <v>8357</v>
      </c>
      <c r="R3633">
        <f t="shared" si="281"/>
        <v>147.88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2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4" t="s">
        <v>8315</v>
      </c>
      <c r="Q3634" t="s">
        <v>8357</v>
      </c>
      <c r="R3634">
        <f t="shared" si="281"/>
        <v>100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2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4" t="s">
        <v>8315</v>
      </c>
      <c r="Q3635" t="s">
        <v>8357</v>
      </c>
      <c r="R3635">
        <f t="shared" si="281"/>
        <v>56.84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2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4" t="s">
        <v>8315</v>
      </c>
      <c r="Q3636" t="s">
        <v>8357</v>
      </c>
      <c r="R3636">
        <f t="shared" si="281"/>
        <v>176.94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2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4" t="s">
        <v>8315</v>
      </c>
      <c r="Q3637" t="s">
        <v>8357</v>
      </c>
      <c r="R3637">
        <f t="shared" si="281"/>
        <v>127.6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2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4" t="s">
        <v>8315</v>
      </c>
      <c r="Q3638" t="s">
        <v>8357</v>
      </c>
      <c r="R3638">
        <f t="shared" si="281"/>
        <v>0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2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4" t="s">
        <v>8315</v>
      </c>
      <c r="Q3639" t="s">
        <v>8357</v>
      </c>
      <c r="R3639">
        <f t="shared" si="281"/>
        <v>66.14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2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4" t="s">
        <v>8315</v>
      </c>
      <c r="Q3640" t="s">
        <v>8357</v>
      </c>
      <c r="R3640">
        <f t="shared" si="281"/>
        <v>108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2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4" t="s">
        <v>8315</v>
      </c>
      <c r="Q3641" t="s">
        <v>8357</v>
      </c>
      <c r="R3641">
        <f t="shared" si="281"/>
        <v>1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2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4" t="s">
        <v>8315</v>
      </c>
      <c r="Q3642" t="s">
        <v>8357</v>
      </c>
      <c r="R3642">
        <f t="shared" si="281"/>
        <v>18.329999999999998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2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4" t="s">
        <v>8315</v>
      </c>
      <c r="Q3643" t="s">
        <v>8357</v>
      </c>
      <c r="R3643">
        <f t="shared" si="281"/>
        <v>0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2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4" t="s">
        <v>8315</v>
      </c>
      <c r="Q3644" t="s">
        <v>8357</v>
      </c>
      <c r="R3644">
        <f t="shared" si="281"/>
        <v>7.5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2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4" t="s">
        <v>8315</v>
      </c>
      <c r="Q3645" t="s">
        <v>8357</v>
      </c>
      <c r="R3645">
        <f t="shared" si="281"/>
        <v>0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2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4" t="s">
        <v>8315</v>
      </c>
      <c r="Q3646" t="s">
        <v>8357</v>
      </c>
      <c r="R3646">
        <f t="shared" si="281"/>
        <v>68.42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2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4" t="s">
        <v>8315</v>
      </c>
      <c r="Q3647" t="s">
        <v>8357</v>
      </c>
      <c r="R3647">
        <f t="shared" si="281"/>
        <v>1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2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4" t="s">
        <v>8315</v>
      </c>
      <c r="Q3648" t="s">
        <v>8357</v>
      </c>
      <c r="R3648">
        <f t="shared" si="281"/>
        <v>60.13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2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4" t="s">
        <v>8315</v>
      </c>
      <c r="Q3649" t="s">
        <v>8357</v>
      </c>
      <c r="R3649">
        <f t="shared" si="281"/>
        <v>15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2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4" t="s">
        <v>8315</v>
      </c>
      <c r="Q3650" t="s">
        <v>8316</v>
      </c>
      <c r="R3650">
        <f t="shared" ref="R3650:R3713" si="286">IFERROR(ROUND(E3650/M3650,2),0)</f>
        <v>550.04</v>
      </c>
      <c r="S3650" s="10">
        <f t="shared" ref="S3650:S3713" si="287" xml:space="preserve"> (((K3650/60)/60)/24)+DATE(1970,1,1)</f>
        <v>41887.292187500003</v>
      </c>
      <c r="T3650" s="10">
        <f t="shared" ref="T3650:T3713" si="288" xml:space="preserve"> (((J3650/60)/60)/24)+DATE(1970,1,1)</f>
        <v>41917.292187500003</v>
      </c>
      <c r="U3650">
        <f t="shared" ref="U3650:U3713" si="289"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2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4" t="s">
        <v>8315</v>
      </c>
      <c r="Q3651" t="s">
        <v>8316</v>
      </c>
      <c r="R3651">
        <f t="shared" si="286"/>
        <v>97.5</v>
      </c>
      <c r="S3651" s="10">
        <f t="shared" si="287"/>
        <v>41780.712893518517</v>
      </c>
      <c r="T3651" s="10">
        <f t="shared" si="288"/>
        <v>41806.712893518517</v>
      </c>
      <c r="U3651">
        <f t="shared" si="289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2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4" t="s">
        <v>8315</v>
      </c>
      <c r="Q3652" t="s">
        <v>8316</v>
      </c>
      <c r="R3652">
        <f t="shared" si="286"/>
        <v>29.41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2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4" t="s">
        <v>8315</v>
      </c>
      <c r="Q3653" t="s">
        <v>8316</v>
      </c>
      <c r="R3653">
        <f t="shared" si="286"/>
        <v>57.78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2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4" t="s">
        <v>8315</v>
      </c>
      <c r="Q3654" t="s">
        <v>8316</v>
      </c>
      <c r="R3654">
        <f t="shared" si="286"/>
        <v>44.24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2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4" t="s">
        <v>8315</v>
      </c>
      <c r="Q3655" t="s">
        <v>8316</v>
      </c>
      <c r="R3655">
        <f t="shared" si="286"/>
        <v>60.91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3.5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2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4" t="s">
        <v>8315</v>
      </c>
      <c r="Q3656" t="s">
        <v>8316</v>
      </c>
      <c r="R3656">
        <f t="shared" si="286"/>
        <v>68.84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3.5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2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4" t="s">
        <v>8315</v>
      </c>
      <c r="Q3657" t="s">
        <v>8316</v>
      </c>
      <c r="R3657">
        <f t="shared" si="286"/>
        <v>73.58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2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4" t="s">
        <v>8315</v>
      </c>
      <c r="Q3658" t="s">
        <v>8316</v>
      </c>
      <c r="R3658">
        <f t="shared" si="286"/>
        <v>115.02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3.5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2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4" t="s">
        <v>8315</v>
      </c>
      <c r="Q3659" t="s">
        <v>8316</v>
      </c>
      <c r="R3659">
        <f t="shared" si="286"/>
        <v>110.75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2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4" t="s">
        <v>8315</v>
      </c>
      <c r="Q3660" t="s">
        <v>8316</v>
      </c>
      <c r="R3660">
        <f t="shared" si="286"/>
        <v>75.5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2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4" t="s">
        <v>8315</v>
      </c>
      <c r="Q3661" t="s">
        <v>8316</v>
      </c>
      <c r="R3661">
        <f t="shared" si="286"/>
        <v>235.46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2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4" t="s">
        <v>8315</v>
      </c>
      <c r="Q3662" t="s">
        <v>8316</v>
      </c>
      <c r="R3662">
        <f t="shared" si="286"/>
        <v>11.36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2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4" t="s">
        <v>8315</v>
      </c>
      <c r="Q3663" t="s">
        <v>8316</v>
      </c>
      <c r="R3663">
        <f t="shared" si="286"/>
        <v>92.5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3.5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2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4" t="s">
        <v>8315</v>
      </c>
      <c r="Q3664" t="s">
        <v>8316</v>
      </c>
      <c r="R3664">
        <f t="shared" si="286"/>
        <v>202.85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2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4" t="s">
        <v>8315</v>
      </c>
      <c r="Q3665" t="s">
        <v>8316</v>
      </c>
      <c r="R3665">
        <f t="shared" si="286"/>
        <v>26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2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4" t="s">
        <v>8315</v>
      </c>
      <c r="Q3666" t="s">
        <v>8316</v>
      </c>
      <c r="R3666">
        <f t="shared" si="286"/>
        <v>46.05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2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4" t="s">
        <v>8315</v>
      </c>
      <c r="Q3667" t="s">
        <v>8316</v>
      </c>
      <c r="R3667">
        <f t="shared" si="286"/>
        <v>51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2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4" t="s">
        <v>8315</v>
      </c>
      <c r="Q3668" t="s">
        <v>8316</v>
      </c>
      <c r="R3668">
        <f t="shared" si="286"/>
        <v>31.58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2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4" t="s">
        <v>8315</v>
      </c>
      <c r="Q3669" t="s">
        <v>8316</v>
      </c>
      <c r="R3669">
        <f t="shared" si="286"/>
        <v>53.36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2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4" t="s">
        <v>8315</v>
      </c>
      <c r="Q3670" t="s">
        <v>8316</v>
      </c>
      <c r="R3670">
        <f t="shared" si="286"/>
        <v>36.96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2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4" t="s">
        <v>8315</v>
      </c>
      <c r="Q3671" t="s">
        <v>8316</v>
      </c>
      <c r="R3671">
        <f t="shared" si="286"/>
        <v>81.290000000000006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2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4" t="s">
        <v>8315</v>
      </c>
      <c r="Q3672" t="s">
        <v>8316</v>
      </c>
      <c r="R3672">
        <f t="shared" si="286"/>
        <v>20.079999999999998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2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4" t="s">
        <v>8315</v>
      </c>
      <c r="Q3673" t="s">
        <v>8316</v>
      </c>
      <c r="R3673">
        <f t="shared" si="286"/>
        <v>88.25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3.5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2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4" t="s">
        <v>8315</v>
      </c>
      <c r="Q3674" t="s">
        <v>8316</v>
      </c>
      <c r="R3674">
        <f t="shared" si="286"/>
        <v>53.44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2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4" t="s">
        <v>8315</v>
      </c>
      <c r="Q3675" t="s">
        <v>8316</v>
      </c>
      <c r="R3675">
        <f t="shared" si="286"/>
        <v>39.869999999999997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2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4" t="s">
        <v>8315</v>
      </c>
      <c r="Q3676" t="s">
        <v>8316</v>
      </c>
      <c r="R3676">
        <f t="shared" si="286"/>
        <v>145.16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2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4" t="s">
        <v>8315</v>
      </c>
      <c r="Q3677" t="s">
        <v>8316</v>
      </c>
      <c r="R3677">
        <f t="shared" si="286"/>
        <v>23.33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2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4" t="s">
        <v>8315</v>
      </c>
      <c r="Q3678" t="s">
        <v>8316</v>
      </c>
      <c r="R3678">
        <f t="shared" si="286"/>
        <v>64.38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2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4" t="s">
        <v>8315</v>
      </c>
      <c r="Q3679" t="s">
        <v>8316</v>
      </c>
      <c r="R3679">
        <f t="shared" si="286"/>
        <v>62.05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2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4" t="s">
        <v>8315</v>
      </c>
      <c r="Q3680" t="s">
        <v>8316</v>
      </c>
      <c r="R3680">
        <f t="shared" si="286"/>
        <v>66.13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2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4" t="s">
        <v>8315</v>
      </c>
      <c r="Q3681" t="s">
        <v>8316</v>
      </c>
      <c r="R3681">
        <f t="shared" si="286"/>
        <v>73.400000000000006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2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4" t="s">
        <v>8315</v>
      </c>
      <c r="Q3682" t="s">
        <v>8316</v>
      </c>
      <c r="R3682">
        <f t="shared" si="286"/>
        <v>99.5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2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4" t="s">
        <v>8315</v>
      </c>
      <c r="Q3683" t="s">
        <v>8316</v>
      </c>
      <c r="R3683">
        <f t="shared" si="286"/>
        <v>62.17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2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4" t="s">
        <v>8315</v>
      </c>
      <c r="Q3684" t="s">
        <v>8316</v>
      </c>
      <c r="R3684">
        <f t="shared" si="286"/>
        <v>62.33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2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4" t="s">
        <v>8315</v>
      </c>
      <c r="Q3685" t="s">
        <v>8316</v>
      </c>
      <c r="R3685">
        <f t="shared" si="286"/>
        <v>58.79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2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4" t="s">
        <v>8315</v>
      </c>
      <c r="Q3686" t="s">
        <v>8316</v>
      </c>
      <c r="R3686">
        <f t="shared" si="286"/>
        <v>45.35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2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4" t="s">
        <v>8315</v>
      </c>
      <c r="Q3687" t="s">
        <v>8316</v>
      </c>
      <c r="R3687">
        <f t="shared" si="286"/>
        <v>41.94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2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4" t="s">
        <v>8315</v>
      </c>
      <c r="Q3688" t="s">
        <v>8316</v>
      </c>
      <c r="R3688">
        <f t="shared" si="286"/>
        <v>59.17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3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2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4" t="s">
        <v>8315</v>
      </c>
      <c r="Q3689" t="s">
        <v>8316</v>
      </c>
      <c r="R3689">
        <f t="shared" si="286"/>
        <v>200.49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2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4" t="s">
        <v>8315</v>
      </c>
      <c r="Q3690" t="s">
        <v>8316</v>
      </c>
      <c r="R3690">
        <f t="shared" si="286"/>
        <v>83.97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2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4" t="s">
        <v>8315</v>
      </c>
      <c r="Q3691" t="s">
        <v>8316</v>
      </c>
      <c r="R3691">
        <f t="shared" si="286"/>
        <v>57.26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2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4" t="s">
        <v>8315</v>
      </c>
      <c r="Q3692" t="s">
        <v>8316</v>
      </c>
      <c r="R3692">
        <f t="shared" si="286"/>
        <v>58.06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2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4" t="s">
        <v>8315</v>
      </c>
      <c r="Q3693" t="s">
        <v>8316</v>
      </c>
      <c r="R3693">
        <f t="shared" si="286"/>
        <v>186.8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2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4" t="s">
        <v>8315</v>
      </c>
      <c r="Q3694" t="s">
        <v>8316</v>
      </c>
      <c r="R3694">
        <f t="shared" si="286"/>
        <v>74.12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2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4" t="s">
        <v>8315</v>
      </c>
      <c r="Q3695" t="s">
        <v>8316</v>
      </c>
      <c r="R3695">
        <f t="shared" si="286"/>
        <v>30.71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3.5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2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4" t="s">
        <v>8315</v>
      </c>
      <c r="Q3696" t="s">
        <v>8316</v>
      </c>
      <c r="R3696">
        <f t="shared" si="286"/>
        <v>62.67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2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4" t="s">
        <v>8315</v>
      </c>
      <c r="Q3697" t="s">
        <v>8316</v>
      </c>
      <c r="R3697">
        <f t="shared" si="286"/>
        <v>121.36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2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4" t="s">
        <v>8315</v>
      </c>
      <c r="Q3698" t="s">
        <v>8316</v>
      </c>
      <c r="R3698">
        <f t="shared" si="286"/>
        <v>39.74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2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4" t="s">
        <v>8315</v>
      </c>
      <c r="Q3699" t="s">
        <v>8316</v>
      </c>
      <c r="R3699">
        <f t="shared" si="286"/>
        <v>72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2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4" t="s">
        <v>8315</v>
      </c>
      <c r="Q3700" t="s">
        <v>8316</v>
      </c>
      <c r="R3700">
        <f t="shared" si="286"/>
        <v>40.630000000000003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3.5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2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4" t="s">
        <v>8315</v>
      </c>
      <c r="Q3701" t="s">
        <v>8316</v>
      </c>
      <c r="R3701">
        <f t="shared" si="286"/>
        <v>63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2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4" t="s">
        <v>8315</v>
      </c>
      <c r="Q3702" t="s">
        <v>8316</v>
      </c>
      <c r="R3702">
        <f t="shared" si="286"/>
        <v>33.67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2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4" t="s">
        <v>8315</v>
      </c>
      <c r="Q3703" t="s">
        <v>8316</v>
      </c>
      <c r="R3703">
        <f t="shared" si="286"/>
        <v>38.590000000000003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3.5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2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4" t="s">
        <v>8315</v>
      </c>
      <c r="Q3704" t="s">
        <v>8316</v>
      </c>
      <c r="R3704">
        <f t="shared" si="286"/>
        <v>155.94999999999999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2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4" t="s">
        <v>8315</v>
      </c>
      <c r="Q3705" t="s">
        <v>8316</v>
      </c>
      <c r="R3705">
        <f t="shared" si="286"/>
        <v>43.2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2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4" t="s">
        <v>8315</v>
      </c>
      <c r="Q3706" t="s">
        <v>8316</v>
      </c>
      <c r="R3706">
        <f t="shared" si="286"/>
        <v>15.15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2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4" t="s">
        <v>8315</v>
      </c>
      <c r="Q3707" t="s">
        <v>8316</v>
      </c>
      <c r="R3707">
        <f t="shared" si="286"/>
        <v>83.57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2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4" t="s">
        <v>8315</v>
      </c>
      <c r="Q3708" t="s">
        <v>8316</v>
      </c>
      <c r="R3708">
        <f t="shared" si="286"/>
        <v>140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2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4" t="s">
        <v>8315</v>
      </c>
      <c r="Q3709" t="s">
        <v>8316</v>
      </c>
      <c r="R3709">
        <f t="shared" si="286"/>
        <v>80.87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3.5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2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4" t="s">
        <v>8315</v>
      </c>
      <c r="Q3710" t="s">
        <v>8316</v>
      </c>
      <c r="R3710">
        <f t="shared" si="286"/>
        <v>53.85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2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4" t="s">
        <v>8315</v>
      </c>
      <c r="Q3711" t="s">
        <v>8316</v>
      </c>
      <c r="R3711">
        <f t="shared" si="286"/>
        <v>30.93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2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4" t="s">
        <v>8315</v>
      </c>
      <c r="Q3712" t="s">
        <v>8316</v>
      </c>
      <c r="R3712">
        <f t="shared" si="286"/>
        <v>67.959999999999994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2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4" t="s">
        <v>8315</v>
      </c>
      <c r="Q3713" t="s">
        <v>8316</v>
      </c>
      <c r="R3713">
        <f t="shared" si="286"/>
        <v>27.14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3.5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2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4" t="s">
        <v>8315</v>
      </c>
      <c r="Q3714" t="s">
        <v>8316</v>
      </c>
      <c r="R3714">
        <f t="shared" ref="R3714:R3777" si="291">IFERROR(ROUND(E3714/M3714,2),0)</f>
        <v>110.87</v>
      </c>
      <c r="S3714" s="10">
        <f t="shared" ref="S3714:S3777" si="292" xml:space="preserve"> (((K3714/60)/60)/24)+DATE(1970,1,1)</f>
        <v>42134.172071759262</v>
      </c>
      <c r="T3714" s="10">
        <f t="shared" ref="T3714:T3777" si="293" xml:space="preserve"> (((J3714/60)/60)/24)+DATE(1970,1,1)</f>
        <v>42155.290972222225</v>
      </c>
      <c r="U3714">
        <f t="shared" ref="U3714:U3777" si="294"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2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4" t="s">
        <v>8315</v>
      </c>
      <c r="Q3715" t="s">
        <v>8316</v>
      </c>
      <c r="R3715">
        <f t="shared" si="291"/>
        <v>106.84</v>
      </c>
      <c r="S3715" s="10">
        <f t="shared" si="292"/>
        <v>42505.738032407404</v>
      </c>
      <c r="T3715" s="10">
        <f t="shared" si="293"/>
        <v>42525.738032407404</v>
      </c>
      <c r="U3715">
        <f t="shared" si="294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2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4" t="s">
        <v>8315</v>
      </c>
      <c r="Q3716" t="s">
        <v>8316</v>
      </c>
      <c r="R3716">
        <f t="shared" si="291"/>
        <v>105.52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2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4" t="s">
        <v>8315</v>
      </c>
      <c r="Q3717" t="s">
        <v>8316</v>
      </c>
      <c r="R3717">
        <f t="shared" si="291"/>
        <v>132.96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2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4" t="s">
        <v>8315</v>
      </c>
      <c r="Q3718" t="s">
        <v>8316</v>
      </c>
      <c r="R3718">
        <f t="shared" si="291"/>
        <v>51.92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2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4" t="s">
        <v>8315</v>
      </c>
      <c r="Q3719" t="s">
        <v>8316</v>
      </c>
      <c r="R3719">
        <f t="shared" si="291"/>
        <v>310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2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4" t="s">
        <v>8315</v>
      </c>
      <c r="Q3720" t="s">
        <v>8316</v>
      </c>
      <c r="R3720">
        <f t="shared" si="291"/>
        <v>26.02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2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4" t="s">
        <v>8315</v>
      </c>
      <c r="Q3721" t="s">
        <v>8316</v>
      </c>
      <c r="R3721">
        <f t="shared" si="291"/>
        <v>105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2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4" t="s">
        <v>8315</v>
      </c>
      <c r="Q3722" t="s">
        <v>8316</v>
      </c>
      <c r="R3722">
        <f t="shared" si="291"/>
        <v>86.23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3.5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2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4" t="s">
        <v>8315</v>
      </c>
      <c r="Q3723" t="s">
        <v>8316</v>
      </c>
      <c r="R3723">
        <f t="shared" si="291"/>
        <v>114.55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2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4" t="s">
        <v>8315</v>
      </c>
      <c r="Q3724" t="s">
        <v>8316</v>
      </c>
      <c r="R3724">
        <f t="shared" si="291"/>
        <v>47.66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2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4" t="s">
        <v>8315</v>
      </c>
      <c r="Q3725" t="s">
        <v>8316</v>
      </c>
      <c r="R3725">
        <f t="shared" si="291"/>
        <v>72.89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2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4" t="s">
        <v>8315</v>
      </c>
      <c r="Q3726" t="s">
        <v>8316</v>
      </c>
      <c r="R3726">
        <f t="shared" si="291"/>
        <v>49.55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2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4" t="s">
        <v>8315</v>
      </c>
      <c r="Q3727" t="s">
        <v>8316</v>
      </c>
      <c r="R3727">
        <f t="shared" si="291"/>
        <v>25.4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2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4" t="s">
        <v>8315</v>
      </c>
      <c r="Q3728" t="s">
        <v>8316</v>
      </c>
      <c r="R3728">
        <f t="shared" si="291"/>
        <v>62.59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2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4" t="s">
        <v>8315</v>
      </c>
      <c r="Q3729" t="s">
        <v>8316</v>
      </c>
      <c r="R3729">
        <f t="shared" si="291"/>
        <v>61.06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2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4" t="s">
        <v>8315</v>
      </c>
      <c r="Q3730" t="s">
        <v>8316</v>
      </c>
      <c r="R3730">
        <f t="shared" si="291"/>
        <v>60.06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3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2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4" t="s">
        <v>8315</v>
      </c>
      <c r="Q3731" t="s">
        <v>8316</v>
      </c>
      <c r="R3731">
        <f t="shared" si="291"/>
        <v>72.400000000000006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2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4" t="s">
        <v>8315</v>
      </c>
      <c r="Q3732" t="s">
        <v>8316</v>
      </c>
      <c r="R3732">
        <f t="shared" si="291"/>
        <v>100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2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4" t="s">
        <v>8315</v>
      </c>
      <c r="Q3733" t="s">
        <v>8316</v>
      </c>
      <c r="R3733">
        <f t="shared" si="291"/>
        <v>51.67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2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4" t="s">
        <v>8315</v>
      </c>
      <c r="Q3734" t="s">
        <v>8316</v>
      </c>
      <c r="R3734">
        <f t="shared" si="291"/>
        <v>32.75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2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4" t="s">
        <v>8315</v>
      </c>
      <c r="Q3735" t="s">
        <v>8316</v>
      </c>
      <c r="R3735">
        <f t="shared" si="291"/>
        <v>0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3.5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2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4" t="s">
        <v>8315</v>
      </c>
      <c r="Q3736" t="s">
        <v>8316</v>
      </c>
      <c r="R3736">
        <f t="shared" si="291"/>
        <v>61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2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4" t="s">
        <v>8315</v>
      </c>
      <c r="Q3737" t="s">
        <v>8316</v>
      </c>
      <c r="R3737">
        <f t="shared" si="291"/>
        <v>10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2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4" t="s">
        <v>8315</v>
      </c>
      <c r="Q3738" t="s">
        <v>8316</v>
      </c>
      <c r="R3738">
        <f t="shared" si="291"/>
        <v>10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2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4" t="s">
        <v>8315</v>
      </c>
      <c r="Q3739" t="s">
        <v>8316</v>
      </c>
      <c r="R3739">
        <f t="shared" si="291"/>
        <v>37.5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2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4" t="s">
        <v>8315</v>
      </c>
      <c r="Q3740" t="s">
        <v>8316</v>
      </c>
      <c r="R3740">
        <f t="shared" si="291"/>
        <v>45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2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4" t="s">
        <v>8315</v>
      </c>
      <c r="Q3741" t="s">
        <v>8316</v>
      </c>
      <c r="R3741">
        <f t="shared" si="291"/>
        <v>100.63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2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4" t="s">
        <v>8315</v>
      </c>
      <c r="Q3742" t="s">
        <v>8316</v>
      </c>
      <c r="R3742">
        <f t="shared" si="291"/>
        <v>25.57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2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4" t="s">
        <v>8315</v>
      </c>
      <c r="Q3743" t="s">
        <v>8316</v>
      </c>
      <c r="R3743">
        <f t="shared" si="291"/>
        <v>0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2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4" t="s">
        <v>8315</v>
      </c>
      <c r="Q3744" t="s">
        <v>8316</v>
      </c>
      <c r="R3744">
        <f t="shared" si="291"/>
        <v>25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2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4" t="s">
        <v>8315</v>
      </c>
      <c r="Q3745" t="s">
        <v>8316</v>
      </c>
      <c r="R3745">
        <f t="shared" si="291"/>
        <v>0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3.5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2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4" t="s">
        <v>8315</v>
      </c>
      <c r="Q3746" t="s">
        <v>8316</v>
      </c>
      <c r="R3746">
        <f t="shared" si="291"/>
        <v>0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2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4" t="s">
        <v>8315</v>
      </c>
      <c r="Q3747" t="s">
        <v>8316</v>
      </c>
      <c r="R3747">
        <f t="shared" si="291"/>
        <v>10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2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4" t="s">
        <v>8315</v>
      </c>
      <c r="Q3748" t="s">
        <v>8316</v>
      </c>
      <c r="R3748">
        <f t="shared" si="291"/>
        <v>202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2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4" t="s">
        <v>8315</v>
      </c>
      <c r="Q3749" t="s">
        <v>8316</v>
      </c>
      <c r="R3749">
        <f t="shared" si="291"/>
        <v>25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2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4" t="s">
        <v>8315</v>
      </c>
      <c r="Q3750" t="s">
        <v>8357</v>
      </c>
      <c r="R3750">
        <f t="shared" si="291"/>
        <v>99.54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2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4" t="s">
        <v>8315</v>
      </c>
      <c r="Q3751" t="s">
        <v>8357</v>
      </c>
      <c r="R3751">
        <f t="shared" si="291"/>
        <v>75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2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4" t="s">
        <v>8315</v>
      </c>
      <c r="Q3752" t="s">
        <v>8357</v>
      </c>
      <c r="R3752">
        <f t="shared" si="291"/>
        <v>215.25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2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4" t="s">
        <v>8315</v>
      </c>
      <c r="Q3753" t="s">
        <v>8357</v>
      </c>
      <c r="R3753">
        <f t="shared" si="291"/>
        <v>120.55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2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4" t="s">
        <v>8315</v>
      </c>
      <c r="Q3754" t="s">
        <v>8357</v>
      </c>
      <c r="R3754">
        <f t="shared" si="291"/>
        <v>37.67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2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4" t="s">
        <v>8315</v>
      </c>
      <c r="Q3755" t="s">
        <v>8357</v>
      </c>
      <c r="R3755">
        <f t="shared" si="291"/>
        <v>172.23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2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4" t="s">
        <v>8315</v>
      </c>
      <c r="Q3756" t="s">
        <v>8357</v>
      </c>
      <c r="R3756">
        <f t="shared" si="291"/>
        <v>111.11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2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4" t="s">
        <v>8315</v>
      </c>
      <c r="Q3757" t="s">
        <v>8357</v>
      </c>
      <c r="R3757">
        <f t="shared" si="291"/>
        <v>25.46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2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4" t="s">
        <v>8315</v>
      </c>
      <c r="Q3758" t="s">
        <v>8357</v>
      </c>
      <c r="R3758">
        <f t="shared" si="291"/>
        <v>267.64999999999998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2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4" t="s">
        <v>8315</v>
      </c>
      <c r="Q3759" t="s">
        <v>8357</v>
      </c>
      <c r="R3759">
        <f t="shared" si="291"/>
        <v>75.959999999999994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2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4" t="s">
        <v>8315</v>
      </c>
      <c r="Q3760" t="s">
        <v>8357</v>
      </c>
      <c r="R3760">
        <f t="shared" si="291"/>
        <v>59.04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2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4" t="s">
        <v>8315</v>
      </c>
      <c r="Q3761" t="s">
        <v>8357</v>
      </c>
      <c r="R3761">
        <f t="shared" si="291"/>
        <v>50.11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2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4" t="s">
        <v>8315</v>
      </c>
      <c r="Q3762" t="s">
        <v>8357</v>
      </c>
      <c r="R3762">
        <f t="shared" si="291"/>
        <v>55.5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2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4" t="s">
        <v>8315</v>
      </c>
      <c r="Q3763" t="s">
        <v>8357</v>
      </c>
      <c r="R3763">
        <f t="shared" si="291"/>
        <v>166.67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2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4" t="s">
        <v>8315</v>
      </c>
      <c r="Q3764" t="s">
        <v>8357</v>
      </c>
      <c r="R3764">
        <f t="shared" si="291"/>
        <v>47.43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2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4" t="s">
        <v>8315</v>
      </c>
      <c r="Q3765" t="s">
        <v>8357</v>
      </c>
      <c r="R3765">
        <f t="shared" si="291"/>
        <v>64.94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2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4" t="s">
        <v>8315</v>
      </c>
      <c r="Q3766" t="s">
        <v>8357</v>
      </c>
      <c r="R3766">
        <f t="shared" si="291"/>
        <v>55.56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2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4" t="s">
        <v>8315</v>
      </c>
      <c r="Q3767" t="s">
        <v>8357</v>
      </c>
      <c r="R3767">
        <f t="shared" si="291"/>
        <v>74.22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2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4" t="s">
        <v>8315</v>
      </c>
      <c r="Q3768" t="s">
        <v>8357</v>
      </c>
      <c r="R3768">
        <f t="shared" si="291"/>
        <v>106.93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2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4" t="s">
        <v>8315</v>
      </c>
      <c r="Q3769" t="s">
        <v>8357</v>
      </c>
      <c r="R3769">
        <f t="shared" si="291"/>
        <v>41.7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2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4" t="s">
        <v>8315</v>
      </c>
      <c r="Q3770" t="s">
        <v>8357</v>
      </c>
      <c r="R3770">
        <f t="shared" si="291"/>
        <v>74.239999999999995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2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4" t="s">
        <v>8315</v>
      </c>
      <c r="Q3771" t="s">
        <v>8357</v>
      </c>
      <c r="R3771">
        <f t="shared" si="291"/>
        <v>73.33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2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4" t="s">
        <v>8315</v>
      </c>
      <c r="Q3772" t="s">
        <v>8357</v>
      </c>
      <c r="R3772">
        <f t="shared" si="291"/>
        <v>100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2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4" t="s">
        <v>8315</v>
      </c>
      <c r="Q3773" t="s">
        <v>8357</v>
      </c>
      <c r="R3773">
        <f t="shared" si="291"/>
        <v>38.42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2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4" t="s">
        <v>8315</v>
      </c>
      <c r="Q3774" t="s">
        <v>8357</v>
      </c>
      <c r="R3774">
        <f t="shared" si="291"/>
        <v>166.97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2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4" t="s">
        <v>8315</v>
      </c>
      <c r="Q3775" t="s">
        <v>8357</v>
      </c>
      <c r="R3775">
        <f t="shared" si="291"/>
        <v>94.91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3.5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2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4" t="s">
        <v>8315</v>
      </c>
      <c r="Q3776" t="s">
        <v>8357</v>
      </c>
      <c r="R3776">
        <f t="shared" si="291"/>
        <v>100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2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4" t="s">
        <v>8315</v>
      </c>
      <c r="Q3777" t="s">
        <v>8357</v>
      </c>
      <c r="R3777">
        <f t="shared" si="291"/>
        <v>143.21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2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4" t="s">
        <v>8315</v>
      </c>
      <c r="Q3778" t="s">
        <v>8357</v>
      </c>
      <c r="R3778">
        <f t="shared" ref="R3778:R3841" si="296">IFERROR(ROUND(E3778/M3778,2),0)</f>
        <v>90.82</v>
      </c>
      <c r="S3778" s="10">
        <f t="shared" ref="S3778:S3841" si="297" xml:space="preserve"> (((K3778/60)/60)/24)+DATE(1970,1,1)</f>
        <v>41814.367800925924</v>
      </c>
      <c r="T3778" s="10">
        <f t="shared" ref="T3778:T3841" si="298" xml:space="preserve"> (((J3778/60)/60)/24)+DATE(1970,1,1)</f>
        <v>41852.041666666664</v>
      </c>
      <c r="U3778">
        <f t="shared" ref="U3778:U3841" si="299"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2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4" t="s">
        <v>8315</v>
      </c>
      <c r="Q3779" t="s">
        <v>8357</v>
      </c>
      <c r="R3779">
        <f t="shared" si="296"/>
        <v>48.54</v>
      </c>
      <c r="S3779" s="10">
        <f t="shared" si="297"/>
        <v>41887.111354166671</v>
      </c>
      <c r="T3779" s="10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2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4" t="s">
        <v>8315</v>
      </c>
      <c r="Q3780" t="s">
        <v>8357</v>
      </c>
      <c r="R3780">
        <f t="shared" si="296"/>
        <v>70.03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2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4" t="s">
        <v>8315</v>
      </c>
      <c r="Q3781" t="s">
        <v>8357</v>
      </c>
      <c r="R3781">
        <f t="shared" si="296"/>
        <v>135.63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2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4" t="s">
        <v>8315</v>
      </c>
      <c r="Q3782" t="s">
        <v>8357</v>
      </c>
      <c r="R3782">
        <f t="shared" si="296"/>
        <v>100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3.5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2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4" t="s">
        <v>8315</v>
      </c>
      <c r="Q3783" t="s">
        <v>8357</v>
      </c>
      <c r="R3783">
        <f t="shared" si="296"/>
        <v>94.9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2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4" t="s">
        <v>8315</v>
      </c>
      <c r="Q3784" t="s">
        <v>8357</v>
      </c>
      <c r="R3784">
        <f t="shared" si="296"/>
        <v>75.37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2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4" t="s">
        <v>8315</v>
      </c>
      <c r="Q3785" t="s">
        <v>8357</v>
      </c>
      <c r="R3785">
        <f t="shared" si="296"/>
        <v>64.459999999999994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2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4" t="s">
        <v>8315</v>
      </c>
      <c r="Q3786" t="s">
        <v>8357</v>
      </c>
      <c r="R3786">
        <f t="shared" si="296"/>
        <v>115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2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4" t="s">
        <v>8315</v>
      </c>
      <c r="Q3787" t="s">
        <v>8357</v>
      </c>
      <c r="R3787">
        <f t="shared" si="296"/>
        <v>100.5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2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4" t="s">
        <v>8315</v>
      </c>
      <c r="Q3788" t="s">
        <v>8357</v>
      </c>
      <c r="R3788">
        <f t="shared" si="296"/>
        <v>93.77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2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4" t="s">
        <v>8315</v>
      </c>
      <c r="Q3789" t="s">
        <v>8357</v>
      </c>
      <c r="R3789">
        <f t="shared" si="296"/>
        <v>35.1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2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4" t="s">
        <v>8315</v>
      </c>
      <c r="Q3790" t="s">
        <v>8357</v>
      </c>
      <c r="R3790">
        <f t="shared" si="296"/>
        <v>500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2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4" t="s">
        <v>8315</v>
      </c>
      <c r="Q3791" t="s">
        <v>8357</v>
      </c>
      <c r="R3791">
        <f t="shared" si="296"/>
        <v>29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2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4" t="s">
        <v>8315</v>
      </c>
      <c r="Q3792" t="s">
        <v>8357</v>
      </c>
      <c r="R3792">
        <f t="shared" si="296"/>
        <v>0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2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4" t="s">
        <v>8315</v>
      </c>
      <c r="Q3793" t="s">
        <v>8357</v>
      </c>
      <c r="R3793">
        <f t="shared" si="296"/>
        <v>0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2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4" t="s">
        <v>8315</v>
      </c>
      <c r="Q3794" t="s">
        <v>8357</v>
      </c>
      <c r="R3794">
        <f t="shared" si="296"/>
        <v>17.5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2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4" t="s">
        <v>8315</v>
      </c>
      <c r="Q3795" t="s">
        <v>8357</v>
      </c>
      <c r="R3795">
        <f t="shared" si="296"/>
        <v>174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2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4" t="s">
        <v>8315</v>
      </c>
      <c r="Q3796" t="s">
        <v>8357</v>
      </c>
      <c r="R3796">
        <f t="shared" si="296"/>
        <v>50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2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4" t="s">
        <v>8315</v>
      </c>
      <c r="Q3797" t="s">
        <v>8357</v>
      </c>
      <c r="R3797">
        <f t="shared" si="296"/>
        <v>5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2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4" t="s">
        <v>8315</v>
      </c>
      <c r="Q3798" t="s">
        <v>8357</v>
      </c>
      <c r="R3798">
        <f t="shared" si="296"/>
        <v>1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3.5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2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4" t="s">
        <v>8315</v>
      </c>
      <c r="Q3799" t="s">
        <v>8357</v>
      </c>
      <c r="R3799">
        <f t="shared" si="296"/>
        <v>145.41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2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4" t="s">
        <v>8315</v>
      </c>
      <c r="Q3800" t="s">
        <v>8357</v>
      </c>
      <c r="R3800">
        <f t="shared" si="296"/>
        <v>205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2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4" t="s">
        <v>8315</v>
      </c>
      <c r="Q3801" t="s">
        <v>8357</v>
      </c>
      <c r="R3801">
        <f t="shared" si="296"/>
        <v>100.5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2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4" t="s">
        <v>8315</v>
      </c>
      <c r="Q3802" t="s">
        <v>8357</v>
      </c>
      <c r="R3802">
        <f t="shared" si="296"/>
        <v>55.06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2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4" t="s">
        <v>8315</v>
      </c>
      <c r="Q3803" t="s">
        <v>8357</v>
      </c>
      <c r="R3803">
        <f t="shared" si="296"/>
        <v>47.33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2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4" t="s">
        <v>8315</v>
      </c>
      <c r="Q3804" t="s">
        <v>8357</v>
      </c>
      <c r="R3804">
        <f t="shared" si="296"/>
        <v>0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2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4" t="s">
        <v>8315</v>
      </c>
      <c r="Q3805" t="s">
        <v>8357</v>
      </c>
      <c r="R3805">
        <f t="shared" si="296"/>
        <v>58.95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2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4" t="s">
        <v>8315</v>
      </c>
      <c r="Q3806" t="s">
        <v>8357</v>
      </c>
      <c r="R3806">
        <f t="shared" si="296"/>
        <v>0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2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4" t="s">
        <v>8315</v>
      </c>
      <c r="Q3807" t="s">
        <v>8357</v>
      </c>
      <c r="R3807">
        <f t="shared" si="296"/>
        <v>1.5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3.5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2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4" t="s">
        <v>8315</v>
      </c>
      <c r="Q3808" t="s">
        <v>8357</v>
      </c>
      <c r="R3808">
        <f t="shared" si="296"/>
        <v>5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2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4" t="s">
        <v>8315</v>
      </c>
      <c r="Q3809" t="s">
        <v>8357</v>
      </c>
      <c r="R3809">
        <f t="shared" si="296"/>
        <v>50.56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2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4" t="s">
        <v>8315</v>
      </c>
      <c r="Q3810" t="s">
        <v>8316</v>
      </c>
      <c r="R3810">
        <f t="shared" si="296"/>
        <v>41.67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3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2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4" t="s">
        <v>8315</v>
      </c>
      <c r="Q3811" t="s">
        <v>8316</v>
      </c>
      <c r="R3811">
        <f t="shared" si="296"/>
        <v>53.29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2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4" t="s">
        <v>8315</v>
      </c>
      <c r="Q3812" t="s">
        <v>8316</v>
      </c>
      <c r="R3812">
        <f t="shared" si="296"/>
        <v>70.23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2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4" t="s">
        <v>8315</v>
      </c>
      <c r="Q3813" t="s">
        <v>8316</v>
      </c>
      <c r="R3813">
        <f t="shared" si="296"/>
        <v>43.42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2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4" t="s">
        <v>8315</v>
      </c>
      <c r="Q3814" t="s">
        <v>8316</v>
      </c>
      <c r="R3814">
        <f t="shared" si="296"/>
        <v>199.18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2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4" t="s">
        <v>8315</v>
      </c>
      <c r="Q3815" t="s">
        <v>8316</v>
      </c>
      <c r="R3815">
        <f t="shared" si="296"/>
        <v>78.52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2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4" t="s">
        <v>8315</v>
      </c>
      <c r="Q3816" t="s">
        <v>8316</v>
      </c>
      <c r="R3816">
        <f t="shared" si="296"/>
        <v>61.82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2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4" t="s">
        <v>8315</v>
      </c>
      <c r="Q3817" t="s">
        <v>8316</v>
      </c>
      <c r="R3817">
        <f t="shared" si="296"/>
        <v>50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2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4" t="s">
        <v>8315</v>
      </c>
      <c r="Q3818" t="s">
        <v>8316</v>
      </c>
      <c r="R3818">
        <f t="shared" si="296"/>
        <v>48.34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2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4" t="s">
        <v>8315</v>
      </c>
      <c r="Q3819" t="s">
        <v>8316</v>
      </c>
      <c r="R3819">
        <f t="shared" si="296"/>
        <v>107.25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2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4" t="s">
        <v>8315</v>
      </c>
      <c r="Q3820" t="s">
        <v>8316</v>
      </c>
      <c r="R3820">
        <f t="shared" si="296"/>
        <v>57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2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4" t="s">
        <v>8315</v>
      </c>
      <c r="Q3821" t="s">
        <v>8316</v>
      </c>
      <c r="R3821">
        <f t="shared" si="296"/>
        <v>40.92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2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4" t="s">
        <v>8315</v>
      </c>
      <c r="Q3822" t="s">
        <v>8316</v>
      </c>
      <c r="R3822">
        <f t="shared" si="296"/>
        <v>21.5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2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4" t="s">
        <v>8315</v>
      </c>
      <c r="Q3823" t="s">
        <v>8316</v>
      </c>
      <c r="R3823">
        <f t="shared" si="296"/>
        <v>79.540000000000006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2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4" t="s">
        <v>8315</v>
      </c>
      <c r="Q3824" t="s">
        <v>8316</v>
      </c>
      <c r="R3824">
        <f t="shared" si="296"/>
        <v>72.38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2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4" t="s">
        <v>8315</v>
      </c>
      <c r="Q3825" t="s">
        <v>8316</v>
      </c>
      <c r="R3825">
        <f t="shared" si="296"/>
        <v>64.63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2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4" t="s">
        <v>8315</v>
      </c>
      <c r="Q3826" t="s">
        <v>8316</v>
      </c>
      <c r="R3826">
        <f t="shared" si="296"/>
        <v>38.57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2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4" t="s">
        <v>8315</v>
      </c>
      <c r="Q3827" t="s">
        <v>8316</v>
      </c>
      <c r="R3827">
        <f t="shared" si="296"/>
        <v>107.57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29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2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4" t="s">
        <v>8315</v>
      </c>
      <c r="Q3828" t="s">
        <v>8316</v>
      </c>
      <c r="R3828">
        <f t="shared" si="296"/>
        <v>27.5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2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4" t="s">
        <v>8315</v>
      </c>
      <c r="Q3829" t="s">
        <v>8316</v>
      </c>
      <c r="R3829">
        <f t="shared" si="296"/>
        <v>70.459999999999994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2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4" t="s">
        <v>8315</v>
      </c>
      <c r="Q3830" t="s">
        <v>8316</v>
      </c>
      <c r="R3830">
        <f t="shared" si="296"/>
        <v>178.57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2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4" t="s">
        <v>8315</v>
      </c>
      <c r="Q3831" t="s">
        <v>8316</v>
      </c>
      <c r="R3831">
        <f t="shared" si="296"/>
        <v>62.63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2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4" t="s">
        <v>8315</v>
      </c>
      <c r="Q3832" t="s">
        <v>8316</v>
      </c>
      <c r="R3832">
        <f t="shared" si="296"/>
        <v>75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3.5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2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4" t="s">
        <v>8315</v>
      </c>
      <c r="Q3833" t="s">
        <v>8316</v>
      </c>
      <c r="R3833">
        <f t="shared" si="296"/>
        <v>58.9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2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4" t="s">
        <v>8315</v>
      </c>
      <c r="Q3834" t="s">
        <v>8316</v>
      </c>
      <c r="R3834">
        <f t="shared" si="296"/>
        <v>139.56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3.5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2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4" t="s">
        <v>8315</v>
      </c>
      <c r="Q3835" t="s">
        <v>8316</v>
      </c>
      <c r="R3835">
        <f t="shared" si="296"/>
        <v>70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2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4" t="s">
        <v>8315</v>
      </c>
      <c r="Q3836" t="s">
        <v>8316</v>
      </c>
      <c r="R3836">
        <f t="shared" si="296"/>
        <v>57.39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2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4" t="s">
        <v>8315</v>
      </c>
      <c r="Q3837" t="s">
        <v>8316</v>
      </c>
      <c r="R3837">
        <f t="shared" si="296"/>
        <v>40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2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4" t="s">
        <v>8315</v>
      </c>
      <c r="Q3838" t="s">
        <v>8316</v>
      </c>
      <c r="R3838">
        <f t="shared" si="296"/>
        <v>64.290000000000006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2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4" t="s">
        <v>8315</v>
      </c>
      <c r="Q3839" t="s">
        <v>8316</v>
      </c>
      <c r="R3839">
        <f t="shared" si="296"/>
        <v>120.12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2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4" t="s">
        <v>8315</v>
      </c>
      <c r="Q3840" t="s">
        <v>8316</v>
      </c>
      <c r="R3840">
        <f t="shared" si="296"/>
        <v>1008.24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2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4" t="s">
        <v>8315</v>
      </c>
      <c r="Q3841" t="s">
        <v>8316</v>
      </c>
      <c r="R3841">
        <f t="shared" si="296"/>
        <v>63.28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2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4" t="s">
        <v>8315</v>
      </c>
      <c r="Q3842" t="s">
        <v>8316</v>
      </c>
      <c r="R3842">
        <f t="shared" ref="R3842:R3905" si="301">IFERROR(ROUND(E3842/M3842,2),0)</f>
        <v>21.67</v>
      </c>
      <c r="S3842" s="10">
        <f t="shared" ref="S3842:S3905" si="302" xml:space="preserve"> (((K3842/60)/60)/24)+DATE(1970,1,1)</f>
        <v>42432.701724537037</v>
      </c>
      <c r="T3842" s="10">
        <f t="shared" ref="T3842:T3905" si="303" xml:space="preserve"> (((J3842/60)/60)/24)+DATE(1970,1,1)</f>
        <v>42457.660057870366</v>
      </c>
      <c r="U3842">
        <f t="shared" ref="U3842:U3905" si="304"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2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4" t="s">
        <v>8315</v>
      </c>
      <c r="Q3843" t="s">
        <v>8316</v>
      </c>
      <c r="R3843">
        <f t="shared" si="301"/>
        <v>25.65</v>
      </c>
      <c r="S3843" s="10">
        <f t="shared" si="302"/>
        <v>41780.785729166666</v>
      </c>
      <c r="T3843" s="10">
        <f t="shared" si="303"/>
        <v>41840.785729166666</v>
      </c>
      <c r="U3843">
        <f t="shared" si="304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2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4" t="s">
        <v>8315</v>
      </c>
      <c r="Q3844" t="s">
        <v>8316</v>
      </c>
      <c r="R3844">
        <f t="shared" si="301"/>
        <v>47.7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2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4" t="s">
        <v>8315</v>
      </c>
      <c r="Q3845" t="s">
        <v>8316</v>
      </c>
      <c r="R3845">
        <f t="shared" si="301"/>
        <v>56.05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2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4" t="s">
        <v>8315</v>
      </c>
      <c r="Q3846" t="s">
        <v>8316</v>
      </c>
      <c r="R3846">
        <f t="shared" si="301"/>
        <v>81.319999999999993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2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4" t="s">
        <v>8315</v>
      </c>
      <c r="Q3847" t="s">
        <v>8316</v>
      </c>
      <c r="R3847">
        <f t="shared" si="301"/>
        <v>70.17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2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4" t="s">
        <v>8315</v>
      </c>
      <c r="Q3848" t="s">
        <v>8316</v>
      </c>
      <c r="R3848">
        <f t="shared" si="301"/>
        <v>23.63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2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4" t="s">
        <v>8315</v>
      </c>
      <c r="Q3849" t="s">
        <v>8316</v>
      </c>
      <c r="R3849">
        <f t="shared" si="301"/>
        <v>188.56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2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4" t="s">
        <v>8315</v>
      </c>
      <c r="Q3850" t="s">
        <v>8316</v>
      </c>
      <c r="R3850">
        <f t="shared" si="301"/>
        <v>49.51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3.5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2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4" t="s">
        <v>8315</v>
      </c>
      <c r="Q3851" t="s">
        <v>8316</v>
      </c>
      <c r="R3851">
        <f t="shared" si="301"/>
        <v>75.459999999999994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2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4" t="s">
        <v>8315</v>
      </c>
      <c r="Q3852" t="s">
        <v>8316</v>
      </c>
      <c r="R3852">
        <f t="shared" si="301"/>
        <v>9.5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2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4" t="s">
        <v>8315</v>
      </c>
      <c r="Q3853" t="s">
        <v>8316</v>
      </c>
      <c r="R3853">
        <f t="shared" si="301"/>
        <v>35.5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2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4" t="s">
        <v>8315</v>
      </c>
      <c r="Q3854" t="s">
        <v>8316</v>
      </c>
      <c r="R3854">
        <f t="shared" si="301"/>
        <v>10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29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2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4" t="s">
        <v>8315</v>
      </c>
      <c r="Q3855" t="s">
        <v>8316</v>
      </c>
      <c r="R3855">
        <f t="shared" si="301"/>
        <v>13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2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4" t="s">
        <v>8315</v>
      </c>
      <c r="Q3856" t="s">
        <v>8316</v>
      </c>
      <c r="R3856">
        <f t="shared" si="301"/>
        <v>89.4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2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4" t="s">
        <v>8315</v>
      </c>
      <c r="Q3857" t="s">
        <v>8316</v>
      </c>
      <c r="R3857">
        <f t="shared" si="301"/>
        <v>25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3.5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2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4" t="s">
        <v>8315</v>
      </c>
      <c r="Q3858" t="s">
        <v>8316</v>
      </c>
      <c r="R3858">
        <f t="shared" si="301"/>
        <v>1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2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4" t="s">
        <v>8315</v>
      </c>
      <c r="Q3859" t="s">
        <v>8316</v>
      </c>
      <c r="R3859">
        <f t="shared" si="301"/>
        <v>65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3.5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2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4" t="s">
        <v>8315</v>
      </c>
      <c r="Q3860" t="s">
        <v>8316</v>
      </c>
      <c r="R3860">
        <f t="shared" si="301"/>
        <v>10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2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4" t="s">
        <v>8315</v>
      </c>
      <c r="Q3861" t="s">
        <v>8316</v>
      </c>
      <c r="R3861">
        <f t="shared" si="301"/>
        <v>1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3.5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2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4" t="s">
        <v>8315</v>
      </c>
      <c r="Q3862" t="s">
        <v>8316</v>
      </c>
      <c r="R3862">
        <f t="shared" si="301"/>
        <v>81.540000000000006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2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4" t="s">
        <v>8315</v>
      </c>
      <c r="Q3863" t="s">
        <v>8316</v>
      </c>
      <c r="R3863">
        <f t="shared" si="301"/>
        <v>100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2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4" t="s">
        <v>8315</v>
      </c>
      <c r="Q3864" t="s">
        <v>8316</v>
      </c>
      <c r="R3864">
        <f t="shared" si="301"/>
        <v>1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2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4" t="s">
        <v>8315</v>
      </c>
      <c r="Q3865" t="s">
        <v>8316</v>
      </c>
      <c r="R3865">
        <f t="shared" si="301"/>
        <v>0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3.5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2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4" t="s">
        <v>8315</v>
      </c>
      <c r="Q3866" t="s">
        <v>8316</v>
      </c>
      <c r="R3866">
        <f t="shared" si="301"/>
        <v>20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2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4" t="s">
        <v>8315</v>
      </c>
      <c r="Q3867" t="s">
        <v>8316</v>
      </c>
      <c r="R3867">
        <f t="shared" si="301"/>
        <v>46.43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2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4" t="s">
        <v>8315</v>
      </c>
      <c r="Q3868" t="s">
        <v>8316</v>
      </c>
      <c r="R3868">
        <f t="shared" si="301"/>
        <v>5.5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2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4" t="s">
        <v>8315</v>
      </c>
      <c r="Q3869" t="s">
        <v>8316</v>
      </c>
      <c r="R3869">
        <f t="shared" si="301"/>
        <v>50.2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2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4" t="s">
        <v>8315</v>
      </c>
      <c r="Q3870" t="s">
        <v>8357</v>
      </c>
      <c r="R3870">
        <f t="shared" si="301"/>
        <v>10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2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4" t="s">
        <v>8315</v>
      </c>
      <c r="Q3871" t="s">
        <v>8357</v>
      </c>
      <c r="R3871">
        <f t="shared" si="301"/>
        <v>30.13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3.5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2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4" t="s">
        <v>8315</v>
      </c>
      <c r="Q3872" t="s">
        <v>8357</v>
      </c>
      <c r="R3872">
        <f t="shared" si="301"/>
        <v>150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2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4" t="s">
        <v>8315</v>
      </c>
      <c r="Q3873" t="s">
        <v>8357</v>
      </c>
      <c r="R3873">
        <f t="shared" si="301"/>
        <v>13.33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2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4" t="s">
        <v>8315</v>
      </c>
      <c r="Q3874" t="s">
        <v>8357</v>
      </c>
      <c r="R3874">
        <f t="shared" si="301"/>
        <v>0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2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4" t="s">
        <v>8315</v>
      </c>
      <c r="Q3875" t="s">
        <v>8357</v>
      </c>
      <c r="R3875">
        <f t="shared" si="301"/>
        <v>0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3.5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2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4" t="s">
        <v>8315</v>
      </c>
      <c r="Q3876" t="s">
        <v>8357</v>
      </c>
      <c r="R3876">
        <f t="shared" si="301"/>
        <v>0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2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4" t="s">
        <v>8315</v>
      </c>
      <c r="Q3877" t="s">
        <v>8357</v>
      </c>
      <c r="R3877">
        <f t="shared" si="301"/>
        <v>0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3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2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4" t="s">
        <v>8315</v>
      </c>
      <c r="Q3878" t="s">
        <v>8357</v>
      </c>
      <c r="R3878">
        <f t="shared" si="301"/>
        <v>44.76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2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4" t="s">
        <v>8315</v>
      </c>
      <c r="Q3879" t="s">
        <v>8357</v>
      </c>
      <c r="R3879">
        <f t="shared" si="301"/>
        <v>88.64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2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4" t="s">
        <v>8315</v>
      </c>
      <c r="Q3880" t="s">
        <v>8357</v>
      </c>
      <c r="R3880">
        <f t="shared" si="301"/>
        <v>10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2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4" t="s">
        <v>8315</v>
      </c>
      <c r="Q3881" t="s">
        <v>8357</v>
      </c>
      <c r="R3881">
        <f t="shared" si="301"/>
        <v>0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2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4" t="s">
        <v>8315</v>
      </c>
      <c r="Q3882" t="s">
        <v>8357</v>
      </c>
      <c r="R3882">
        <f t="shared" si="301"/>
        <v>57.65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2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4" t="s">
        <v>8315</v>
      </c>
      <c r="Q3883" t="s">
        <v>8357</v>
      </c>
      <c r="R3883">
        <f t="shared" si="301"/>
        <v>25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2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4" t="s">
        <v>8315</v>
      </c>
      <c r="Q3884" t="s">
        <v>8357</v>
      </c>
      <c r="R3884">
        <f t="shared" si="301"/>
        <v>0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2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4" t="s">
        <v>8315</v>
      </c>
      <c r="Q3885" t="s">
        <v>8357</v>
      </c>
      <c r="R3885">
        <f t="shared" si="301"/>
        <v>0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2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4" t="s">
        <v>8315</v>
      </c>
      <c r="Q3886" t="s">
        <v>8357</v>
      </c>
      <c r="R3886">
        <f t="shared" si="301"/>
        <v>0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2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4" t="s">
        <v>8315</v>
      </c>
      <c r="Q3887" t="s">
        <v>8357</v>
      </c>
      <c r="R3887">
        <f t="shared" si="301"/>
        <v>0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2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4" t="s">
        <v>8315</v>
      </c>
      <c r="Q3888" t="s">
        <v>8357</v>
      </c>
      <c r="R3888">
        <f t="shared" si="301"/>
        <v>0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2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4" t="s">
        <v>8315</v>
      </c>
      <c r="Q3889" t="s">
        <v>8357</v>
      </c>
      <c r="R3889">
        <f t="shared" si="301"/>
        <v>17.5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3.5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2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4" t="s">
        <v>8315</v>
      </c>
      <c r="Q3890" t="s">
        <v>8316</v>
      </c>
      <c r="R3890">
        <f t="shared" si="301"/>
        <v>38.71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2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4" t="s">
        <v>8315</v>
      </c>
      <c r="Q3891" t="s">
        <v>8316</v>
      </c>
      <c r="R3891">
        <f t="shared" si="301"/>
        <v>13.11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2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4" t="s">
        <v>8315</v>
      </c>
      <c r="Q3892" t="s">
        <v>8316</v>
      </c>
      <c r="R3892">
        <f t="shared" si="301"/>
        <v>315.5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2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4" t="s">
        <v>8315</v>
      </c>
      <c r="Q3893" t="s">
        <v>8316</v>
      </c>
      <c r="R3893">
        <f t="shared" si="301"/>
        <v>37.14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3.5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2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4" t="s">
        <v>8315</v>
      </c>
      <c r="Q3894" t="s">
        <v>8316</v>
      </c>
      <c r="R3894">
        <f t="shared" si="301"/>
        <v>0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3.5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2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4" t="s">
        <v>8315</v>
      </c>
      <c r="Q3895" t="s">
        <v>8316</v>
      </c>
      <c r="R3895">
        <f t="shared" si="301"/>
        <v>128.27000000000001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3.5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2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4" t="s">
        <v>8315</v>
      </c>
      <c r="Q3896" t="s">
        <v>8316</v>
      </c>
      <c r="R3896">
        <f t="shared" si="301"/>
        <v>47.27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3.5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2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4" t="s">
        <v>8315</v>
      </c>
      <c r="Q3897" t="s">
        <v>8316</v>
      </c>
      <c r="R3897">
        <f t="shared" si="301"/>
        <v>50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2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4" t="s">
        <v>8315</v>
      </c>
      <c r="Q3898" t="s">
        <v>8316</v>
      </c>
      <c r="R3898">
        <f t="shared" si="301"/>
        <v>42.5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2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4" t="s">
        <v>8315</v>
      </c>
      <c r="Q3899" t="s">
        <v>8316</v>
      </c>
      <c r="R3899">
        <f t="shared" si="301"/>
        <v>44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2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4" t="s">
        <v>8315</v>
      </c>
      <c r="Q3900" t="s">
        <v>8316</v>
      </c>
      <c r="R3900">
        <f t="shared" si="301"/>
        <v>50.88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2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4" t="s">
        <v>8315</v>
      </c>
      <c r="Q3901" t="s">
        <v>8316</v>
      </c>
      <c r="R3901">
        <f t="shared" si="301"/>
        <v>62.5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2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4" t="s">
        <v>8315</v>
      </c>
      <c r="Q3902" t="s">
        <v>8316</v>
      </c>
      <c r="R3902">
        <f t="shared" si="301"/>
        <v>27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2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4" t="s">
        <v>8315</v>
      </c>
      <c r="Q3903" t="s">
        <v>8316</v>
      </c>
      <c r="R3903">
        <f t="shared" si="301"/>
        <v>25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2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4" t="s">
        <v>8315</v>
      </c>
      <c r="Q3904" t="s">
        <v>8316</v>
      </c>
      <c r="R3904">
        <f t="shared" si="301"/>
        <v>47.26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3.5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2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4" t="s">
        <v>8315</v>
      </c>
      <c r="Q3905" t="s">
        <v>8316</v>
      </c>
      <c r="R3905">
        <f t="shared" si="301"/>
        <v>0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2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4" t="s">
        <v>8315</v>
      </c>
      <c r="Q3906" t="s">
        <v>8316</v>
      </c>
      <c r="R3906">
        <f t="shared" ref="R3906:R3969" si="306">IFERROR(ROUND(E3906/M3906,2),0)</f>
        <v>1.5</v>
      </c>
      <c r="S3906" s="10">
        <f t="shared" ref="S3906:S3969" si="307" xml:space="preserve"> (((K3906/60)/60)/24)+DATE(1970,1,1)</f>
        <v>42095.229166666672</v>
      </c>
      <c r="T3906" s="10">
        <f t="shared" ref="T3906:T3969" si="308" xml:space="preserve"> (((J3906/60)/60)/24)+DATE(1970,1,1)</f>
        <v>42109.211111111115</v>
      </c>
      <c r="U3906">
        <f t="shared" ref="U3906:U3969" si="309"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2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4" t="s">
        <v>8315</v>
      </c>
      <c r="Q3907" t="s">
        <v>8316</v>
      </c>
      <c r="R3907">
        <f t="shared" si="306"/>
        <v>24.71</v>
      </c>
      <c r="S3907" s="10">
        <f t="shared" si="307"/>
        <v>42124.623877314814</v>
      </c>
      <c r="T3907" s="10">
        <f t="shared" si="308"/>
        <v>42166.958333333328</v>
      </c>
      <c r="U3907">
        <f t="shared" si="309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2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4" t="s">
        <v>8315</v>
      </c>
      <c r="Q3908" t="s">
        <v>8316</v>
      </c>
      <c r="R3908">
        <f t="shared" si="306"/>
        <v>63.13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2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4" t="s">
        <v>8315</v>
      </c>
      <c r="Q3909" t="s">
        <v>8316</v>
      </c>
      <c r="R3909">
        <f t="shared" si="306"/>
        <v>38.25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3.5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2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4" t="s">
        <v>8315</v>
      </c>
      <c r="Q3910" t="s">
        <v>8316</v>
      </c>
      <c r="R3910">
        <f t="shared" si="306"/>
        <v>16.25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2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4" t="s">
        <v>8315</v>
      </c>
      <c r="Q3911" t="s">
        <v>8316</v>
      </c>
      <c r="R3911">
        <f t="shared" si="306"/>
        <v>33.75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2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4" t="s">
        <v>8315</v>
      </c>
      <c r="Q3912" t="s">
        <v>8316</v>
      </c>
      <c r="R3912">
        <f t="shared" si="306"/>
        <v>61.67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2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4" t="s">
        <v>8315</v>
      </c>
      <c r="Q3913" t="s">
        <v>8316</v>
      </c>
      <c r="R3913">
        <f t="shared" si="306"/>
        <v>83.14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2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4" t="s">
        <v>8315</v>
      </c>
      <c r="Q3914" t="s">
        <v>8316</v>
      </c>
      <c r="R3914">
        <f t="shared" si="306"/>
        <v>1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2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4" t="s">
        <v>8315</v>
      </c>
      <c r="Q3915" t="s">
        <v>8316</v>
      </c>
      <c r="R3915">
        <f t="shared" si="306"/>
        <v>142.86000000000001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2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4" t="s">
        <v>8315</v>
      </c>
      <c r="Q3916" t="s">
        <v>8316</v>
      </c>
      <c r="R3916">
        <f t="shared" si="306"/>
        <v>33.67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2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4" t="s">
        <v>8315</v>
      </c>
      <c r="Q3917" t="s">
        <v>8316</v>
      </c>
      <c r="R3917">
        <f t="shared" si="306"/>
        <v>5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2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4" t="s">
        <v>8315</v>
      </c>
      <c r="Q3918" t="s">
        <v>8316</v>
      </c>
      <c r="R3918">
        <f t="shared" si="306"/>
        <v>0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2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4" t="s">
        <v>8315</v>
      </c>
      <c r="Q3919" t="s">
        <v>8316</v>
      </c>
      <c r="R3919">
        <f t="shared" si="306"/>
        <v>10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3.5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2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4" t="s">
        <v>8315</v>
      </c>
      <c r="Q3920" t="s">
        <v>8316</v>
      </c>
      <c r="R3920">
        <f t="shared" si="306"/>
        <v>40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2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4" t="s">
        <v>8315</v>
      </c>
      <c r="Q3921" t="s">
        <v>8316</v>
      </c>
      <c r="R3921">
        <f t="shared" si="306"/>
        <v>30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2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4" t="s">
        <v>8315</v>
      </c>
      <c r="Q3922" t="s">
        <v>8316</v>
      </c>
      <c r="R3922">
        <f t="shared" si="306"/>
        <v>45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2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4" t="s">
        <v>8315</v>
      </c>
      <c r="Q3923" t="s">
        <v>8316</v>
      </c>
      <c r="R3923">
        <f t="shared" si="306"/>
        <v>0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2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4" t="s">
        <v>8315</v>
      </c>
      <c r="Q3924" t="s">
        <v>8316</v>
      </c>
      <c r="R3924">
        <f t="shared" si="306"/>
        <v>10.17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2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4" t="s">
        <v>8315</v>
      </c>
      <c r="Q3925" t="s">
        <v>8316</v>
      </c>
      <c r="R3925">
        <f t="shared" si="306"/>
        <v>81.41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2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4" t="s">
        <v>8315</v>
      </c>
      <c r="Q3926" t="s">
        <v>8316</v>
      </c>
      <c r="R3926">
        <f t="shared" si="306"/>
        <v>57.25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2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4" t="s">
        <v>8315</v>
      </c>
      <c r="Q3927" t="s">
        <v>8316</v>
      </c>
      <c r="R3927">
        <f t="shared" si="306"/>
        <v>5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2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4" t="s">
        <v>8315</v>
      </c>
      <c r="Q3928" t="s">
        <v>8316</v>
      </c>
      <c r="R3928">
        <f t="shared" si="306"/>
        <v>15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2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4" t="s">
        <v>8315</v>
      </c>
      <c r="Q3929" t="s">
        <v>8316</v>
      </c>
      <c r="R3929">
        <f t="shared" si="306"/>
        <v>12.5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2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4" t="s">
        <v>8315</v>
      </c>
      <c r="Q3930" t="s">
        <v>8316</v>
      </c>
      <c r="R3930">
        <f t="shared" si="306"/>
        <v>93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2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4" t="s">
        <v>8315</v>
      </c>
      <c r="Q3931" t="s">
        <v>8316</v>
      </c>
      <c r="R3931">
        <f t="shared" si="306"/>
        <v>32.36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2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4" t="s">
        <v>8315</v>
      </c>
      <c r="Q3932" t="s">
        <v>8316</v>
      </c>
      <c r="R3932">
        <f t="shared" si="306"/>
        <v>0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2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4" t="s">
        <v>8315</v>
      </c>
      <c r="Q3933" t="s">
        <v>8316</v>
      </c>
      <c r="R3933">
        <f t="shared" si="306"/>
        <v>0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2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4" t="s">
        <v>8315</v>
      </c>
      <c r="Q3934" t="s">
        <v>8316</v>
      </c>
      <c r="R3934">
        <f t="shared" si="306"/>
        <v>1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2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4" t="s">
        <v>8315</v>
      </c>
      <c r="Q3935" t="s">
        <v>8316</v>
      </c>
      <c r="R3935">
        <f t="shared" si="306"/>
        <v>91.83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2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4" t="s">
        <v>8315</v>
      </c>
      <c r="Q3936" t="s">
        <v>8316</v>
      </c>
      <c r="R3936">
        <f t="shared" si="306"/>
        <v>45.83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2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4" t="s">
        <v>8315</v>
      </c>
      <c r="Q3937" t="s">
        <v>8316</v>
      </c>
      <c r="R3937">
        <f t="shared" si="306"/>
        <v>57.17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2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4" t="s">
        <v>8315</v>
      </c>
      <c r="Q3938" t="s">
        <v>8316</v>
      </c>
      <c r="R3938">
        <f t="shared" si="306"/>
        <v>0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2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4" t="s">
        <v>8315</v>
      </c>
      <c r="Q3939" t="s">
        <v>8316</v>
      </c>
      <c r="R3939">
        <f t="shared" si="306"/>
        <v>248.5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2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4" t="s">
        <v>8315</v>
      </c>
      <c r="Q3940" t="s">
        <v>8316</v>
      </c>
      <c r="R3940">
        <f t="shared" si="306"/>
        <v>79.400000000000006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2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4" t="s">
        <v>8315</v>
      </c>
      <c r="Q3941" t="s">
        <v>8316</v>
      </c>
      <c r="R3941">
        <f t="shared" si="306"/>
        <v>5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2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4" t="s">
        <v>8315</v>
      </c>
      <c r="Q3942" t="s">
        <v>8316</v>
      </c>
      <c r="R3942">
        <f t="shared" si="306"/>
        <v>5.5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58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2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4" t="s">
        <v>8315</v>
      </c>
      <c r="Q3943" t="s">
        <v>8316</v>
      </c>
      <c r="R3943">
        <f t="shared" si="306"/>
        <v>25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2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4" t="s">
        <v>8315</v>
      </c>
      <c r="Q3944" t="s">
        <v>8316</v>
      </c>
      <c r="R3944">
        <f t="shared" si="306"/>
        <v>0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2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4" t="s">
        <v>8315</v>
      </c>
      <c r="Q3945" t="s">
        <v>8316</v>
      </c>
      <c r="R3945">
        <f t="shared" si="306"/>
        <v>137.08000000000001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3.5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2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4" t="s">
        <v>8315</v>
      </c>
      <c r="Q3946" t="s">
        <v>8316</v>
      </c>
      <c r="R3946">
        <f t="shared" si="306"/>
        <v>0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2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4" t="s">
        <v>8315</v>
      </c>
      <c r="Q3947" t="s">
        <v>8316</v>
      </c>
      <c r="R3947">
        <f t="shared" si="306"/>
        <v>5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2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4" t="s">
        <v>8315</v>
      </c>
      <c r="Q3948" t="s">
        <v>8316</v>
      </c>
      <c r="R3948">
        <f t="shared" si="306"/>
        <v>39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2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4" t="s">
        <v>8315</v>
      </c>
      <c r="Q3949" t="s">
        <v>8316</v>
      </c>
      <c r="R3949">
        <f t="shared" si="306"/>
        <v>50.5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2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4" t="s">
        <v>8315</v>
      </c>
      <c r="Q3950" t="s">
        <v>8316</v>
      </c>
      <c r="R3950">
        <f t="shared" si="306"/>
        <v>0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3.5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2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4" t="s">
        <v>8315</v>
      </c>
      <c r="Q3951" t="s">
        <v>8316</v>
      </c>
      <c r="R3951">
        <f t="shared" si="306"/>
        <v>49.28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3.5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2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4" t="s">
        <v>8315</v>
      </c>
      <c r="Q3952" t="s">
        <v>8316</v>
      </c>
      <c r="R3952">
        <f t="shared" si="306"/>
        <v>25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2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4" t="s">
        <v>8315</v>
      </c>
      <c r="Q3953" t="s">
        <v>8316</v>
      </c>
      <c r="R3953">
        <f t="shared" si="306"/>
        <v>1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2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4" t="s">
        <v>8315</v>
      </c>
      <c r="Q3954" t="s">
        <v>8316</v>
      </c>
      <c r="R3954">
        <f t="shared" si="306"/>
        <v>25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2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4" t="s">
        <v>8315</v>
      </c>
      <c r="Q3955" t="s">
        <v>8316</v>
      </c>
      <c r="R3955">
        <f t="shared" si="306"/>
        <v>0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3.5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2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4" t="s">
        <v>8315</v>
      </c>
      <c r="Q3956" t="s">
        <v>8316</v>
      </c>
      <c r="R3956">
        <f t="shared" si="306"/>
        <v>0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2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4" t="s">
        <v>8315</v>
      </c>
      <c r="Q3957" t="s">
        <v>8316</v>
      </c>
      <c r="R3957">
        <f t="shared" si="306"/>
        <v>53.13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2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4" t="s">
        <v>8315</v>
      </c>
      <c r="Q3958" t="s">
        <v>8316</v>
      </c>
      <c r="R3958">
        <f t="shared" si="306"/>
        <v>0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2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4" t="s">
        <v>8315</v>
      </c>
      <c r="Q3959" t="s">
        <v>8316</v>
      </c>
      <c r="R3959">
        <f t="shared" si="306"/>
        <v>7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2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4" t="s">
        <v>8315</v>
      </c>
      <c r="Q3960" t="s">
        <v>8316</v>
      </c>
      <c r="R3960">
        <f t="shared" si="306"/>
        <v>40.06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2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4" t="s">
        <v>8315</v>
      </c>
      <c r="Q3961" t="s">
        <v>8316</v>
      </c>
      <c r="R3961">
        <f t="shared" si="306"/>
        <v>24.33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2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4" t="s">
        <v>8315</v>
      </c>
      <c r="Q3962" t="s">
        <v>8316</v>
      </c>
      <c r="R3962">
        <f t="shared" si="306"/>
        <v>11.25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3.5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2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4" t="s">
        <v>8315</v>
      </c>
      <c r="Q3963" t="s">
        <v>8316</v>
      </c>
      <c r="R3963">
        <f t="shared" si="306"/>
        <v>10.5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3.5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2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4" t="s">
        <v>8315</v>
      </c>
      <c r="Q3964" t="s">
        <v>8316</v>
      </c>
      <c r="R3964">
        <f t="shared" si="306"/>
        <v>15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3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2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4" t="s">
        <v>8315</v>
      </c>
      <c r="Q3965" t="s">
        <v>8316</v>
      </c>
      <c r="R3965">
        <f t="shared" si="306"/>
        <v>0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2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4" t="s">
        <v>8315</v>
      </c>
      <c r="Q3966" t="s">
        <v>8316</v>
      </c>
      <c r="R3966">
        <f t="shared" si="306"/>
        <v>42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3.5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2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4" t="s">
        <v>8315</v>
      </c>
      <c r="Q3967" t="s">
        <v>8316</v>
      </c>
      <c r="R3967">
        <f t="shared" si="306"/>
        <v>71.25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3.5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2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4" t="s">
        <v>8315</v>
      </c>
      <c r="Q3968" t="s">
        <v>8316</v>
      </c>
      <c r="R3968">
        <f t="shared" si="306"/>
        <v>22.5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2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4" t="s">
        <v>8315</v>
      </c>
      <c r="Q3969" t="s">
        <v>8316</v>
      </c>
      <c r="R3969">
        <f t="shared" si="306"/>
        <v>41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2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4" t="s">
        <v>8315</v>
      </c>
      <c r="Q3970" t="s">
        <v>8316</v>
      </c>
      <c r="R3970">
        <f t="shared" ref="R3970:R4033" si="311">IFERROR(ROUND(E3970/M3970,2),0)</f>
        <v>47.91</v>
      </c>
      <c r="S3970" s="10">
        <f t="shared" ref="S3970:S4033" si="312" xml:space="preserve"> (((K3970/60)/60)/24)+DATE(1970,1,1)</f>
        <v>42452.815659722226</v>
      </c>
      <c r="T3970" s="10">
        <f t="shared" ref="T3970:T4033" si="313" xml:space="preserve"> (((J3970/60)/60)/24)+DATE(1970,1,1)</f>
        <v>42512.815659722226</v>
      </c>
      <c r="U3970">
        <f t="shared" ref="U3970:U4033" si="314">YEAR(S3970)</f>
        <v>2016</v>
      </c>
    </row>
    <row r="3971" spans="1:21" ht="43.5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2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4" t="s">
        <v>8315</v>
      </c>
      <c r="Q3971" t="s">
        <v>8316</v>
      </c>
      <c r="R3971">
        <f t="shared" si="311"/>
        <v>35.17</v>
      </c>
      <c r="S3971" s="10">
        <f t="shared" si="312"/>
        <v>42601.854699074072</v>
      </c>
      <c r="T3971" s="10">
        <f t="shared" si="313"/>
        <v>42611.163194444445</v>
      </c>
      <c r="U3971">
        <f t="shared" si="314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2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4" t="s">
        <v>8315</v>
      </c>
      <c r="Q3972" t="s">
        <v>8316</v>
      </c>
      <c r="R3972">
        <f t="shared" si="311"/>
        <v>5.5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2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4" t="s">
        <v>8315</v>
      </c>
      <c r="Q3973" t="s">
        <v>8316</v>
      </c>
      <c r="R3973">
        <f t="shared" si="311"/>
        <v>22.67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2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4" t="s">
        <v>8315</v>
      </c>
      <c r="Q3974" t="s">
        <v>8316</v>
      </c>
      <c r="R3974">
        <f t="shared" si="311"/>
        <v>26.38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2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4" t="s">
        <v>8315</v>
      </c>
      <c r="Q3975" t="s">
        <v>8316</v>
      </c>
      <c r="R3975">
        <f t="shared" si="311"/>
        <v>105.54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2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4" t="s">
        <v>8315</v>
      </c>
      <c r="Q3976" t="s">
        <v>8316</v>
      </c>
      <c r="R3976">
        <f t="shared" si="311"/>
        <v>29.09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2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4" t="s">
        <v>8315</v>
      </c>
      <c r="Q3977" t="s">
        <v>8316</v>
      </c>
      <c r="R3977">
        <f t="shared" si="311"/>
        <v>0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3.5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2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4" t="s">
        <v>8315</v>
      </c>
      <c r="Q3978" t="s">
        <v>8316</v>
      </c>
      <c r="R3978">
        <f t="shared" si="311"/>
        <v>62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2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4" t="s">
        <v>8315</v>
      </c>
      <c r="Q3979" t="s">
        <v>8316</v>
      </c>
      <c r="R3979">
        <f t="shared" si="311"/>
        <v>217.5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2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4" t="s">
        <v>8315</v>
      </c>
      <c r="Q3980" t="s">
        <v>8316</v>
      </c>
      <c r="R3980">
        <f t="shared" si="311"/>
        <v>26.75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2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4" t="s">
        <v>8315</v>
      </c>
      <c r="Q3981" t="s">
        <v>8316</v>
      </c>
      <c r="R3981">
        <f t="shared" si="311"/>
        <v>18.329999999999998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3.5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2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4" t="s">
        <v>8315</v>
      </c>
      <c r="Q3982" t="s">
        <v>8316</v>
      </c>
      <c r="R3982">
        <f t="shared" si="311"/>
        <v>64.290000000000006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2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4" t="s">
        <v>8315</v>
      </c>
      <c r="Q3983" t="s">
        <v>8316</v>
      </c>
      <c r="R3983">
        <f t="shared" si="311"/>
        <v>175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2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4" t="s">
        <v>8315</v>
      </c>
      <c r="Q3984" t="s">
        <v>8316</v>
      </c>
      <c r="R3984">
        <f t="shared" si="311"/>
        <v>34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2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4" t="s">
        <v>8315</v>
      </c>
      <c r="Q3985" t="s">
        <v>8316</v>
      </c>
      <c r="R3985">
        <f t="shared" si="311"/>
        <v>84.28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2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4" t="s">
        <v>8315</v>
      </c>
      <c r="Q3986" t="s">
        <v>8316</v>
      </c>
      <c r="R3986">
        <f t="shared" si="311"/>
        <v>9.5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2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4" t="s">
        <v>8315</v>
      </c>
      <c r="Q3987" t="s">
        <v>8316</v>
      </c>
      <c r="R3987">
        <f t="shared" si="311"/>
        <v>33.74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3.5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2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4" t="s">
        <v>8315</v>
      </c>
      <c r="Q3988" t="s">
        <v>8316</v>
      </c>
      <c r="R3988">
        <f t="shared" si="311"/>
        <v>37.54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2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4" t="s">
        <v>8315</v>
      </c>
      <c r="Q3989" t="s">
        <v>8316</v>
      </c>
      <c r="R3989">
        <f t="shared" si="311"/>
        <v>11.62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2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4" t="s">
        <v>8315</v>
      </c>
      <c r="Q3990" t="s">
        <v>8316</v>
      </c>
      <c r="R3990">
        <f t="shared" si="311"/>
        <v>8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2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4" t="s">
        <v>8315</v>
      </c>
      <c r="Q3991" t="s">
        <v>8316</v>
      </c>
      <c r="R3991">
        <f t="shared" si="311"/>
        <v>0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2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4" t="s">
        <v>8315</v>
      </c>
      <c r="Q3992" t="s">
        <v>8316</v>
      </c>
      <c r="R3992">
        <f t="shared" si="311"/>
        <v>23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2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4" t="s">
        <v>8315</v>
      </c>
      <c r="Q3993" t="s">
        <v>8316</v>
      </c>
      <c r="R3993">
        <f t="shared" si="311"/>
        <v>100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2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4" t="s">
        <v>8315</v>
      </c>
      <c r="Q3994" t="s">
        <v>8316</v>
      </c>
      <c r="R3994">
        <f t="shared" si="311"/>
        <v>60.11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2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4" t="s">
        <v>8315</v>
      </c>
      <c r="Q3995" t="s">
        <v>8316</v>
      </c>
      <c r="R3995">
        <f t="shared" si="311"/>
        <v>3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2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4" t="s">
        <v>8315</v>
      </c>
      <c r="Q3996" t="s">
        <v>8316</v>
      </c>
      <c r="R3996">
        <f t="shared" si="311"/>
        <v>5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2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4" t="s">
        <v>8315</v>
      </c>
      <c r="Q3997" t="s">
        <v>8316</v>
      </c>
      <c r="R3997">
        <f t="shared" si="311"/>
        <v>17.5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2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4" t="s">
        <v>8315</v>
      </c>
      <c r="Q3998" t="s">
        <v>8316</v>
      </c>
      <c r="R3998">
        <f t="shared" si="311"/>
        <v>29.24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2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4" t="s">
        <v>8315</v>
      </c>
      <c r="Q3999" t="s">
        <v>8316</v>
      </c>
      <c r="R3999">
        <f t="shared" si="311"/>
        <v>0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2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4" t="s">
        <v>8315</v>
      </c>
      <c r="Q4000" t="s">
        <v>8316</v>
      </c>
      <c r="R4000">
        <f t="shared" si="311"/>
        <v>59.58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2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4" t="s">
        <v>8315</v>
      </c>
      <c r="Q4001" t="s">
        <v>8316</v>
      </c>
      <c r="R4001">
        <f t="shared" si="311"/>
        <v>82.57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2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4" t="s">
        <v>8315</v>
      </c>
      <c r="Q4002" t="s">
        <v>8316</v>
      </c>
      <c r="R4002">
        <f t="shared" si="311"/>
        <v>10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2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4" t="s">
        <v>8315</v>
      </c>
      <c r="Q4003" t="s">
        <v>8316</v>
      </c>
      <c r="R4003">
        <f t="shared" si="311"/>
        <v>32.36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3.5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2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4" t="s">
        <v>8315</v>
      </c>
      <c r="Q4004" t="s">
        <v>8316</v>
      </c>
      <c r="R4004">
        <f t="shared" si="311"/>
        <v>5.75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2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4" t="s">
        <v>8315</v>
      </c>
      <c r="Q4005" t="s">
        <v>8316</v>
      </c>
      <c r="R4005">
        <f t="shared" si="311"/>
        <v>100.5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2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4" t="s">
        <v>8315</v>
      </c>
      <c r="Q4006" t="s">
        <v>8316</v>
      </c>
      <c r="R4006">
        <f t="shared" si="311"/>
        <v>1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2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4" t="s">
        <v>8315</v>
      </c>
      <c r="Q4007" t="s">
        <v>8316</v>
      </c>
      <c r="R4007">
        <f t="shared" si="311"/>
        <v>20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2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4" t="s">
        <v>8315</v>
      </c>
      <c r="Q4008" t="s">
        <v>8316</v>
      </c>
      <c r="R4008">
        <f t="shared" si="311"/>
        <v>2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2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4" t="s">
        <v>8315</v>
      </c>
      <c r="Q4009" t="s">
        <v>8316</v>
      </c>
      <c r="R4009">
        <f t="shared" si="311"/>
        <v>5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3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2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4" t="s">
        <v>8315</v>
      </c>
      <c r="Q4010" t="s">
        <v>8316</v>
      </c>
      <c r="R4010">
        <f t="shared" si="311"/>
        <v>15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2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4" t="s">
        <v>8315</v>
      </c>
      <c r="Q4011" t="s">
        <v>8316</v>
      </c>
      <c r="R4011">
        <f t="shared" si="311"/>
        <v>25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2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4" t="s">
        <v>8315</v>
      </c>
      <c r="Q4012" t="s">
        <v>8316</v>
      </c>
      <c r="R4012">
        <f t="shared" si="311"/>
        <v>45.84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2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4" t="s">
        <v>8315</v>
      </c>
      <c r="Q4013" t="s">
        <v>8316</v>
      </c>
      <c r="R4013">
        <f t="shared" si="311"/>
        <v>4.75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43.5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2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4" t="s">
        <v>8315</v>
      </c>
      <c r="Q4014" t="s">
        <v>8316</v>
      </c>
      <c r="R4014">
        <f t="shared" si="311"/>
        <v>0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3.5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2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4" t="s">
        <v>8315</v>
      </c>
      <c r="Q4015" t="s">
        <v>8316</v>
      </c>
      <c r="R4015">
        <f t="shared" si="311"/>
        <v>13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2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4" t="s">
        <v>8315</v>
      </c>
      <c r="Q4016" t="s">
        <v>8316</v>
      </c>
      <c r="R4016">
        <f t="shared" si="311"/>
        <v>0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2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4" t="s">
        <v>8315</v>
      </c>
      <c r="Q4017" t="s">
        <v>8316</v>
      </c>
      <c r="R4017">
        <f t="shared" si="311"/>
        <v>1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2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4" t="s">
        <v>8315</v>
      </c>
      <c r="Q4018" t="s">
        <v>8316</v>
      </c>
      <c r="R4018">
        <f t="shared" si="311"/>
        <v>10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2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4" t="s">
        <v>8315</v>
      </c>
      <c r="Q4019" t="s">
        <v>8316</v>
      </c>
      <c r="R4019">
        <f t="shared" si="311"/>
        <v>52.5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2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4" t="s">
        <v>8315</v>
      </c>
      <c r="Q4020" t="s">
        <v>8316</v>
      </c>
      <c r="R4020">
        <f t="shared" si="311"/>
        <v>32.5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2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4" t="s">
        <v>8315</v>
      </c>
      <c r="Q4021" t="s">
        <v>8316</v>
      </c>
      <c r="R4021">
        <f t="shared" si="311"/>
        <v>7.25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2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4" t="s">
        <v>8315</v>
      </c>
      <c r="Q4022" t="s">
        <v>8316</v>
      </c>
      <c r="R4022">
        <f t="shared" si="311"/>
        <v>33.33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2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4" t="s">
        <v>8315</v>
      </c>
      <c r="Q4023" t="s">
        <v>8316</v>
      </c>
      <c r="R4023">
        <f t="shared" si="311"/>
        <v>62.5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2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4" t="s">
        <v>8315</v>
      </c>
      <c r="Q4024" t="s">
        <v>8316</v>
      </c>
      <c r="R4024">
        <f t="shared" si="311"/>
        <v>63.56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2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4" t="s">
        <v>8315</v>
      </c>
      <c r="Q4025" t="s">
        <v>8316</v>
      </c>
      <c r="R4025">
        <f t="shared" si="311"/>
        <v>0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2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4" t="s">
        <v>8315</v>
      </c>
      <c r="Q4026" t="s">
        <v>8316</v>
      </c>
      <c r="R4026">
        <f t="shared" si="311"/>
        <v>10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3.5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2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4" t="s">
        <v>8315</v>
      </c>
      <c r="Q4027" t="s">
        <v>8316</v>
      </c>
      <c r="R4027">
        <f t="shared" si="311"/>
        <v>62.5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2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4" t="s">
        <v>8315</v>
      </c>
      <c r="Q4028" t="s">
        <v>8316</v>
      </c>
      <c r="R4028">
        <f t="shared" si="311"/>
        <v>0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2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4" t="s">
        <v>8315</v>
      </c>
      <c r="Q4029" t="s">
        <v>8316</v>
      </c>
      <c r="R4029">
        <f t="shared" si="311"/>
        <v>30.71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2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4" t="s">
        <v>8315</v>
      </c>
      <c r="Q4030" t="s">
        <v>8316</v>
      </c>
      <c r="R4030">
        <f t="shared" si="311"/>
        <v>51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2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4" t="s">
        <v>8315</v>
      </c>
      <c r="Q4031" t="s">
        <v>8316</v>
      </c>
      <c r="R4031">
        <f t="shared" si="311"/>
        <v>0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3.5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2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4" t="s">
        <v>8315</v>
      </c>
      <c r="Q4032" t="s">
        <v>8316</v>
      </c>
      <c r="R4032">
        <f t="shared" si="311"/>
        <v>66.67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2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4" t="s">
        <v>8315</v>
      </c>
      <c r="Q4033" t="s">
        <v>8316</v>
      </c>
      <c r="R4033">
        <f t="shared" si="311"/>
        <v>0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2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4" t="s">
        <v>8315</v>
      </c>
      <c r="Q4034" t="s">
        <v>8316</v>
      </c>
      <c r="R4034">
        <f t="shared" ref="R4034:R4097" si="316">IFERROR(ROUND(E4034/M4034,2),0)</f>
        <v>59</v>
      </c>
      <c r="S4034" s="10">
        <f t="shared" ref="S4034:S4097" si="317" xml:space="preserve"> (((K4034/60)/60)/24)+DATE(1970,1,1)</f>
        <v>42293.809212962966</v>
      </c>
      <c r="T4034" s="10">
        <f t="shared" ref="T4034:T4097" si="318" xml:space="preserve"> (((J4034/60)/60)/24)+DATE(1970,1,1)</f>
        <v>42353.85087962963</v>
      </c>
      <c r="U4034">
        <f t="shared" ref="U4034:U4097" si="319"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2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4" t="s">
        <v>8315</v>
      </c>
      <c r="Q4035" t="s">
        <v>8316</v>
      </c>
      <c r="R4035">
        <f t="shared" si="316"/>
        <v>65.34</v>
      </c>
      <c r="S4035" s="10">
        <f t="shared" si="317"/>
        <v>42614.268796296295</v>
      </c>
      <c r="T4035" s="10">
        <f t="shared" si="318"/>
        <v>42645.375</v>
      </c>
      <c r="U4035">
        <f t="shared" si="319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2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4" t="s">
        <v>8315</v>
      </c>
      <c r="Q4036" t="s">
        <v>8316</v>
      </c>
      <c r="R4036">
        <f t="shared" si="316"/>
        <v>100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2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4" t="s">
        <v>8315</v>
      </c>
      <c r="Q4037" t="s">
        <v>8316</v>
      </c>
      <c r="R4037">
        <f t="shared" si="316"/>
        <v>147.4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2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4" t="s">
        <v>8315</v>
      </c>
      <c r="Q4038" t="s">
        <v>8316</v>
      </c>
      <c r="R4038">
        <f t="shared" si="316"/>
        <v>166.06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3.5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2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4" t="s">
        <v>8315</v>
      </c>
      <c r="Q4039" t="s">
        <v>8316</v>
      </c>
      <c r="R4039">
        <f t="shared" si="316"/>
        <v>40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2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4" t="s">
        <v>8315</v>
      </c>
      <c r="Q4040" t="s">
        <v>8316</v>
      </c>
      <c r="R4040">
        <f t="shared" si="316"/>
        <v>75.25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2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4" t="s">
        <v>8315</v>
      </c>
      <c r="Q4041" t="s">
        <v>8316</v>
      </c>
      <c r="R4041">
        <f t="shared" si="316"/>
        <v>60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2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4" t="s">
        <v>8315</v>
      </c>
      <c r="Q4042" t="s">
        <v>8316</v>
      </c>
      <c r="R4042">
        <f t="shared" si="316"/>
        <v>1250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2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4" t="s">
        <v>8315</v>
      </c>
      <c r="Q4043" t="s">
        <v>8316</v>
      </c>
      <c r="R4043">
        <f t="shared" si="316"/>
        <v>10.5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2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4" t="s">
        <v>8315</v>
      </c>
      <c r="Q4044" t="s">
        <v>8316</v>
      </c>
      <c r="R4044">
        <f t="shared" si="316"/>
        <v>7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2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4" t="s">
        <v>8315</v>
      </c>
      <c r="Q4045" t="s">
        <v>8316</v>
      </c>
      <c r="R4045">
        <f t="shared" si="316"/>
        <v>0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2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4" t="s">
        <v>8315</v>
      </c>
      <c r="Q4046" t="s">
        <v>8316</v>
      </c>
      <c r="R4046">
        <f t="shared" si="316"/>
        <v>56.25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3.5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2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4" t="s">
        <v>8315</v>
      </c>
      <c r="Q4047" t="s">
        <v>8316</v>
      </c>
      <c r="R4047">
        <f t="shared" si="316"/>
        <v>1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3.5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2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4" t="s">
        <v>8315</v>
      </c>
      <c r="Q4048" t="s">
        <v>8316</v>
      </c>
      <c r="R4048">
        <f t="shared" si="316"/>
        <v>38.33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2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4" t="s">
        <v>8315</v>
      </c>
      <c r="Q4049" t="s">
        <v>8316</v>
      </c>
      <c r="R4049">
        <f t="shared" si="316"/>
        <v>27.5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3.5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2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4" t="s">
        <v>8315</v>
      </c>
      <c r="Q4050" t="s">
        <v>8316</v>
      </c>
      <c r="R4050">
        <f t="shared" si="316"/>
        <v>32.979999999999997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2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4" t="s">
        <v>8315</v>
      </c>
      <c r="Q4051" t="s">
        <v>8316</v>
      </c>
      <c r="R4051">
        <f t="shared" si="316"/>
        <v>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3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2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4" t="s">
        <v>8315</v>
      </c>
      <c r="Q4052" t="s">
        <v>8316</v>
      </c>
      <c r="R4052">
        <f t="shared" si="316"/>
        <v>1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2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4" t="s">
        <v>8315</v>
      </c>
      <c r="Q4053" t="s">
        <v>8316</v>
      </c>
      <c r="R4053">
        <f t="shared" si="316"/>
        <v>0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2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4" t="s">
        <v>8315</v>
      </c>
      <c r="Q4054" t="s">
        <v>8316</v>
      </c>
      <c r="R4054">
        <f t="shared" si="316"/>
        <v>86.62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2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4" t="s">
        <v>8315</v>
      </c>
      <c r="Q4055" t="s">
        <v>8316</v>
      </c>
      <c r="R4055">
        <f t="shared" si="316"/>
        <v>55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2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4" t="s">
        <v>8315</v>
      </c>
      <c r="Q4056" t="s">
        <v>8316</v>
      </c>
      <c r="R4056">
        <f t="shared" si="316"/>
        <v>0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2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4" t="s">
        <v>8315</v>
      </c>
      <c r="Q4057" t="s">
        <v>8316</v>
      </c>
      <c r="R4057">
        <f t="shared" si="316"/>
        <v>41.95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2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4" t="s">
        <v>8315</v>
      </c>
      <c r="Q4058" t="s">
        <v>8316</v>
      </c>
      <c r="R4058">
        <f t="shared" si="316"/>
        <v>88.33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3.5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2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4" t="s">
        <v>8315</v>
      </c>
      <c r="Q4059" t="s">
        <v>8316</v>
      </c>
      <c r="R4059">
        <f t="shared" si="316"/>
        <v>129.16999999999999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2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4" t="s">
        <v>8315</v>
      </c>
      <c r="Q4060" t="s">
        <v>8316</v>
      </c>
      <c r="R4060">
        <f t="shared" si="316"/>
        <v>23.75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2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4" t="s">
        <v>8315</v>
      </c>
      <c r="Q4061" t="s">
        <v>8316</v>
      </c>
      <c r="R4061">
        <f t="shared" si="316"/>
        <v>35.71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3.5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2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4" t="s">
        <v>8315</v>
      </c>
      <c r="Q4062" t="s">
        <v>8316</v>
      </c>
      <c r="R4062">
        <f t="shared" si="316"/>
        <v>57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29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2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4" t="s">
        <v>8315</v>
      </c>
      <c r="Q4063" t="s">
        <v>8316</v>
      </c>
      <c r="R4063">
        <f t="shared" si="316"/>
        <v>0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2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4" t="s">
        <v>8315</v>
      </c>
      <c r="Q4064" t="s">
        <v>8316</v>
      </c>
      <c r="R4064">
        <f t="shared" si="316"/>
        <v>163.33000000000001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2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4" t="s">
        <v>8315</v>
      </c>
      <c r="Q4065" t="s">
        <v>8316</v>
      </c>
      <c r="R4065">
        <f t="shared" si="316"/>
        <v>15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2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4" t="s">
        <v>8315</v>
      </c>
      <c r="Q4066" t="s">
        <v>8316</v>
      </c>
      <c r="R4066">
        <f t="shared" si="316"/>
        <v>64.17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2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4" t="s">
        <v>8315</v>
      </c>
      <c r="Q4067" t="s">
        <v>8316</v>
      </c>
      <c r="R4067">
        <f t="shared" si="316"/>
        <v>6.75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3.5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2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4" t="s">
        <v>8315</v>
      </c>
      <c r="Q4068" t="s">
        <v>8316</v>
      </c>
      <c r="R4068">
        <f t="shared" si="316"/>
        <v>25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2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4" t="s">
        <v>8315</v>
      </c>
      <c r="Q4069" t="s">
        <v>8316</v>
      </c>
      <c r="R4069">
        <f t="shared" si="316"/>
        <v>179.12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2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4" t="s">
        <v>8315</v>
      </c>
      <c r="Q4070" t="s">
        <v>8316</v>
      </c>
      <c r="R4070">
        <f t="shared" si="316"/>
        <v>34.950000000000003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2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4" t="s">
        <v>8315</v>
      </c>
      <c r="Q4071" t="s">
        <v>8316</v>
      </c>
      <c r="R4071">
        <f t="shared" si="316"/>
        <v>33.08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2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4" t="s">
        <v>8315</v>
      </c>
      <c r="Q4072" t="s">
        <v>8316</v>
      </c>
      <c r="R4072">
        <f t="shared" si="316"/>
        <v>27.5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3.5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2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4" t="s">
        <v>8315</v>
      </c>
      <c r="Q4073" t="s">
        <v>8316</v>
      </c>
      <c r="R4073">
        <f t="shared" si="316"/>
        <v>0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2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4" t="s">
        <v>8315</v>
      </c>
      <c r="Q4074" t="s">
        <v>8316</v>
      </c>
      <c r="R4074">
        <f t="shared" si="316"/>
        <v>2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2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4" t="s">
        <v>8315</v>
      </c>
      <c r="Q4075" t="s">
        <v>8316</v>
      </c>
      <c r="R4075">
        <f t="shared" si="316"/>
        <v>18.5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2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4" t="s">
        <v>8315</v>
      </c>
      <c r="Q4076" t="s">
        <v>8316</v>
      </c>
      <c r="R4076">
        <f t="shared" si="316"/>
        <v>35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2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4" t="s">
        <v>8315</v>
      </c>
      <c r="Q4077" t="s">
        <v>8316</v>
      </c>
      <c r="R4077">
        <f t="shared" si="316"/>
        <v>44.31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2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4" t="s">
        <v>8315</v>
      </c>
      <c r="Q4078" t="s">
        <v>8316</v>
      </c>
      <c r="R4078">
        <f t="shared" si="316"/>
        <v>0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2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4" t="s">
        <v>8315</v>
      </c>
      <c r="Q4079" t="s">
        <v>8316</v>
      </c>
      <c r="R4079">
        <f t="shared" si="316"/>
        <v>222.5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2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4" t="s">
        <v>8315</v>
      </c>
      <c r="Q4080" t="s">
        <v>8316</v>
      </c>
      <c r="R4080">
        <f t="shared" si="316"/>
        <v>0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2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4" t="s">
        <v>8315</v>
      </c>
      <c r="Q4081" t="s">
        <v>8316</v>
      </c>
      <c r="R4081">
        <f t="shared" si="316"/>
        <v>5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2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4" t="s">
        <v>8315</v>
      </c>
      <c r="Q4082" t="s">
        <v>8316</v>
      </c>
      <c r="R4082">
        <f t="shared" si="316"/>
        <v>0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2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4" t="s">
        <v>8315</v>
      </c>
      <c r="Q4083" t="s">
        <v>8316</v>
      </c>
      <c r="R4083">
        <f t="shared" si="316"/>
        <v>29.17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2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4" t="s">
        <v>8315</v>
      </c>
      <c r="Q4084" t="s">
        <v>8316</v>
      </c>
      <c r="R4084">
        <f t="shared" si="316"/>
        <v>1.5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2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4" t="s">
        <v>8315</v>
      </c>
      <c r="Q4085" t="s">
        <v>8316</v>
      </c>
      <c r="R4085">
        <f t="shared" si="316"/>
        <v>126.5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2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4" t="s">
        <v>8315</v>
      </c>
      <c r="Q4086" t="s">
        <v>8316</v>
      </c>
      <c r="R4086">
        <f t="shared" si="316"/>
        <v>10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2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4" t="s">
        <v>8315</v>
      </c>
      <c r="Q4087" t="s">
        <v>8316</v>
      </c>
      <c r="R4087">
        <f t="shared" si="316"/>
        <v>10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2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4" t="s">
        <v>8315</v>
      </c>
      <c r="Q4088" t="s">
        <v>8316</v>
      </c>
      <c r="R4088">
        <f t="shared" si="316"/>
        <v>9.4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2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4" t="s">
        <v>8315</v>
      </c>
      <c r="Q4089" t="s">
        <v>8316</v>
      </c>
      <c r="R4089">
        <f t="shared" si="316"/>
        <v>0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2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4" t="s">
        <v>8315</v>
      </c>
      <c r="Q4090" t="s">
        <v>8316</v>
      </c>
      <c r="R4090">
        <f t="shared" si="316"/>
        <v>72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3.5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2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4" t="s">
        <v>8315</v>
      </c>
      <c r="Q4091" t="s">
        <v>8316</v>
      </c>
      <c r="R4091">
        <f t="shared" si="316"/>
        <v>30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2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4" t="s">
        <v>8315</v>
      </c>
      <c r="Q4092" t="s">
        <v>8316</v>
      </c>
      <c r="R4092">
        <f t="shared" si="316"/>
        <v>10.67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2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4" t="s">
        <v>8315</v>
      </c>
      <c r="Q4093" t="s">
        <v>8316</v>
      </c>
      <c r="R4093">
        <f t="shared" si="316"/>
        <v>25.5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2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4" t="s">
        <v>8315</v>
      </c>
      <c r="Q4094" t="s">
        <v>8316</v>
      </c>
      <c r="R4094">
        <f t="shared" si="316"/>
        <v>20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2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4" t="s">
        <v>8315</v>
      </c>
      <c r="Q4095" t="s">
        <v>8316</v>
      </c>
      <c r="R4095">
        <f t="shared" si="316"/>
        <v>15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2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4" t="s">
        <v>8315</v>
      </c>
      <c r="Q4096" t="s">
        <v>8316</v>
      </c>
      <c r="R4096">
        <f t="shared" si="316"/>
        <v>91.25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2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4" t="s">
        <v>8315</v>
      </c>
      <c r="Q4097" t="s">
        <v>8316</v>
      </c>
      <c r="R4097">
        <f t="shared" si="316"/>
        <v>800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2">
        <f t="shared" ref="F4098:F4115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4" t="s">
        <v>8315</v>
      </c>
      <c r="Q4098" t="s">
        <v>8316</v>
      </c>
      <c r="R4098">
        <f t="shared" ref="R4098:R4115" si="321">IFERROR(ROUND(E4098/M4098,2),0)</f>
        <v>80</v>
      </c>
      <c r="S4098" s="10">
        <f t="shared" ref="S4098:S4115" si="322" xml:space="preserve"> (((K4098/60)/60)/24)+DATE(1970,1,1)</f>
        <v>42750.530312499999</v>
      </c>
      <c r="T4098" s="10">
        <f t="shared" ref="T4098:T4115" si="323" xml:space="preserve"> (((J4098/60)/60)/24)+DATE(1970,1,1)</f>
        <v>42794.368749999994</v>
      </c>
      <c r="U4098">
        <f t="shared" ref="U4098:U4115" si="324"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2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4" t="s">
        <v>8315</v>
      </c>
      <c r="Q4099" t="s">
        <v>8316</v>
      </c>
      <c r="R4099">
        <f t="shared" si="321"/>
        <v>0</v>
      </c>
      <c r="S4099" s="10">
        <f t="shared" si="322"/>
        <v>42344.824502314819</v>
      </c>
      <c r="T4099" s="10">
        <f t="shared" si="323"/>
        <v>42400.996527777781</v>
      </c>
      <c r="U4099">
        <f t="shared" si="324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2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4" t="s">
        <v>8315</v>
      </c>
      <c r="Q4100" t="s">
        <v>8316</v>
      </c>
      <c r="R4100">
        <f t="shared" si="321"/>
        <v>0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3.5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2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4" t="s">
        <v>8315</v>
      </c>
      <c r="Q4101" t="s">
        <v>8316</v>
      </c>
      <c r="R4101">
        <f t="shared" si="321"/>
        <v>50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2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4" t="s">
        <v>8315</v>
      </c>
      <c r="Q4102" t="s">
        <v>8316</v>
      </c>
      <c r="R4102">
        <f t="shared" si="321"/>
        <v>0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2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4" t="s">
        <v>8315</v>
      </c>
      <c r="Q4103" t="s">
        <v>8316</v>
      </c>
      <c r="R4103">
        <f t="shared" si="321"/>
        <v>0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2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4" t="s">
        <v>8315</v>
      </c>
      <c r="Q4104" t="s">
        <v>8316</v>
      </c>
      <c r="R4104">
        <f t="shared" si="321"/>
        <v>22.83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2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4" t="s">
        <v>8315</v>
      </c>
      <c r="Q4105" t="s">
        <v>8316</v>
      </c>
      <c r="R4105">
        <f t="shared" si="321"/>
        <v>16.670000000000002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2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4" t="s">
        <v>8315</v>
      </c>
      <c r="Q4106" t="s">
        <v>8316</v>
      </c>
      <c r="R4106">
        <f t="shared" si="321"/>
        <v>45.79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3.5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2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4" t="s">
        <v>8315</v>
      </c>
      <c r="Q4107" t="s">
        <v>8316</v>
      </c>
      <c r="R4107">
        <f t="shared" si="321"/>
        <v>383.33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2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4" t="s">
        <v>8315</v>
      </c>
      <c r="Q4108" t="s">
        <v>8316</v>
      </c>
      <c r="R4108">
        <f t="shared" si="321"/>
        <v>106.97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2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4" t="s">
        <v>8315</v>
      </c>
      <c r="Q4109" t="s">
        <v>8316</v>
      </c>
      <c r="R4109">
        <f t="shared" si="321"/>
        <v>10.25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2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4" t="s">
        <v>8315</v>
      </c>
      <c r="Q4110" t="s">
        <v>8316</v>
      </c>
      <c r="R4110">
        <f t="shared" si="321"/>
        <v>59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2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4" t="s">
        <v>8315</v>
      </c>
      <c r="Q4111" t="s">
        <v>8316</v>
      </c>
      <c r="R4111">
        <f t="shared" si="321"/>
        <v>0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2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4" t="s">
        <v>8315</v>
      </c>
      <c r="Q4112" t="s">
        <v>8316</v>
      </c>
      <c r="R4112">
        <f t="shared" si="321"/>
        <v>14.33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2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4" t="s">
        <v>8315</v>
      </c>
      <c r="Q4113" t="s">
        <v>8316</v>
      </c>
      <c r="R4113">
        <f t="shared" si="321"/>
        <v>15.67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2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4" t="s">
        <v>8315</v>
      </c>
      <c r="Q4114" t="s">
        <v>8316</v>
      </c>
      <c r="R4114">
        <f t="shared" si="321"/>
        <v>1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2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4" t="s">
        <v>8315</v>
      </c>
      <c r="Q4115" t="s">
        <v>8316</v>
      </c>
      <c r="R4115">
        <f t="shared" si="321"/>
        <v>1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CAEF9DA3-4B51-403B-B741-7FA58D879B89}"/>
  <conditionalFormatting sqref="G1:G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3BBFB-6564-47B9-818E-B07A572CA208}">
  <dimension ref="A1:H18"/>
  <sheetViews>
    <sheetView tabSelected="1" topLeftCell="A12" zoomScale="85" zoomScaleNormal="85" workbookViewId="0">
      <selection activeCell="L27" sqref="L27"/>
    </sheetView>
  </sheetViews>
  <sheetFormatPr defaultRowHeight="14.5" x14ac:dyDescent="0.35"/>
  <cols>
    <col min="1" max="1" width="17.81640625" bestFit="1" customWidth="1"/>
    <col min="2" max="2" width="19.08984375" bestFit="1" customWidth="1"/>
    <col min="3" max="3" width="15.36328125" bestFit="1" customWidth="1"/>
    <col min="4" max="4" width="18.08984375" bestFit="1" customWidth="1"/>
    <col min="5" max="5" width="14.6328125" bestFit="1" customWidth="1"/>
    <col min="6" max="6" width="21.81640625" style="22" bestFit="1" customWidth="1"/>
    <col min="7" max="7" width="18.6328125" style="22" bestFit="1" customWidth="1"/>
    <col min="8" max="8" width="20.81640625" style="22" bestFit="1" customWidth="1"/>
  </cols>
  <sheetData>
    <row r="1" spans="1:8" s="23" customFormat="1" x14ac:dyDescent="0.35">
      <c r="A1" s="23" t="s">
        <v>8383</v>
      </c>
      <c r="B1" s="23" t="s">
        <v>8384</v>
      </c>
      <c r="C1" s="23" t="s">
        <v>8385</v>
      </c>
      <c r="D1" s="23" t="s">
        <v>8386</v>
      </c>
      <c r="E1" s="23" t="s">
        <v>8387</v>
      </c>
      <c r="F1" s="24" t="s">
        <v>8388</v>
      </c>
      <c r="G1" s="24" t="s">
        <v>8399</v>
      </c>
      <c r="H1" s="24" t="s">
        <v>8400</v>
      </c>
    </row>
    <row r="2" spans="1:8" x14ac:dyDescent="0.35">
      <c r="A2" t="s">
        <v>8402</v>
      </c>
      <c r="B2">
        <f>COUNTIFS(Kickstarter!G:G,"successful",Kickstarter!D:D,"&lt;1000",Kickstarter!Q:Q,"plays")</f>
        <v>141</v>
      </c>
      <c r="C2">
        <f>COUNTIFS(Kickstarter!G:G,"failed",Kickstarter!D:D,"&lt;1000",Kickstarter!Q:Q,"plays")</f>
        <v>45</v>
      </c>
      <c r="D2">
        <f>COUNTIFS(Kickstarter!G:G,"canceled",Kickstarter!D:D,"&lt;1000",Kickstarter!Q:Q,"plays")</f>
        <v>0</v>
      </c>
      <c r="E2">
        <f>SUM(B2:D2)</f>
        <v>186</v>
      </c>
      <c r="F2" s="25">
        <f>IFERROR(B2/E2,0)</f>
        <v>0.75806451612903225</v>
      </c>
      <c r="G2" s="25">
        <f>IFERROR(C2/E2,0)</f>
        <v>0.24193548387096775</v>
      </c>
      <c r="H2" s="25">
        <f>IFERROR(D2/E2,0)</f>
        <v>0</v>
      </c>
    </row>
    <row r="3" spans="1:8" x14ac:dyDescent="0.35">
      <c r="A3" t="s">
        <v>8389</v>
      </c>
      <c r="B3">
        <f>COUNTIFS(Kickstarter!G:G,"successful",Kickstarter!D:D,"&gt;=1000",Kickstarter!D:D,"&lt;=4999",Kickstarter!Q:Q,"plays")</f>
        <v>388</v>
      </c>
      <c r="C3">
        <f>COUNTIFS(Kickstarter!G:G,"failed",Kickstarter!D:D,"&gt;=1000",Kickstarter!D:D,"&lt;=4999",Kickstarter!Q:Q,"plays")</f>
        <v>146</v>
      </c>
      <c r="D3">
        <f>COUNTIFS(Kickstarter!G:G,"canceled",Kickstarter!D:D,"&gt;1000",Kickstarter!D:D,"&lt;4999",Kickstarter!Q:Q,"plays")</f>
        <v>0</v>
      </c>
      <c r="E3">
        <f t="shared" ref="E3:E13" si="0">SUM(B3:D3)</f>
        <v>534</v>
      </c>
      <c r="F3" s="25">
        <f t="shared" ref="F3:F13" si="1">IFERROR(B3/E3,0)</f>
        <v>0.72659176029962547</v>
      </c>
      <c r="G3" s="25">
        <f t="shared" ref="G3:G13" si="2">IFERROR(C3/E3,0)</f>
        <v>0.27340823970037453</v>
      </c>
      <c r="H3" s="25">
        <f t="shared" ref="H3:H13" si="3">IFERROR(D3/E3,0)</f>
        <v>0</v>
      </c>
    </row>
    <row r="4" spans="1:8" x14ac:dyDescent="0.35">
      <c r="A4" t="s">
        <v>8390</v>
      </c>
      <c r="B4">
        <f>COUNTIFS(Kickstarter!G:G,"successful",Kickstarter!D:D,"&gt;=5000",Kickstarter!D:D,"&lt;=9999",Kickstarter!Q:Q,"plays")</f>
        <v>93</v>
      </c>
      <c r="C4">
        <f>COUNTIFS(Kickstarter!G:G,"failed",Kickstarter!D:D,"&gt;=5000",Kickstarter!D:D,"&lt;=9999",Kickstarter!Q:Q,"plays")</f>
        <v>76</v>
      </c>
      <c r="D4">
        <f>COUNTIFS(Kickstarter!G:G,"canceled",Kickstarter!D:D,"&gt;=5000",Kickstarter!D:D,"&lt;=9999",Kickstarter!Q:Q,"plays")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5">
      <c r="A5" t="s">
        <v>8391</v>
      </c>
      <c r="B5">
        <f>COUNTIFS(Kickstarter!G:G,"successful",Kickstarter!D:D,"&gt;=10000",Kickstarter!D:D,"&lt;=14999",Kickstarter!Q:Q,"plays")</f>
        <v>39</v>
      </c>
      <c r="C5">
        <f>COUNTIFS(Kickstarter!G:G,"failed",Kickstarter!D:D,"&gt;=10000",Kickstarter!D:D,"&lt;=14999",Kickstarter!Q:Q,"plays")</f>
        <v>33</v>
      </c>
      <c r="D5">
        <f>COUNTIFS(Kickstarter!G:G,"canceled",Kickstarter!D:D,"&gt;=10000",Kickstarter!D:D,"&lt;=14999",Kickstarter!Q:Q,"plays")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5">
      <c r="A6" t="s">
        <v>8392</v>
      </c>
      <c r="B6">
        <f>COUNTIFS(Kickstarter!G:G,"successful",Kickstarter!D:D,"&gt;=15000",Kickstarter!D:D,"&lt;=19999",Kickstarter!Q:Q,"plays")</f>
        <v>12</v>
      </c>
      <c r="C6">
        <f>COUNTIFS(Kickstarter!G:G,"failed",Kickstarter!D:D,"&gt;=15000",Kickstarter!D:D,"&lt;=19999",Kickstarter!Q:Q,"plays")</f>
        <v>12</v>
      </c>
      <c r="D6">
        <f>COUNTIFS(Kickstarter!G:G,"canceled",Kickstarter!D:D,"&gt;=15000",Kickstarter!D:D,"&lt;=19999",Kickstarter!Q:Q,"plays")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5">
      <c r="A7" t="s">
        <v>8395</v>
      </c>
      <c r="B7">
        <f>COUNTIFS(Kickstarter!G:G,"successful",Kickstarter!D:D,"&gt;=20000",Kickstarter!D:D,"&lt;=24999",Kickstarter!Q:Q,"plays")</f>
        <v>9</v>
      </c>
      <c r="C7">
        <f>COUNTIFS(Kickstarter!G:G,"failed",Kickstarter!D:D,"&gt;=20000",Kickstarter!D:D,"&lt;=24999",Kickstarter!Q:Q,"plays")</f>
        <v>11</v>
      </c>
      <c r="D7">
        <f>COUNTIFS(Kickstarter!G:G,"canceled",Kickstarter!D:D,"&gt;=20000",Kickstarter!D:D,"&lt;=24999",Kickstarter!Q:Q,"plays")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5">
      <c r="A8" t="s">
        <v>8393</v>
      </c>
      <c r="B8">
        <f>COUNTIFS(Kickstarter!G:G,"successful",Kickstarter!D:D,"&gt;=25000",Kickstarter!D:D,"&lt;=29999",Kickstarter!Q:Q,"plays")</f>
        <v>1</v>
      </c>
      <c r="C8">
        <f>COUNTIFS(Kickstarter!G:G,"failed",Kickstarter!D:D,"&gt;=25000",Kickstarter!D:D,"&lt;=29999",Kickstarter!Q:Q,"plays")</f>
        <v>4</v>
      </c>
      <c r="D8">
        <f>COUNTIFS(Kickstarter!G:G,"canceled",Kickstarter!D:D,"&gt;=25000",Kickstarter!D:D,"&lt;=29999",Kickstarter!Q:Q,"plays")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5">
      <c r="A9" t="s">
        <v>8394</v>
      </c>
      <c r="B9">
        <f>COUNTIFS(Kickstarter!G:G,"successful",Kickstarter!D:D,"&gt;=30000",Kickstarter!D:D,"&lt;=34999",Kickstarter!Q:Q,"plays")</f>
        <v>3</v>
      </c>
      <c r="C9">
        <f>COUNTIFS(Kickstarter!G:G,"failed",Kickstarter!D:D,"&gt;=30000",Kickstarter!D:D,"&lt;=34999",Kickstarter!Q:Q,"plays")</f>
        <v>8</v>
      </c>
      <c r="D9">
        <f>COUNTIFS(Kickstarter!G:G,"canceled",Kickstarter!D:D,"&gt;=30000",Kickstarter!D:D,"&lt;=34999",Kickstarter!Q:Q,"plays")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5">
      <c r="A10" t="s">
        <v>8396</v>
      </c>
      <c r="B10">
        <f>COUNTIFS(Kickstarter!G:G,"successful",Kickstarter!D:D,"&gt;=35000",Kickstarter!D:D,"&lt;=39999",Kickstarter!Q:Q,"plays")</f>
        <v>4</v>
      </c>
      <c r="C10">
        <f>COUNTIFS(Kickstarter!G:G,"failed",Kickstarter!D:D,"&gt;=35000",Kickstarter!D:D,"&lt;=39999",Kickstarter!Q:Q,"plays")</f>
        <v>2</v>
      </c>
      <c r="D10">
        <f>COUNTIFS(Kickstarter!G:G,"canceled",Kickstarter!D:D,"&gt;=35000",Kickstarter!D:D,"&lt;=39999",Kickstarter!Q:Q,"plays")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5">
      <c r="A11" t="s">
        <v>8397</v>
      </c>
      <c r="B11">
        <f>COUNTIFS(Kickstarter!G:G,"successful",Kickstarter!D:D,"&gt;=40000",Kickstarter!D:D,"&lt;=44999",Kickstarter!Q:Q,"plays")</f>
        <v>2</v>
      </c>
      <c r="C11">
        <f>COUNTIFS(Kickstarter!G:G,"failed",Kickstarter!D:D,"&gt;=40000",Kickstarter!D:D,"&lt;=44999",Kickstarter!Q:Q,"plays")</f>
        <v>1</v>
      </c>
      <c r="D11">
        <f>COUNTIFS(Kickstarter!G:G,"canceled",Kickstarter!D:D,"&gt;=40000",Kickstarter!D:D,"&lt;=44999",Kickstarter!Q:Q,"plays")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5">
      <c r="A12" t="s">
        <v>8398</v>
      </c>
      <c r="B12">
        <f>COUNTIFS(Kickstarter!G:G,"successful",Kickstarter!D:D,"&gt;=45000",Kickstarter!D:D,"&lt;=49999",Kickstarter!Q:Q,"plays")</f>
        <v>0</v>
      </c>
      <c r="C12">
        <f>COUNTIFS(Kickstarter!G:G,"failed",Kickstarter!D:D,"&gt;=45000",Kickstarter!D:D,"&lt;=49999",Kickstarter!Q:Q,"plays")</f>
        <v>1</v>
      </c>
      <c r="D12">
        <f>COUNTIFS(Kickstarter!G:G,"canceled",Kickstarter!D:D,"&gt;=45000",Kickstarter!D:D,"&lt;=49999",Kickstarter!Q:Q,"plays")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5">
      <c r="A13" t="s">
        <v>8401</v>
      </c>
      <c r="B13">
        <f>COUNTIFS(Kickstarter!G:G,"successful",Kickstarter!D:D,"&gt;50000",Kickstarter!Q:Q,"plays")</f>
        <v>2</v>
      </c>
      <c r="C13">
        <f>COUNTIFS(Kickstarter!G:G,"failed",Kickstarter!D:D,"&gt;50000",Kickstarter!Q:Q,"plays")</f>
        <v>10</v>
      </c>
      <c r="D13">
        <f>COUNTIFS(Kickstarter!G:G,"canceled",Kickstarter!D:D,"&gt;50000",Kickstarter!Q:Q,"plays")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  <row r="18" spans="2:2" x14ac:dyDescent="0.35">
      <c r="B18" t="s">
        <v>8403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77BE-B01E-4954-938C-0ACED13B9951}">
  <dimension ref="A1:E18"/>
  <sheetViews>
    <sheetView workbookViewId="0">
      <selection activeCell="G14" sqref="G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5" t="s">
        <v>8359</v>
      </c>
      <c r="B1" t="s">
        <v>8315</v>
      </c>
    </row>
    <row r="2" spans="1:5" x14ac:dyDescent="0.35">
      <c r="A2" s="15" t="s">
        <v>8379</v>
      </c>
      <c r="B2" t="s">
        <v>8364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5">
      <c r="A7" s="18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5">
      <c r="A8" s="18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5">
      <c r="A9" s="18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5">
      <c r="A10" s="18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5">
      <c r="A11" s="18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5">
      <c r="A12" s="18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5">
      <c r="A13" s="18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5">
      <c r="A14" s="18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5">
      <c r="A15" s="18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35">
      <c r="A16" s="18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5">
      <c r="A17" s="18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5">
      <c r="A18" s="18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0DBEE-04B1-4B12-A721-8224A437F481}">
  <dimension ref="A1:F16"/>
  <sheetViews>
    <sheetView workbookViewId="0">
      <selection activeCell="B11" sqref="B11"/>
    </sheetView>
  </sheetViews>
  <sheetFormatPr defaultRowHeight="14.5" x14ac:dyDescent="0.35"/>
  <cols>
    <col min="1" max="1" width="33" bestFit="1" customWidth="1"/>
    <col min="2" max="2" width="55.08984375" customWidth="1"/>
    <col min="3" max="3" width="10.08984375" style="6" bestFit="1" customWidth="1"/>
    <col min="5" max="5" width="16.90625" bestFit="1" customWidth="1"/>
    <col min="6" max="6" width="13.6328125" bestFit="1" customWidth="1"/>
  </cols>
  <sheetData>
    <row r="1" spans="1:6" x14ac:dyDescent="0.35">
      <c r="A1" s="20" t="s">
        <v>8380</v>
      </c>
      <c r="B1" s="20" t="s">
        <v>4110</v>
      </c>
      <c r="C1" s="21" t="s">
        <v>8216</v>
      </c>
      <c r="D1" s="20" t="s">
        <v>8381</v>
      </c>
      <c r="E1" s="20" t="s">
        <v>8307</v>
      </c>
      <c r="F1" s="20" t="s">
        <v>8382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VLOOKUP(A2,Kickstarter!B:D,3,FALSE)</f>
        <v>2000</v>
      </c>
      <c r="D2" s="8">
        <f>VLOOKUP(A2,Kickstarter!B:E,4,FALSE)</f>
        <v>2020</v>
      </c>
      <c r="E2">
        <f>VLOOKUP(A2,Kickstarter!B:R,17,FALSE)</f>
        <v>51.79</v>
      </c>
      <c r="F2">
        <f>VLOOKUP(A2,Kickstarter!B:M,12,FALSE)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VLOOKUP(A3,Kickstarter!B:D,3,FALSE)</f>
        <v>2000</v>
      </c>
      <c r="D3" s="8">
        <f>VLOOKUP(A3,Kickstarter!B:E,4,FALSE)</f>
        <v>2020</v>
      </c>
      <c r="E3">
        <f>VLOOKUP(A3,Kickstarter!B:R,17,FALSE)</f>
        <v>36.07</v>
      </c>
      <c r="F3">
        <f>VLOOKUP(A3,Kickstarter!B:M,12,FALSE)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VLOOKUP(A4,Kickstarter!B:D,3,FALSE)</f>
        <v>1500</v>
      </c>
      <c r="D4" s="8">
        <f>VLOOKUP(A4,Kickstarter!B:E,4,FALSE)</f>
        <v>2576</v>
      </c>
      <c r="E4">
        <f>VLOOKUP(A4,Kickstarter!B:R,17,FALSE)</f>
        <v>33.03</v>
      </c>
      <c r="F4">
        <f>VLOOKUP(A4,Kickstarter!B:M,12,FALSE)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VLOOKUP(A5,Kickstarter!B:D,3,FALSE)</f>
        <v>1000</v>
      </c>
      <c r="D5" s="8">
        <f>VLOOKUP(A5,Kickstarter!B:E,4,FALSE)</f>
        <v>1168</v>
      </c>
      <c r="E5">
        <f>VLOOKUP(A5,Kickstarter!B:R,17,FALSE)</f>
        <v>44.92</v>
      </c>
      <c r="F5">
        <f>VLOOKUP(A5,Kickstarter!B:M,12,FALSE)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VLOOKUP(A6,Kickstarter!B:D,3,FALSE)</f>
        <v>4000</v>
      </c>
      <c r="D6" s="8">
        <f>VLOOKUP(A6,Kickstarter!B:E,4,FALSE)</f>
        <v>4137</v>
      </c>
      <c r="E6">
        <f>VLOOKUP(A6,Kickstarter!B:R,17,FALSE)</f>
        <v>36.61</v>
      </c>
      <c r="F6">
        <f>VLOOKUP(A6,Kickstarter!B:M,12,FALSE)</f>
        <v>113</v>
      </c>
    </row>
    <row r="12" spans="1:6" x14ac:dyDescent="0.35">
      <c r="A12" s="19"/>
    </row>
    <row r="13" spans="1:6" x14ac:dyDescent="0.35">
      <c r="A13" s="19"/>
    </row>
    <row r="14" spans="1:6" x14ac:dyDescent="0.35">
      <c r="A14" s="19"/>
    </row>
    <row r="15" spans="1:6" x14ac:dyDescent="0.35">
      <c r="A15" s="19"/>
    </row>
    <row r="16" spans="1:6" x14ac:dyDescent="0.35">
      <c r="A16" s="1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EDBE-2C80-4DAB-AF90-6021633BB7C2}">
  <dimension ref="A1:F6"/>
  <sheetViews>
    <sheetView workbookViewId="0">
      <selection activeCell="B4" sqref="B4:B6"/>
      <pivotSelection pane="bottomRight" showHeader="1" extendable="1" max="5" activeRow="3" activeCol="1" click="1" r:id="rId1">
        <pivotArea dataOnly="0" outline="0" fieldPosition="0">
          <references count="2">
            <reference field="6" count="1">
              <x v="0"/>
            </reference>
            <reference field="7" count="1" selected="0">
              <x v="20"/>
            </reference>
          </references>
        </pivotArea>
      </pivotSelection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8360</v>
      </c>
    </row>
    <row r="4" spans="1:6" x14ac:dyDescent="0.3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695F-D42A-4C58-A7F2-757ABC6F0174}">
  <dimension ref="A1:F43"/>
  <sheetViews>
    <sheetView topLeftCell="A16" workbookViewId="0">
      <selection activeCell="J40" sqref="J4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3.1796875" bestFit="1" customWidth="1"/>
    <col min="8" max="8" width="17.1796875" bestFit="1" customWidth="1"/>
    <col min="9" max="9" width="23.1796875" bestFit="1" customWidth="1"/>
    <col min="10" max="10" width="21.90625" bestFit="1" customWidth="1"/>
    <col min="11" max="11" width="27.90625" bestFit="1" customWidth="1"/>
    <col min="12" max="12" width="5.81640625" bestFit="1" customWidth="1"/>
    <col min="13" max="13" width="11.7265625" bestFit="1" customWidth="1"/>
    <col min="14" max="14" width="9.81640625" bestFit="1" customWidth="1"/>
    <col min="15" max="15" width="10.36328125" bestFit="1" customWidth="1"/>
    <col min="16" max="16" width="7.1796875" bestFit="1" customWidth="1"/>
    <col min="17" max="17" width="10.453125" bestFit="1" customWidth="1"/>
    <col min="18" max="18" width="5.7265625" bestFit="1" customWidth="1"/>
    <col min="19" max="19" width="5.81640625" bestFit="1" customWidth="1"/>
    <col min="20" max="20" width="7.1796875" bestFit="1" customWidth="1"/>
    <col min="22" max="22" width="11.453125" bestFit="1" customWidth="1"/>
    <col min="23" max="23" width="6.36328125" bestFit="1" customWidth="1"/>
    <col min="24" max="24" width="5.81640625" bestFit="1" customWidth="1"/>
    <col min="25" max="25" width="11.7265625" bestFit="1" customWidth="1"/>
    <col min="26" max="26" width="9.81640625" bestFit="1" customWidth="1"/>
    <col min="27" max="27" width="10.36328125" bestFit="1" customWidth="1"/>
    <col min="28" max="28" width="7.1796875" bestFit="1" customWidth="1"/>
    <col min="29" max="29" width="14.26953125" bestFit="1" customWidth="1"/>
    <col min="30" max="30" width="10.7265625" bestFit="1" customWidth="1"/>
  </cols>
  <sheetData>
    <row r="1" spans="1:6" x14ac:dyDescent="0.35">
      <c r="A1" s="15" t="s">
        <v>8222</v>
      </c>
      <c r="B1" t="s">
        <v>8224</v>
      </c>
    </row>
    <row r="2" spans="1:6" x14ac:dyDescent="0.35">
      <c r="A2" s="15" t="s">
        <v>8359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8314</v>
      </c>
      <c r="B6" s="17"/>
      <c r="C6" s="17">
        <v>14</v>
      </c>
      <c r="D6" s="17"/>
      <c r="E6" s="17"/>
      <c r="F6" s="17">
        <v>14</v>
      </c>
    </row>
    <row r="7" spans="1:6" x14ac:dyDescent="0.35">
      <c r="A7" s="16" t="s">
        <v>8342</v>
      </c>
      <c r="B7" s="17">
        <v>3</v>
      </c>
      <c r="C7" s="17"/>
      <c r="D7" s="17"/>
      <c r="E7" s="17"/>
      <c r="F7" s="17">
        <v>3</v>
      </c>
    </row>
    <row r="8" spans="1:6" x14ac:dyDescent="0.35">
      <c r="A8" s="16" t="s">
        <v>8356</v>
      </c>
      <c r="B8" s="17"/>
      <c r="C8" s="17">
        <v>2</v>
      </c>
      <c r="D8" s="17"/>
      <c r="E8" s="17"/>
      <c r="F8" s="17">
        <v>2</v>
      </c>
    </row>
    <row r="9" spans="1:6" x14ac:dyDescent="0.35">
      <c r="A9" s="16" t="s">
        <v>8352</v>
      </c>
      <c r="B9" s="17"/>
      <c r="C9" s="17"/>
      <c r="D9" s="17"/>
      <c r="E9" s="17">
        <v>5</v>
      </c>
      <c r="F9" s="17">
        <v>5</v>
      </c>
    </row>
    <row r="10" spans="1:6" x14ac:dyDescent="0.35">
      <c r="A10" s="16" t="s">
        <v>8313</v>
      </c>
      <c r="B10" s="17"/>
      <c r="C10" s="17"/>
      <c r="D10" s="17"/>
      <c r="E10" s="17">
        <v>8</v>
      </c>
      <c r="F10" s="17">
        <v>8</v>
      </c>
    </row>
    <row r="11" spans="1:6" x14ac:dyDescent="0.35">
      <c r="A11" s="16" t="s">
        <v>8312</v>
      </c>
      <c r="B11" s="17"/>
      <c r="C11" s="17">
        <v>16</v>
      </c>
      <c r="D11" s="17"/>
      <c r="E11" s="17"/>
      <c r="F11" s="17">
        <v>16</v>
      </c>
    </row>
    <row r="12" spans="1:6" x14ac:dyDescent="0.35">
      <c r="A12" s="16" t="s">
        <v>8328</v>
      </c>
      <c r="B12" s="17"/>
      <c r="C12" s="17"/>
      <c r="D12" s="17"/>
      <c r="E12" s="17">
        <v>6</v>
      </c>
      <c r="F12" s="17">
        <v>6</v>
      </c>
    </row>
    <row r="13" spans="1:6" x14ac:dyDescent="0.35">
      <c r="A13" s="16" t="s">
        <v>8345</v>
      </c>
      <c r="B13" s="17"/>
      <c r="C13" s="17">
        <v>1</v>
      </c>
      <c r="D13" s="17">
        <v>1</v>
      </c>
      <c r="E13" s="17"/>
      <c r="F13" s="17">
        <v>2</v>
      </c>
    </row>
    <row r="14" spans="1:6" x14ac:dyDescent="0.35">
      <c r="A14" s="16" t="s">
        <v>8322</v>
      </c>
      <c r="B14" s="17"/>
      <c r="C14" s="17">
        <v>2</v>
      </c>
      <c r="D14" s="17"/>
      <c r="E14" s="17"/>
      <c r="F14" s="17">
        <v>2</v>
      </c>
    </row>
    <row r="15" spans="1:6" x14ac:dyDescent="0.35">
      <c r="A15" s="16" t="s">
        <v>8335</v>
      </c>
      <c r="B15" s="17">
        <v>1</v>
      </c>
      <c r="C15" s="17">
        <v>5</v>
      </c>
      <c r="D15" s="17"/>
      <c r="E15" s="17"/>
      <c r="F15" s="17">
        <v>6</v>
      </c>
    </row>
    <row r="16" spans="1:6" x14ac:dyDescent="0.35">
      <c r="A16" s="16" t="s">
        <v>8346</v>
      </c>
      <c r="B16" s="17"/>
      <c r="C16" s="17">
        <v>3</v>
      </c>
      <c r="D16" s="17"/>
      <c r="E16" s="17"/>
      <c r="F16" s="17">
        <v>3</v>
      </c>
    </row>
    <row r="17" spans="1:6" x14ac:dyDescent="0.35">
      <c r="A17" s="16" t="s">
        <v>8347</v>
      </c>
      <c r="B17" s="17"/>
      <c r="C17" s="17"/>
      <c r="D17" s="17"/>
      <c r="E17" s="17">
        <v>19</v>
      </c>
      <c r="F17" s="17">
        <v>19</v>
      </c>
    </row>
    <row r="18" spans="1:6" x14ac:dyDescent="0.35">
      <c r="A18" s="16" t="s">
        <v>8326</v>
      </c>
      <c r="B18" s="17"/>
      <c r="C18" s="17">
        <v>6</v>
      </c>
      <c r="D18" s="17"/>
      <c r="E18" s="17"/>
      <c r="F18" s="17">
        <v>6</v>
      </c>
    </row>
    <row r="19" spans="1:6" x14ac:dyDescent="0.35">
      <c r="A19" s="16" t="s">
        <v>8325</v>
      </c>
      <c r="B19" s="17"/>
      <c r="C19" s="17"/>
      <c r="D19" s="17"/>
      <c r="E19" s="17">
        <v>2</v>
      </c>
      <c r="F19" s="17">
        <v>2</v>
      </c>
    </row>
    <row r="20" spans="1:6" x14ac:dyDescent="0.35">
      <c r="A20" s="16" t="s">
        <v>8333</v>
      </c>
      <c r="B20" s="17"/>
      <c r="C20" s="17">
        <v>7</v>
      </c>
      <c r="D20" s="17"/>
      <c r="E20" s="17"/>
      <c r="F20" s="17">
        <v>7</v>
      </c>
    </row>
    <row r="21" spans="1:6" x14ac:dyDescent="0.35">
      <c r="A21" s="16" t="s">
        <v>8357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 x14ac:dyDescent="0.35">
      <c r="A22" s="16" t="s">
        <v>8341</v>
      </c>
      <c r="B22" s="17"/>
      <c r="C22" s="17">
        <v>3</v>
      </c>
      <c r="D22" s="17"/>
      <c r="E22" s="17"/>
      <c r="F22" s="17">
        <v>3</v>
      </c>
    </row>
    <row r="23" spans="1:6" x14ac:dyDescent="0.35">
      <c r="A23" s="16" t="s">
        <v>8321</v>
      </c>
      <c r="B23" s="17"/>
      <c r="C23" s="17"/>
      <c r="D23" s="17"/>
      <c r="E23" s="17">
        <v>6</v>
      </c>
      <c r="F23" s="17">
        <v>6</v>
      </c>
    </row>
    <row r="24" spans="1:6" x14ac:dyDescent="0.35">
      <c r="A24" s="16" t="s">
        <v>8348</v>
      </c>
      <c r="B24" s="17"/>
      <c r="C24" s="17">
        <v>5</v>
      </c>
      <c r="D24" s="17"/>
      <c r="E24" s="17"/>
      <c r="F24" s="17">
        <v>5</v>
      </c>
    </row>
    <row r="25" spans="1:6" x14ac:dyDescent="0.35">
      <c r="A25" s="16" t="s">
        <v>8337</v>
      </c>
      <c r="B25" s="17"/>
      <c r="C25" s="17">
        <v>14</v>
      </c>
      <c r="D25" s="17"/>
      <c r="E25" s="17">
        <v>18</v>
      </c>
      <c r="F25" s="17">
        <v>32</v>
      </c>
    </row>
    <row r="26" spans="1:6" x14ac:dyDescent="0.35">
      <c r="A26" s="16" t="s">
        <v>8343</v>
      </c>
      <c r="B26" s="17"/>
      <c r="C26" s="17">
        <v>5</v>
      </c>
      <c r="D26" s="17"/>
      <c r="E26" s="17"/>
      <c r="F26" s="17">
        <v>5</v>
      </c>
    </row>
    <row r="27" spans="1:6" x14ac:dyDescent="0.35">
      <c r="A27" s="16" t="s">
        <v>8316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 x14ac:dyDescent="0.35">
      <c r="A28" s="16" t="s">
        <v>8344</v>
      </c>
      <c r="B28" s="17"/>
      <c r="C28" s="17"/>
      <c r="D28" s="17"/>
      <c r="E28" s="17">
        <v>2</v>
      </c>
      <c r="F28" s="17">
        <v>2</v>
      </c>
    </row>
    <row r="29" spans="1:6" x14ac:dyDescent="0.35">
      <c r="A29" s="16" t="s">
        <v>8351</v>
      </c>
      <c r="B29" s="17"/>
      <c r="C29" s="17">
        <v>3</v>
      </c>
      <c r="D29" s="17"/>
      <c r="E29" s="17"/>
      <c r="F29" s="17">
        <v>3</v>
      </c>
    </row>
    <row r="30" spans="1:6" x14ac:dyDescent="0.35">
      <c r="A30" s="16" t="s">
        <v>8324</v>
      </c>
      <c r="B30" s="17"/>
      <c r="C30" s="17"/>
      <c r="D30" s="17"/>
      <c r="E30" s="17">
        <v>10</v>
      </c>
      <c r="F30" s="17">
        <v>10</v>
      </c>
    </row>
    <row r="31" spans="1:6" x14ac:dyDescent="0.35">
      <c r="A31" s="16" t="s">
        <v>8311</v>
      </c>
      <c r="B31" s="17">
        <v>2</v>
      </c>
      <c r="C31" s="17"/>
      <c r="D31" s="17"/>
      <c r="E31" s="17"/>
      <c r="F31" s="17">
        <v>2</v>
      </c>
    </row>
    <row r="32" spans="1:6" x14ac:dyDescent="0.35">
      <c r="A32" s="16" t="s">
        <v>8310</v>
      </c>
      <c r="B32" s="17"/>
      <c r="C32" s="17"/>
      <c r="D32" s="17"/>
      <c r="E32" s="17">
        <v>6</v>
      </c>
      <c r="F32" s="17">
        <v>6</v>
      </c>
    </row>
    <row r="33" spans="1:6" x14ac:dyDescent="0.35">
      <c r="A33" s="16" t="s">
        <v>8350</v>
      </c>
      <c r="B33" s="17"/>
      <c r="C33" s="17"/>
      <c r="D33" s="17">
        <v>1</v>
      </c>
      <c r="E33" s="17"/>
      <c r="F33" s="17">
        <v>1</v>
      </c>
    </row>
    <row r="34" spans="1:6" x14ac:dyDescent="0.35">
      <c r="A34" s="16" t="s">
        <v>8353</v>
      </c>
      <c r="B34" s="17"/>
      <c r="C34" s="17"/>
      <c r="D34" s="17"/>
      <c r="E34" s="17">
        <v>3</v>
      </c>
      <c r="F34" s="17">
        <v>3</v>
      </c>
    </row>
    <row r="35" spans="1:6" x14ac:dyDescent="0.35">
      <c r="A35" s="16" t="s">
        <v>8355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6" x14ac:dyDescent="0.35">
      <c r="A36" s="16" t="s">
        <v>8349</v>
      </c>
      <c r="B36" s="17"/>
      <c r="C36" s="17"/>
      <c r="D36" s="17"/>
      <c r="E36" s="17">
        <v>16</v>
      </c>
      <c r="F36" s="17">
        <v>16</v>
      </c>
    </row>
    <row r="37" spans="1:6" x14ac:dyDescent="0.35">
      <c r="A37" s="16" t="s">
        <v>8309</v>
      </c>
      <c r="B37" s="17"/>
      <c r="C37" s="17"/>
      <c r="D37" s="17"/>
      <c r="E37" s="17">
        <v>7</v>
      </c>
      <c r="F37" s="17">
        <v>7</v>
      </c>
    </row>
    <row r="38" spans="1:6" x14ac:dyDescent="0.35">
      <c r="A38" s="16" t="s">
        <v>8339</v>
      </c>
      <c r="B38" s="17"/>
      <c r="C38" s="17">
        <v>4</v>
      </c>
      <c r="D38" s="17"/>
      <c r="E38" s="17"/>
      <c r="F38" s="17">
        <v>4</v>
      </c>
    </row>
    <row r="39" spans="1:6" x14ac:dyDescent="0.35">
      <c r="A39" s="16" t="s">
        <v>8332</v>
      </c>
      <c r="B39" s="17"/>
      <c r="C39" s="17">
        <v>10</v>
      </c>
      <c r="D39" s="17"/>
      <c r="E39" s="17"/>
      <c r="F39" s="17">
        <v>10</v>
      </c>
    </row>
    <row r="40" spans="1:6" x14ac:dyDescent="0.35">
      <c r="A40" s="16" t="s">
        <v>8319</v>
      </c>
      <c r="B40" s="17">
        <v>5</v>
      </c>
      <c r="C40" s="17">
        <v>6</v>
      </c>
      <c r="D40" s="17"/>
      <c r="E40" s="17"/>
      <c r="F40" s="17">
        <v>11</v>
      </c>
    </row>
    <row r="41" spans="1:6" x14ac:dyDescent="0.35">
      <c r="A41" s="16" t="s">
        <v>8318</v>
      </c>
      <c r="B41" s="17">
        <v>7</v>
      </c>
      <c r="C41" s="17">
        <v>10</v>
      </c>
      <c r="D41" s="17"/>
      <c r="E41" s="17"/>
      <c r="F41" s="17">
        <v>17</v>
      </c>
    </row>
    <row r="42" spans="1:6" x14ac:dyDescent="0.35">
      <c r="A42" s="16" t="s">
        <v>8338</v>
      </c>
      <c r="B42" s="17">
        <v>1</v>
      </c>
      <c r="C42" s="17"/>
      <c r="D42" s="17"/>
      <c r="E42" s="17"/>
      <c r="F42" s="17">
        <v>1</v>
      </c>
    </row>
    <row r="43" spans="1:6" x14ac:dyDescent="0.35">
      <c r="A43" s="16" t="s">
        <v>8361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1E9D-E4FF-4073-877B-4C2268489BEA}">
  <dimension ref="A1:F18"/>
  <sheetViews>
    <sheetView workbookViewId="0">
      <selection activeCell="I10" sqref="I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7.453125" bestFit="1" customWidth="1"/>
    <col min="8" max="10" width="4.81640625" bestFit="1" customWidth="1"/>
    <col min="11" max="11" width="10.453125" bestFit="1" customWidth="1"/>
    <col min="12" max="12" width="5.7265625" bestFit="1" customWidth="1"/>
    <col min="13" max="13" width="8.7265625" bestFit="1" customWidth="1"/>
    <col min="14" max="14" width="11.1796875" bestFit="1" customWidth="1"/>
    <col min="15" max="21" width="4.81640625" bestFit="1" customWidth="1"/>
    <col min="22" max="22" width="14.26953125" bestFit="1" customWidth="1"/>
    <col min="23" max="23" width="10.7265625" bestFit="1" customWidth="1"/>
    <col min="24" max="24" width="3.81640625" bestFit="1" customWidth="1"/>
    <col min="25" max="25" width="4.36328125" bestFit="1" customWidth="1"/>
    <col min="26" max="26" width="4.08984375" bestFit="1" customWidth="1"/>
    <col min="27" max="27" width="10.453125" bestFit="1" customWidth="1"/>
    <col min="28" max="28" width="5.7265625" bestFit="1" customWidth="1"/>
    <col min="29" max="29" width="4.08984375" bestFit="1" customWidth="1"/>
    <col min="30" max="30" width="4.36328125" bestFit="1" customWidth="1"/>
    <col min="32" max="32" width="11.1796875" bestFit="1" customWidth="1"/>
    <col min="33" max="33" width="4.08984375" bestFit="1" customWidth="1"/>
    <col min="34" max="34" width="4.36328125" bestFit="1" customWidth="1"/>
    <col min="35" max="35" width="3.90625" bestFit="1" customWidth="1"/>
    <col min="36" max="36" width="4.6328125" bestFit="1" customWidth="1"/>
    <col min="37" max="38" width="3.81640625" bestFit="1" customWidth="1"/>
    <col min="39" max="39" width="4.1796875" bestFit="1" customWidth="1"/>
    <col min="40" max="40" width="4.08984375" bestFit="1" customWidth="1"/>
    <col min="41" max="41" width="3.81640625" bestFit="1" customWidth="1"/>
    <col min="42" max="42" width="4.36328125" bestFit="1" customWidth="1"/>
    <col min="43" max="43" width="4.08984375" bestFit="1" customWidth="1"/>
    <col min="44" max="44" width="14.26953125" bestFit="1" customWidth="1"/>
    <col min="45" max="45" width="10.7265625" bestFit="1" customWidth="1"/>
  </cols>
  <sheetData>
    <row r="1" spans="1:6" x14ac:dyDescent="0.35">
      <c r="A1" s="15" t="s">
        <v>8359</v>
      </c>
      <c r="B1" t="s">
        <v>8315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5">
      <c r="A7" s="18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5">
      <c r="A8" s="18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5">
      <c r="A9" s="18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5">
      <c r="A10" s="18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5">
      <c r="A11" s="18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5">
      <c r="A12" s="18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5">
      <c r="A13" s="18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5">
      <c r="A14" s="18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5">
      <c r="A15" s="18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5">
      <c r="A16" s="18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5">
      <c r="A17" s="18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5">
      <c r="A18" s="18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Edinburgh Research</vt:lpstr>
      <vt:lpstr>Category Statistics</vt:lpstr>
      <vt:lpstr>Subcategory Statistics </vt:lpstr>
      <vt:lpstr>Outcomes Based on Lauch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Donnell Jackson</cp:lastModifiedBy>
  <dcterms:created xsi:type="dcterms:W3CDTF">2017-04-20T15:17:24Z</dcterms:created>
  <dcterms:modified xsi:type="dcterms:W3CDTF">2020-10-02T20:43:42Z</dcterms:modified>
</cp:coreProperties>
</file>