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E10B71AD-8320-41CE-A6AF-F204E015B71A}" xr6:coauthVersionLast="47" xr6:coauthVersionMax="47" xr10:uidLastSave="{00000000-0000-0000-0000-000000000000}"/>
  <bookViews>
    <workbookView xWindow="7488" yWindow="1698" windowWidth="15552" windowHeight="12102" xr2:uid="{00000000-000D-0000-FFFF-FFFF00000000}"/>
  </bookViews>
  <sheets>
    <sheet name="input" sheetId="1" r:id="rId1"/>
    <sheet name="Exception" sheetId="9" r:id="rId2"/>
    <sheet name="Master Data Shipment" sheetId="7" r:id="rId3"/>
    <sheet name="Master Data Shipper" sheetId="6" r:id="rId4"/>
    <sheet name="pre-invoice" sheetId="5" r:id="rId5"/>
    <sheet name="PRS FCL Tariff" sheetId="3" r:id="rId6"/>
    <sheet name="Support" sheetId="8" r:id="rId7"/>
    <sheet name="Pre-Invoice (draft)" sheetId="4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0" i="9"/>
  <c r="AK10" i="9"/>
  <c r="O10" i="9"/>
  <c r="M10" i="9"/>
  <c r="L10" i="9"/>
  <c r="K10" i="9"/>
  <c r="J10" i="9"/>
  <c r="I10" i="9"/>
  <c r="B10" i="9"/>
  <c r="C2" i="8"/>
  <c r="B2" i="8"/>
  <c r="C1" i="8"/>
  <c r="B1" i="8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J2" i="5"/>
  <c r="D10" i="9" l="1"/>
  <c r="W10" i="9"/>
  <c r="V10" i="9"/>
  <c r="E10" i="9"/>
  <c r="X10" i="9"/>
  <c r="G10" i="9"/>
  <c r="Y10" i="9"/>
  <c r="Z10" i="9"/>
  <c r="AA10" i="9"/>
  <c r="AC10" i="9"/>
  <c r="T10" i="9"/>
  <c r="U10" i="9"/>
  <c r="I2" i="5"/>
  <c r="E5" i="5" s="1"/>
  <c r="D1" i="8"/>
  <c r="G2" i="5"/>
  <c r="E4" i="5" s="1"/>
  <c r="F2" i="5"/>
  <c r="E3" i="5" s="1"/>
  <c r="H2" i="5"/>
  <c r="E2" i="5"/>
  <c r="E2" i="4" s="1"/>
  <c r="K2" i="5"/>
  <c r="E11" i="5" s="1"/>
  <c r="E8" i="4" s="1"/>
  <c r="AD10" i="9" l="1"/>
  <c r="AB10" i="9"/>
  <c r="E8" i="5"/>
  <c r="E5" i="4" s="1"/>
  <c r="E9" i="5"/>
  <c r="E6" i="4" s="1"/>
  <c r="L2" i="5"/>
  <c r="E12" i="5" s="1"/>
  <c r="E9" i="4" s="1"/>
  <c r="E7" i="5"/>
  <c r="E4" i="4" s="1"/>
  <c r="E6" i="5"/>
  <c r="E3" i="4" s="1"/>
  <c r="AJ10" i="9" l="1"/>
  <c r="E10" i="5"/>
  <c r="E7" i="4" l="1"/>
  <c r="B15" i="5"/>
</calcChain>
</file>

<file path=xl/sharedStrings.xml><?xml version="1.0" encoding="utf-8"?>
<sst xmlns="http://schemas.openxmlformats.org/spreadsheetml/2006/main" count="19764" uniqueCount="1466">
  <si>
    <t>Item</t>
    <phoneticPr fontId="1" type="noConversion"/>
  </si>
  <si>
    <t>Unit Price</t>
    <phoneticPr fontId="1" type="noConversion"/>
  </si>
  <si>
    <t>Qty</t>
    <phoneticPr fontId="1" type="noConversion"/>
  </si>
  <si>
    <t>20' THC</t>
    <phoneticPr fontId="1" type="noConversion"/>
  </si>
  <si>
    <t>45' THC</t>
    <phoneticPr fontId="1" type="noConversion"/>
  </si>
  <si>
    <t>40'/40'HC THC</t>
    <phoneticPr fontId="1" type="noConversion"/>
  </si>
  <si>
    <t>VGM</t>
    <phoneticPr fontId="1" type="noConversion"/>
  </si>
  <si>
    <t>AMS</t>
    <phoneticPr fontId="1" type="noConversion"/>
  </si>
  <si>
    <t>TELEX</t>
    <phoneticPr fontId="1" type="noConversion"/>
  </si>
  <si>
    <t>Shipment ID</t>
  </si>
  <si>
    <t>Shipper Company Name</t>
  </si>
  <si>
    <t>Shipper Client ID</t>
  </si>
  <si>
    <t>Invoicing Entity</t>
  </si>
  <si>
    <t>Receiving Entity</t>
  </si>
  <si>
    <t>Mode</t>
  </si>
  <si>
    <t>Pricing Tier</t>
  </si>
  <si>
    <t>Freight Service</t>
  </si>
  <si>
    <t>Container Counts of 20s</t>
  </si>
  <si>
    <t>Container Counts of 40s</t>
  </si>
  <si>
    <t>Container Counts of 40HCs</t>
  </si>
  <si>
    <t>Container Counts of 45s</t>
  </si>
  <si>
    <t>Container Counts of 45HCs</t>
  </si>
  <si>
    <t>Count of HBL Number(s)</t>
  </si>
  <si>
    <t>Reserved 02</t>
  </si>
  <si>
    <t>Reserved 03</t>
  </si>
  <si>
    <t>Reserved 04</t>
  </si>
  <si>
    <t>S01 20'THC</t>
    <phoneticPr fontId="1" type="noConversion"/>
  </si>
  <si>
    <t>EIR</t>
    <phoneticPr fontId="1" type="noConversion"/>
  </si>
  <si>
    <t>SEAL</t>
    <phoneticPr fontId="1" type="noConversion"/>
  </si>
  <si>
    <t>HANDLING</t>
    <phoneticPr fontId="1" type="noConversion"/>
  </si>
  <si>
    <t>DOCUMENT</t>
    <phoneticPr fontId="1" type="noConversion"/>
  </si>
  <si>
    <t>S02 40'THC</t>
    <phoneticPr fontId="1" type="noConversion"/>
  </si>
  <si>
    <t>S03 45'THC</t>
    <phoneticPr fontId="1" type="noConversion"/>
  </si>
  <si>
    <t>S04 EIR</t>
    <phoneticPr fontId="1" type="noConversion"/>
  </si>
  <si>
    <t>S05 SEAL</t>
    <phoneticPr fontId="1" type="noConversion"/>
  </si>
  <si>
    <t>S06 VGM</t>
    <phoneticPr fontId="1" type="noConversion"/>
  </si>
  <si>
    <t>S07 AMS</t>
    <phoneticPr fontId="1" type="noConversion"/>
  </si>
  <si>
    <t>S08 HANDLING</t>
    <phoneticPr fontId="1" type="noConversion"/>
  </si>
  <si>
    <t>S09 DOC</t>
    <phoneticPr fontId="1" type="noConversion"/>
  </si>
  <si>
    <t>S10 TELEX</t>
    <phoneticPr fontId="1" type="noConversion"/>
  </si>
  <si>
    <t>S11</t>
    <phoneticPr fontId="1" type="noConversion"/>
  </si>
  <si>
    <t>S12</t>
  </si>
  <si>
    <t>S13</t>
  </si>
  <si>
    <t>S14</t>
  </si>
  <si>
    <t>S15</t>
  </si>
  <si>
    <t>CNTR</t>
    <phoneticPr fontId="1" type="noConversion"/>
  </si>
  <si>
    <t>ALL CNTR</t>
    <phoneticPr fontId="1" type="noConversion"/>
  </si>
  <si>
    <t>HBL</t>
    <phoneticPr fontId="1" type="noConversion"/>
  </si>
  <si>
    <t>Mark</t>
    <phoneticPr fontId="1" type="noConversion"/>
  </si>
  <si>
    <t>removed after tier 2</t>
    <phoneticPr fontId="1" type="noConversion"/>
  </si>
  <si>
    <t>removed after tier 3</t>
    <phoneticPr fontId="1" type="noConversion"/>
  </si>
  <si>
    <t>Total Rows</t>
    <phoneticPr fontId="1" type="noConversion"/>
  </si>
  <si>
    <t>Release Method</t>
  </si>
  <si>
    <t>Reserved 01</t>
  </si>
  <si>
    <t>S02B 40'THC</t>
  </si>
  <si>
    <t>Rate</t>
  </si>
  <si>
    <t>Charge (raw)</t>
  </si>
  <si>
    <t>Charge (Core)</t>
  </si>
  <si>
    <t>Per</t>
  </si>
  <si>
    <t>Count</t>
  </si>
  <si>
    <t>S01 20'THC</t>
  </si>
  <si>
    <t>S02 40'THC</t>
  </si>
  <si>
    <t>S03 45'THC</t>
  </si>
  <si>
    <t>S04 EIR</t>
  </si>
  <si>
    <t>S05 SEAL</t>
  </si>
  <si>
    <t>S06 VGM</t>
  </si>
  <si>
    <t>S07 AMS</t>
  </si>
  <si>
    <t>S08 HANDLING</t>
  </si>
  <si>
    <t>S09 DOC</t>
  </si>
  <si>
    <t>S10 TELEX</t>
  </si>
  <si>
    <t>S02B 40'HTHC</t>
  </si>
  <si>
    <t>per container</t>
  </si>
  <si>
    <t>per bill</t>
  </si>
  <si>
    <t>Handling</t>
  </si>
  <si>
    <t>Document</t>
  </si>
  <si>
    <t>Seal Fee</t>
  </si>
  <si>
    <t>VGM Fee</t>
  </si>
  <si>
    <t>Automated Manifest System</t>
  </si>
  <si>
    <t>Telex Release Fee</t>
  </si>
  <si>
    <t>Equipment</t>
  </si>
  <si>
    <t>40hc</t>
  </si>
  <si>
    <t>45s</t>
  </si>
  <si>
    <t>45hc</t>
  </si>
  <si>
    <t>method</t>
  </si>
  <si>
    <t>hbl</t>
  </si>
  <si>
    <t>tier</t>
  </si>
  <si>
    <t>Valid Items</t>
    <phoneticPr fontId="1" type="noConversion"/>
  </si>
  <si>
    <t>Terminal Handling Charge</t>
    <phoneticPr fontId="1" type="noConversion"/>
  </si>
  <si>
    <t>per 20' container</t>
    <phoneticPr fontId="1" type="noConversion"/>
  </si>
  <si>
    <t>per 40' container</t>
    <phoneticPr fontId="1" type="noConversion"/>
  </si>
  <si>
    <t>per 40'HC container</t>
    <phoneticPr fontId="1" type="noConversion"/>
  </si>
  <si>
    <t>per 45'HC container</t>
    <phoneticPr fontId="1" type="noConversion"/>
  </si>
  <si>
    <t>Last Action</t>
    <phoneticPr fontId="1" type="noConversion"/>
  </si>
  <si>
    <t>ZHONGSHAN KAVEY METAL PRODUCTS LIMITED</t>
  </si>
  <si>
    <t>Guangdong Engelhardt-Meitu Rubber &amp; Plastic Technology Co., Ltd</t>
  </si>
  <si>
    <t>STG Limited</t>
  </si>
  <si>
    <t>Flexport Asia Limited</t>
  </si>
  <si>
    <t>Flexport International (Shanghai) Co., Ltd Shenzhen Branch</t>
  </si>
  <si>
    <t>base_rate</t>
  </si>
  <si>
    <t>Strategic Sports Co. Ltd.</t>
  </si>
  <si>
    <t>Express</t>
  </si>
  <si>
    <t>Skipped (no invoice)</t>
  </si>
  <si>
    <t>Not Found</t>
  </si>
  <si>
    <t>Auto Invoiced</t>
  </si>
  <si>
    <t>Exception Log</t>
    <phoneticPr fontId="1" type="noConversion"/>
  </si>
  <si>
    <t>TV PRODUCTS(HK) LIMITED</t>
  </si>
  <si>
    <t>Zhongshan CTR Household Technology Ltd.</t>
  </si>
  <si>
    <t>Huizhou Yi Kun Packaging Co., Ltd.</t>
  </si>
  <si>
    <t>Telex</t>
  </si>
  <si>
    <t>Better Jean</t>
  </si>
  <si>
    <t>Bravo Express Limited</t>
  </si>
  <si>
    <t>Dongguan Yisheng PIastic Toy Limited</t>
    <phoneticPr fontId="1" type="noConversion"/>
  </si>
  <si>
    <t>MarginCNY 0.00Cost to FlexportCNY 3,000.00TotalCNY 3,000.00Available CreditCNY 0.00</t>
    <phoneticPr fontId="1" type="noConversion"/>
  </si>
  <si>
    <t>Zhongshan</t>
  </si>
  <si>
    <t>ZK Optoelectronics Technology (Zhongshan) Co., Ltd</t>
  </si>
  <si>
    <t>New Century Electrical Manufacturing (ZhongShan) Co., Ltd</t>
  </si>
  <si>
    <t>Zhongshan Meitu Plastic IND. CO., Ltd</t>
  </si>
  <si>
    <t>J T International Corporation Limited</t>
  </si>
  <si>
    <t>EFAY LTD.</t>
  </si>
  <si>
    <t>Flexport Shenzhen</t>
  </si>
  <si>
    <t>Yantian</t>
  </si>
  <si>
    <t>Guangdong Vking Intelligent Technology Co., Ltd.</t>
  </si>
  <si>
    <t>Century Distribution Systems (Shenzhen) Ltd.</t>
  </si>
  <si>
    <t>Dongguan Air Guard Filter Mfr. Co., Ltd.</t>
  </si>
  <si>
    <t>Linkfair Household (HK) Limited</t>
  </si>
  <si>
    <t>CHOICEST INTERNATIONAL CORP.</t>
  </si>
  <si>
    <t>AOK TOOLING LTD.</t>
  </si>
  <si>
    <t>ZHONGSHAN CANDOR ELECTRIC APPLIANCES CO., LTD.</t>
  </si>
  <si>
    <t>Oriena design limited</t>
  </si>
  <si>
    <t>MIDEA/DISHWASHER  EMG</t>
  </si>
  <si>
    <t>Guangdong Mixwell Technology Co.,Ltd</t>
  </si>
  <si>
    <t>Ningbo Garden</t>
  </si>
  <si>
    <t>TUNGYA FREIGHT(ASIA) Limited</t>
  </si>
  <si>
    <t>Arts Electronics Co. Ltd.</t>
  </si>
  <si>
    <t>FOSHAN SITZONE FURNITURE CO.,LTD</t>
  </si>
  <si>
    <t>Anka Inflatables Co;ltd</t>
  </si>
  <si>
    <t>Lucky Sky (HK) Logistics Ltd.</t>
  </si>
  <si>
    <t>Xiamen Sharetrade Import &amp; Export Co., Ltd.</t>
  </si>
  <si>
    <t>Fastlane Electronic Technology Co., Limited</t>
  </si>
  <si>
    <t>I.D LIGTHING CO., LTD.</t>
  </si>
  <si>
    <t>Guangzhou Antu Electric Co Ltd</t>
  </si>
  <si>
    <t>JD.com</t>
  </si>
  <si>
    <t>GUANGDONG OVS TECHNOLOGY CO., LTD - OVS</t>
  </si>
  <si>
    <t>Shenzhen Forrest Health Technology Co., Ltd</t>
  </si>
  <si>
    <t>RELAX FURNITURE INTERNATIONAL COMPA</t>
  </si>
  <si>
    <t>GUANGZHOU LIZMI CORPORATION LIMITED</t>
  </si>
  <si>
    <t>Wong Hau Plastic Works &amp; Trading Co Ltd.</t>
  </si>
  <si>
    <t>Serax China</t>
  </si>
  <si>
    <t>Leo Design &amp; Packaging Solution Ltd</t>
  </si>
  <si>
    <t>Hung Hing Off-Set Printing Co., Ltd.</t>
  </si>
  <si>
    <t>Shenzhen Yunxing E-commerce Co., Ltd.</t>
  </si>
  <si>
    <t>MIDEA/MWO  EMG</t>
  </si>
  <si>
    <t>Well Dragon Electronics Limited</t>
  </si>
  <si>
    <t>POLY MAGIC CO., LTD.</t>
  </si>
  <si>
    <t>MIH Teamwork Company</t>
  </si>
  <si>
    <t>Oude Furniture Limited</t>
  </si>
  <si>
    <t>Sinsion Technology Industrial Co.,Ltd</t>
  </si>
  <si>
    <t>VEB COMPANY LTD</t>
  </si>
  <si>
    <t>ELLISON EDUCATIONAL EQUIPMENT (HUIZHOU)LTD</t>
  </si>
  <si>
    <t>Dongguan Taihong Packaging Co.,Ltd</t>
  </si>
  <si>
    <t>MGA Entertainment (H.K.) Limited</t>
  </si>
  <si>
    <t>Addo Play Ltd</t>
  </si>
  <si>
    <t>DongGuan City General Success Industrial Co. Ltd.</t>
  </si>
  <si>
    <t>SINOSTONE (GUANGDONG) CO.,LTD.</t>
  </si>
  <si>
    <t>Ah Chau Plastic &amp; Mould Manufactory Ltd</t>
  </si>
  <si>
    <t>Kanen Electronics Co. Ltd.</t>
  </si>
  <si>
    <t>Foshan Shunde Huatong Garden Furniture Ltd</t>
  </si>
  <si>
    <t>Bravoled Industrial Company Limited</t>
  </si>
  <si>
    <t>Chaozhou Fengxi Zhenfeng Ceramics Manufactory</t>
  </si>
  <si>
    <t>WAC Lighting (Dongguan) Co., Ltd.</t>
  </si>
  <si>
    <t>Grand Garden Outdoor Co. -GRD</t>
  </si>
  <si>
    <t>Maersk Yantian</t>
  </si>
  <si>
    <t>Allied Winner (HK) Limited</t>
  </si>
  <si>
    <t>Pro-Am Alliance Limited</t>
  </si>
  <si>
    <t>Tonic Trading Co.</t>
  </si>
  <si>
    <t>Longshore Limited</t>
  </si>
  <si>
    <t>ADS Furniture Co., LTD</t>
  </si>
  <si>
    <t>World and Main (Cranbury), LLC</t>
  </si>
  <si>
    <t>FOSHAN SUNNY IMPORT AND EXPORT CO., LTD</t>
  </si>
  <si>
    <t>DONG HAI FORWARDING COMPANY</t>
  </si>
  <si>
    <t>BRIGHT WIN LIMITED</t>
  </si>
  <si>
    <t>May Shine International Trading Co., Ltd</t>
  </si>
  <si>
    <t>CHAMELEON GROUP CORP.</t>
  </si>
  <si>
    <t>Stradivo HK Ltd.</t>
  </si>
  <si>
    <t>Guangdong Galanz Enterprises Co.,Ltd</t>
  </si>
  <si>
    <t>Guangdong Hongteo Accurate Technology (TAISHAN) Co., Ltd</t>
  </si>
  <si>
    <t>Expansion Inflatable Toys &amp; Sports Co., Ltd</t>
  </si>
  <si>
    <t>AZTECH TECHNOLOGIES PTE. LTD.</t>
  </si>
  <si>
    <t>Shenzhen Gadgetwoo Tech. Co., Ltd.</t>
  </si>
  <si>
    <t>CKC LIGHTING CO.,LTD.</t>
  </si>
  <si>
    <t>Caleb Cable Industrial Ltd.</t>
  </si>
  <si>
    <t>Long Yi Shoes (Shenzhen) Industrial CO., LTD</t>
  </si>
  <si>
    <t>Shenzhen Qianhai 4PX Modern Logistics</t>
  </si>
  <si>
    <t>DONGJI INTERNATIONAL （HONG KONG） co., LIMITED</t>
  </si>
  <si>
    <t>Franki Toys &amp; Dolls Manufacturers and Exporters Ltd.</t>
  </si>
  <si>
    <t>Shenzhen Jinmei Technology Co., Ltd</t>
  </si>
  <si>
    <t>Foshan Field Smart Lighting Co., Ltd</t>
  </si>
  <si>
    <t>Moose Toys</t>
  </si>
  <si>
    <t>Cortina</t>
  </si>
  <si>
    <t>Jiangxi Luxshare Intelligent Manufacture Co.,Ltd.</t>
  </si>
  <si>
    <t>Shanghai Best China Industry Co., Ltd.</t>
  </si>
  <si>
    <t>Tymphany Acoustic Technology HK Limited</t>
  </si>
  <si>
    <t>WINBO-DONGJIAN AUTOMOTIVE TECHNOLOGY CO.,LTD</t>
  </si>
  <si>
    <t>Jinyi Industrial Group Limited</t>
  </si>
  <si>
    <t>FOLAT Asia Limited</t>
  </si>
  <si>
    <t>SHENZHEN ZHOUYANG ENTERPRISE CO., LTD</t>
  </si>
  <si>
    <t>SY ELECTRONIC TECHNICAL CO., LTD</t>
  </si>
  <si>
    <t>Dongguan Xiuyu Fashion Garment Co (CN)</t>
  </si>
  <si>
    <t>SHENZHEN RISUN TECHNOLOGY CO.,LTD</t>
  </si>
  <si>
    <t>Career Precision Technology</t>
  </si>
  <si>
    <t>FOSHAN EVERBRIGHT IMPORT AND EXPORT COMPANY LIMITED</t>
  </si>
  <si>
    <t>Risuntek Inc</t>
  </si>
  <si>
    <t>Shaoguan Channel Products Ignition Systems Co.,Ltd</t>
  </si>
  <si>
    <t>BSD RACING TECHNOLOGIES CO., LTD</t>
  </si>
  <si>
    <t>DEI LOGISTICS (USA) CORP. C/O Drake Investment (HK) LTD</t>
  </si>
  <si>
    <t>Guangzhou Hollywood Technology Co., Ltd</t>
  </si>
  <si>
    <t>Soundlab Technology Co. Ltd.</t>
  </si>
  <si>
    <t>CHUN YIP PLASTICS (SHENZHEN) LIMITED</t>
  </si>
  <si>
    <t>ANDREA INTERNATIONAL CORPORATION</t>
  </si>
  <si>
    <t>TRUE CHAMPION LIMITED</t>
  </si>
  <si>
    <t>Wicker Hills Enterprise Ltd</t>
  </si>
  <si>
    <t>Foshan Nanhai Xinda Clover Industry Co.</t>
  </si>
  <si>
    <t>Super Dragon Holdings (HK) Limited</t>
  </si>
  <si>
    <t>NaiNiPai eCommerce (Ningbo) Company Limited</t>
  </si>
  <si>
    <t>KM PLASTIC INDUSTRIES (HEYUAN) LTD</t>
  </si>
  <si>
    <t>ASBER ENTERPRISE CO., LTD. TAIWAN BRANCH</t>
  </si>
  <si>
    <t>Zuru</t>
  </si>
  <si>
    <t>GREENWINNER INDUSTRY CO LTD</t>
  </si>
  <si>
    <t>One Touch International Trade Ltd. / NO DEP</t>
  </si>
  <si>
    <t>Renco Industrial Ltd</t>
  </si>
  <si>
    <t>Volex Cable Assembly(Zhong Shan) Co. Ltd.</t>
  </si>
  <si>
    <t>DHL Global Forwarding China Co LTD.</t>
  </si>
  <si>
    <t>PRIORITY ACCESSORIES PRODUCTIONS HK</t>
  </si>
  <si>
    <t>Cimtex Composite MFG Co.,Ltd</t>
  </si>
  <si>
    <t>Hanphy Illuminations Co.,Ltd</t>
  </si>
  <si>
    <t>Winshow Industrial (Shenzhen) Co., Ltd</t>
  </si>
  <si>
    <t>Polygroup Trading Limited</t>
  </si>
  <si>
    <t>Xiamen Siming Flags Imp&amp;Exp. Co., Ltd.</t>
  </si>
  <si>
    <t>Yikai Co. Limited</t>
  </si>
  <si>
    <t>Sky Cosmos Limited</t>
  </si>
  <si>
    <t>Zhejiang New Vision I/E Co., Ltd.</t>
  </si>
  <si>
    <t>JINLY ELECTRIC APPLIANCE LIMITED</t>
  </si>
  <si>
    <t>A&amp;D Trading (Hong Kong) Co. Ltd</t>
  </si>
  <si>
    <t>Starlite Development International Ltd.</t>
  </si>
  <si>
    <t>Royal Regent Products International Ltd</t>
  </si>
  <si>
    <t>DONGGUAN CITY WANXINLONG METAL MANUFACTURE CO., LTD</t>
  </si>
  <si>
    <t>Home Sweet Home</t>
  </si>
  <si>
    <t>Guangdong Holy Sky Pharmaceutical Group Packing &amp; Printing Co., Ltd.</t>
  </si>
  <si>
    <t>京瓷办公设备科技（东莞）有限公司</t>
  </si>
  <si>
    <t>Holly Wood Furniture Co.,Ltd</t>
  </si>
  <si>
    <t>Wisha Arts Manufacture Co. LTD</t>
  </si>
  <si>
    <t>GD MIDEA ENVIRONMENT APPLIANCES MFG. CO., LTD.</t>
  </si>
  <si>
    <t>DRAGON WILL ENTERPRISE LTD</t>
  </si>
  <si>
    <t>ANHUI GARMENTS IMP. AND EXP.CO.,LTD.</t>
  </si>
  <si>
    <t>DongGuan JiaXin Industrial Limited</t>
  </si>
  <si>
    <t>Providence Enterprise Ltd.</t>
  </si>
  <si>
    <t>ZHEJIANG  IWALK  TECHNOLOGY CO.,LTD.</t>
  </si>
  <si>
    <t>DAPU FAYUAN DEVELOPMENT CO.,LTD</t>
  </si>
  <si>
    <t>FOSHAN SHUNDE DONGMIN FURNITURE CO.,LTD</t>
  </si>
  <si>
    <t>WIESON TECHNOLOGIES CO., LTD.</t>
  </si>
  <si>
    <t>BR TOYS LIMITED</t>
  </si>
  <si>
    <t>Guangzhou Homfel Ltd.</t>
  </si>
  <si>
    <t>ENGREAT PET PRODUCTS (SHENZHEN) CO., LTD</t>
  </si>
  <si>
    <t>D AND S CABLE INDUSTRIES (HONGKONG) LTD.</t>
  </si>
  <si>
    <t>Gold Knight</t>
  </si>
  <si>
    <t>Shenzhen 4PX Express Co., Ltd.</t>
  </si>
  <si>
    <t>Image Creation Products Co</t>
  </si>
  <si>
    <t>SUGA Technology Dongguan Company (China)</t>
  </si>
  <si>
    <t>JIEYANG DUOMINGLI APPLIANCE CO,.LTD.</t>
  </si>
  <si>
    <t>Guangdong FUWA Heavy Industries Co., Ltd</t>
  </si>
  <si>
    <t>SUN FUNG CORPORATION LIMITED</t>
  </si>
  <si>
    <t>FOSHAN GRACE CHINA BATHROOM EQUIPMENT CORPORATION LIMITED - BDSHUNDE</t>
  </si>
  <si>
    <t>Dongguan lvsen wood co.,Ltd.</t>
  </si>
  <si>
    <t>Guangzhou Fashion Traveling Goods Co.Ltd. on behalf of GUANGZHOU HEADWAY I.&amp;E.TRADING CO.,LTD</t>
  </si>
  <si>
    <t>Betterway International Co., Ltd</t>
  </si>
  <si>
    <t>DONGGUAN AI HOME LIGHTING TECHNOLOGY CO LTD</t>
  </si>
  <si>
    <t>LOVABLE PRODUCTS TRADING LIMITED</t>
  </si>
  <si>
    <t>Jiangmen Win Top Houseware Co., Ltd.</t>
  </si>
  <si>
    <t>BYD Precision Manufacture Co., LTD</t>
  </si>
  <si>
    <t>Longwell Company</t>
  </si>
  <si>
    <t>INB ELECTRONICS LIMITED C/O Innovation Sound Technology co.ltd</t>
  </si>
  <si>
    <t>Gold Proud Development Ltd.</t>
  </si>
  <si>
    <t>Saadia Group Origin</t>
  </si>
  <si>
    <t>A&amp;D COMPANY, LIMITED</t>
  </si>
  <si>
    <t>Smart Filed Trading Limited</t>
  </si>
  <si>
    <t>Shirbin.S Co., Ltd.</t>
  </si>
  <si>
    <t>CHANT HEAT ENERGY SCIENCE &amp; TECHNOLOGY CO., LTD</t>
  </si>
  <si>
    <t>东莞市奇泵塑胶制品有限公司</t>
  </si>
  <si>
    <t>Decortec Co., Ltd</t>
  </si>
  <si>
    <t>LOY PLUMBING COMPANY LIMITED</t>
  </si>
  <si>
    <t>HONGSUN HOME SUPPLIES CO.LTD</t>
  </si>
  <si>
    <t>Sunny &amp; Living Home Products Co., Limited</t>
  </si>
  <si>
    <t>YU YUAN LTD</t>
  </si>
  <si>
    <t>Shenzhen Bingbing Paper Ltd.</t>
  </si>
  <si>
    <t>Joyye Arts &amp; Crafts Co. Ltd</t>
  </si>
  <si>
    <t>Junsheng International Group Limited</t>
  </si>
  <si>
    <t>APL Logistics China,Limited Shenzhen Branch</t>
  </si>
  <si>
    <t>XINYI JACKSON CRAFTS CO.,LTD</t>
  </si>
  <si>
    <t>Globe Union Industrial Corp.</t>
  </si>
  <si>
    <t>HUI DONG HUANGBU XINYAN SHOES FACTORY</t>
  </si>
  <si>
    <t>VTech Communications Ltd.</t>
  </si>
  <si>
    <t>深圳市乐天集运国际物流有限公司</t>
  </si>
  <si>
    <t>Shenzhen Home Design Houseware Ltd</t>
  </si>
  <si>
    <t>The West River Industry Co., Ltd.</t>
  </si>
  <si>
    <t>K.E.(HONG KONG) CO.,LTD.</t>
  </si>
  <si>
    <t>Shenzhen E-Joy Techo LTD</t>
  </si>
  <si>
    <t>NINGBO SINCERE HOLDING GROUP CO.,LTD</t>
  </si>
  <si>
    <t>MANDARIN UNIVERSAL ENTERPRISES LTD.</t>
  </si>
  <si>
    <t>Foshan ZhengDong Lighting Co.,Ltd.</t>
  </si>
  <si>
    <t>Shenzhen Kello Science Technology Development Co., Ltd.</t>
  </si>
  <si>
    <t>SHUI KEI IND. CO., LTD.</t>
  </si>
  <si>
    <t>Guangdong Shanhu Group Co., Ltd.</t>
  </si>
  <si>
    <t>GUANGDONG PAITE ELECTRICAL TECHNOLOGY CO., LTD</t>
  </si>
  <si>
    <t>Dashine Electronics Co,Ltd</t>
  </si>
  <si>
    <t>CLOVER GLOBAL LTD.</t>
  </si>
  <si>
    <t>FULL TREND INTERNATIONAL LIMITED</t>
  </si>
  <si>
    <t>Favor Speaker Co., Ltd. (CHINET  ELECTRONICS CO., LTD.)</t>
  </si>
  <si>
    <t>Guangzhou Lanjingguo Trading Company Limited</t>
  </si>
  <si>
    <t>FOSHAN CHENG BAO ECONOMIC AND TRADING CO., LTD. - ELE</t>
  </si>
  <si>
    <t>Foshan City Nanhai Yongfeng Aluminium Co., Ltd</t>
  </si>
  <si>
    <t>Meizhou Spoton Sports Equipment Technology Co.,Ltd</t>
  </si>
  <si>
    <t>BANDAI LOGIPAL(H.K.)LTD. O/B BANDAI SPIRITS CO.,LTD (PRIZE DIV.)</t>
  </si>
  <si>
    <t>Dream House Furnishing Co., Ltd.</t>
  </si>
  <si>
    <t>MAPLE SOURCING LTD</t>
  </si>
  <si>
    <t>Zenpack Corporation</t>
  </si>
  <si>
    <t>JIAJUESHI GROUP LIMITED - 利发陶瓷</t>
  </si>
  <si>
    <t>Bel Arts (Hong Kong) Limited</t>
  </si>
  <si>
    <t>PMI Joinease Plastic &amp; Metal Products (Huizhou) Co.,Ltd</t>
  </si>
  <si>
    <t>KAIPING RUIXIN FURNITURE COMPONENT CO., LTD.</t>
  </si>
  <si>
    <t>Jiangmen Heli Hardware CO.,LTD</t>
  </si>
  <si>
    <t>CHAOZHOU SANHUA CERAMICS INDUSTRIAL CO., LTD.</t>
  </si>
  <si>
    <t>XIAMEN PRIMAX TECH CO LIMITED</t>
  </si>
  <si>
    <t>Shanghai Og Enterprises Co.,Ltd</t>
  </si>
  <si>
    <t>SHENZHEN UKI CULTURE DEVELOPMENT CO. LTD</t>
  </si>
  <si>
    <t>GUANGZHOU JS HOMEWARE CO.,LTD</t>
  </si>
  <si>
    <t>Guangdong Vanward Electric Co</t>
  </si>
  <si>
    <t>Dongguan HaoHong Outdoor Products Technology Co., Ltd.</t>
  </si>
  <si>
    <t>QUALITE APPAREL (DONGGUAN) MFG CO. LTD.</t>
  </si>
  <si>
    <t>Dongguan Xindayuan Window Covering Products Co.,Ltd</t>
  </si>
  <si>
    <t>Dongguan HeLe Electronics Co.,LTD</t>
  </si>
  <si>
    <t>SEABOARD INTERNATIONAL LTD</t>
  </si>
  <si>
    <t>CHINA LAMPS MANUFACTURER LIMITED</t>
  </si>
  <si>
    <t>EVOLVE INDUSTRIES (CHINA) LTD.</t>
  </si>
  <si>
    <t>GUANGDONG WIREKING HOUSEWARES&amp;HARDWARE CO.,LTD</t>
  </si>
  <si>
    <t>HOMY CASA LIMTED</t>
  </si>
  <si>
    <t>Primax Electronics (Singapore) PTE.LTD.</t>
  </si>
  <si>
    <t>Zhuhai Shichang Metals Ltd</t>
  </si>
  <si>
    <t>X.J. Group (HK) Limited</t>
  </si>
  <si>
    <t>敦豪全球货运（中国）有限公司深圳分公司</t>
  </si>
  <si>
    <t>Dongguan Changhua Printing Factory</t>
  </si>
  <si>
    <t>CHEONG SING INVESTMENTS LTD.</t>
  </si>
  <si>
    <t>Jiangmen Kingsway Houseware Co. Ltd</t>
  </si>
  <si>
    <t>SHENZHEN PRIMAX TECH CO LIMITED</t>
  </si>
  <si>
    <t>Hinon Industries Limited</t>
  </si>
  <si>
    <t>Lihua Sportwares Co.Ltd</t>
  </si>
  <si>
    <t>Dongguan Yuan Hao Shoe Materials Co., Ltd O/B Jones and Vining (China) Ltd</t>
  </si>
  <si>
    <t>Karrie Industrial Co. Ltd.</t>
  </si>
  <si>
    <t>Twinkle Leatherware Co., Ltd.</t>
  </si>
  <si>
    <t>ZHONGSHAN MEIYU BABY PRODUCTS CO.,LTD.</t>
  </si>
  <si>
    <t>Guangdong Midea Kitchen Appliances Manufacturing Co. Ltd.</t>
  </si>
  <si>
    <t>HUI ZHOU HUA ZHAN FURNITURE CO., LTD</t>
  </si>
  <si>
    <t>Rainbow Musical Instruments Limited</t>
  </si>
  <si>
    <t>WORLD STAR TRADING CO., LTD.</t>
  </si>
  <si>
    <t>Foshan Wisdom Import and Export Company Limited</t>
  </si>
  <si>
    <t>EYT DEVELOPMENT (HK) LIMITED</t>
  </si>
  <si>
    <t>Western Post (HK) Limited</t>
  </si>
  <si>
    <t>Zhongshan Donlim Weili Electrical Appliances Co., Ltd.</t>
  </si>
  <si>
    <t>Lifestyle Enterprise, Inc.</t>
  </si>
  <si>
    <t>Huizhou Kefeida Technology Co. Ltd</t>
  </si>
  <si>
    <t>Tai Shang Da Electronics (Shenzhen) Co., Ltd.</t>
  </si>
  <si>
    <t>NA-KD</t>
  </si>
  <si>
    <t>GUILIN LIPU JIAHAO TRADING CO</t>
  </si>
  <si>
    <t>SHENZHEN JINJIE HARDWARE&amp;PLASTIC CO.,LTD</t>
  </si>
  <si>
    <t>SEASONAL VISIONS INTERNATIONAL LTD</t>
  </si>
  <si>
    <t>Yizi Industrial</t>
  </si>
  <si>
    <t>Arovo BV</t>
  </si>
  <si>
    <t>Millenarie International Co., Ltd.</t>
  </si>
  <si>
    <t>Shing Hing Industrial (HK) Ltd.</t>
  </si>
  <si>
    <t>Guangzhou Konda International Co., Ltd</t>
  </si>
  <si>
    <t>Kingsun Optoelectronic Technology (H.K.) Co., Ltd.</t>
  </si>
  <si>
    <t>DONG GUAN HER CHENG SPORTING GOODS, LTD</t>
  </si>
  <si>
    <t>Fairview  International (Hk) Co., Ltd.</t>
  </si>
  <si>
    <t>Guangdong Midea Kitchen Appliances Manufacturing Co.,Ltd</t>
  </si>
  <si>
    <t>Hon Lam Silk Flowers Manufactory Ltd</t>
  </si>
  <si>
    <t>FLYSONIC ELECTRONICS TECHNOLOGY CO.,LIMITED</t>
  </si>
  <si>
    <t>Dongguan Uni-Pak Packing Co., Ltd.</t>
  </si>
  <si>
    <t>Universal Housewares</t>
  </si>
  <si>
    <t>RR Donnelley Asia Printing Solutions Ltd</t>
  </si>
  <si>
    <t>Zhongshan Patech Enterprise Co.,Ltd</t>
  </si>
  <si>
    <t>Foshan Cart Source Metal Products Co.,Ltd</t>
  </si>
  <si>
    <t>Jiangmen Weilong Hardware Factory</t>
  </si>
  <si>
    <t>Tai Lian Packaging Co., Ltd.</t>
  </si>
  <si>
    <t>湖南省华智瓷业有限公司</t>
  </si>
  <si>
    <t>Wan Chang Industrial Co.</t>
  </si>
  <si>
    <t>Guangdong Sencheng Ceramics Co., Ltd.</t>
  </si>
  <si>
    <t>DONGGUAN KANGYOU ELECTRONICS CO.,LIMITED</t>
  </si>
  <si>
    <t>Zhongshan City ZhenDa Furniture Company</t>
  </si>
  <si>
    <t>SHINE HOME PRODUCTS COMPANY LIMITED</t>
  </si>
  <si>
    <t>DONGGUAN MEI SHENG GLASS PRODUCTS CO.,LTD. - MEI</t>
  </si>
  <si>
    <t>WIREKING INTERNATIONAL LIMITED</t>
  </si>
  <si>
    <t>QINGFENG HARDWARE PRODUCTS（HK）CO., LIMITED</t>
  </si>
  <si>
    <t>Everspring investment (HK) ltd - EVI</t>
  </si>
  <si>
    <t>PINGNAN MEIGAO HOUSEHOLD ARTICLES CO.,LTD</t>
  </si>
  <si>
    <t>Hansen MFG Co,. Ltd.</t>
  </si>
  <si>
    <t>H &amp; H Asia Ltd.</t>
  </si>
  <si>
    <t>Guangzhou Huale Inflatable Products Co., Ltd.</t>
  </si>
  <si>
    <t>TSF Sport Limited</t>
  </si>
  <si>
    <t>Blue Ocean Innovation Limited</t>
  </si>
  <si>
    <t>Guangdong GonRon Industrial Co.,Ltd</t>
  </si>
  <si>
    <t>FOSHAN XINGLONG LIGHTING CO.，LTD.</t>
  </si>
  <si>
    <t>Strategic Sports LTD</t>
  </si>
  <si>
    <t>JML GMBH</t>
  </si>
  <si>
    <t>Shenzhen Amilla Technology Co., Ltd.</t>
  </si>
  <si>
    <t>OTABO Inc</t>
  </si>
  <si>
    <t>Dana Innovations C/O Hong Kong Sun Technique Electric Co., Ltd</t>
  </si>
  <si>
    <t>Zhongshan Zhonghui Customs Brocker Co., Ltd.</t>
  </si>
  <si>
    <t>Foshan Qiangming Company</t>
  </si>
  <si>
    <t>Guangdong Wireking Metal Manufature Co., LTD</t>
  </si>
  <si>
    <t>MAY HOME PRODUCT LIMITED</t>
  </si>
  <si>
    <t>EISHO CO., LTD</t>
  </si>
  <si>
    <t>Yuhung Gifts Limited</t>
  </si>
  <si>
    <t>Shenzhen Kedali Industry Co., Ltd.</t>
  </si>
  <si>
    <t>Guangdong Xinbao Electrical Appliances Holding Co.,Ltd</t>
  </si>
  <si>
    <t>LILING TOP COLLECTION INDUSTRIAL CO.,LTD</t>
  </si>
  <si>
    <t>Market Infinity Investments Ltd.</t>
  </si>
  <si>
    <t>Chengdu Gaocheng Shoes industry CO., LTD</t>
  </si>
  <si>
    <t>Goldlink ( ALLNA TECHNOLOGY)</t>
  </si>
  <si>
    <t>Starry Limited</t>
  </si>
  <si>
    <t>Sundopt Led Lighting Co., Ltd.</t>
  </si>
  <si>
    <t>JAN MAO INDUSTRIES CO. LTD</t>
  </si>
  <si>
    <t>Regalson Co Ltd</t>
  </si>
  <si>
    <t>SOUTHCHINA ENGINEERING &amp; MANUFACTURING LTD</t>
  </si>
  <si>
    <t>Guangzhou Soume Home Co., Ltd.</t>
  </si>
  <si>
    <t>DONGGUAN DONNELLEY PRINTING CO., LTD.</t>
  </si>
  <si>
    <t>Harman International Industries, Inc.</t>
  </si>
  <si>
    <t>Foshan Electrical &amp; Lighting Co., Ltd</t>
  </si>
  <si>
    <t>Guangdong Qishun Silk Imp. &amp; Exp. Co., Ltd</t>
  </si>
  <si>
    <t>DONGGUAN CITY YAOZHEN HARDWARE FURNITURE CO., LTD.</t>
  </si>
  <si>
    <t>Hangzhou Light Industrial Products, Arts &amp; Crafts, Textiles I/E Co., Ltd.</t>
  </si>
  <si>
    <t>EASY FACTORY LIMITED</t>
  </si>
  <si>
    <t>DONGGUAN GOLDEN EAGLE COIL CO., LTD.</t>
  </si>
  <si>
    <t>KING SHING TRADING LIMITED</t>
  </si>
  <si>
    <t>SuiXi Bai Shi Jia Electrical Appliances Co., Ltd.</t>
  </si>
  <si>
    <t>Best Green Eco Technology Limited</t>
  </si>
  <si>
    <t>Anker Innovations Limited</t>
  </si>
  <si>
    <t>HUIZHOU BAICHENG SUPPLY CHAIN MANAGEMENT CO.,LTD.</t>
  </si>
  <si>
    <t>Grand Win Company</t>
  </si>
  <si>
    <t>QUEST COMPOSITE TECHNOLOGY CORPORATION</t>
  </si>
  <si>
    <t>WAON DEVELOPMENT LTD.</t>
  </si>
  <si>
    <t>Haijie International Inc</t>
  </si>
  <si>
    <t>Simba Dickie HK Ltd</t>
  </si>
  <si>
    <t>Sunway Industrial Limited ZhaoQing</t>
  </si>
  <si>
    <t>Zhongshan Weihua Lighting</t>
  </si>
  <si>
    <t>FOB-Asia Ltd</t>
  </si>
  <si>
    <t>UNITED WORKS CO., LIMITED</t>
  </si>
  <si>
    <t>LINKFAIR INTERNATIONAL, INC.</t>
  </si>
  <si>
    <t>YIDE CERAMICS MANUFACTORY</t>
  </si>
  <si>
    <t>TONIC STUDIOS ASIA LTD</t>
  </si>
  <si>
    <t>GD Midea Air-Conditioning Equipment Co.</t>
  </si>
  <si>
    <t>CHAMTENT TECHNOLOGY CO LTD</t>
  </si>
  <si>
    <t>A&amp;D Electronics (Shenzhen) Co., Ltd.</t>
  </si>
  <si>
    <t>JKS Logistics</t>
  </si>
  <si>
    <t>SHENZHEN HOSHINE SUPPLY CHAIN CO.,LTD</t>
  </si>
  <si>
    <t>HONGKONG SUKE PATE INTERNATIONAL CO., LIMITED - PATE</t>
  </si>
  <si>
    <t>Gealex Toys Manufacturing Co., Ltd.</t>
  </si>
  <si>
    <t>The Graphic Label Group</t>
  </si>
  <si>
    <t>KINGTEX VIEW LIMITED</t>
  </si>
  <si>
    <t>BOLLORE BLP 13200 13201 - MJ CHINA</t>
  </si>
  <si>
    <t>Strong Honour Limited</t>
  </si>
  <si>
    <t>China Turnkey Solutions Logistics (ShenZhen) Co., LTD</t>
  </si>
  <si>
    <t>Gooka &amp; Co. Ltd.</t>
  </si>
  <si>
    <t>Topwell Spring Development Limited</t>
  </si>
  <si>
    <t>Yangjiang Haode Industry &amp; Trading Co., Ltd</t>
  </si>
  <si>
    <t>Asian Resources International Limited</t>
  </si>
  <si>
    <t>Chaozhou Uncommon Craft Industrial Co.,Ltd.</t>
  </si>
  <si>
    <t>上海虎专源商务顾问服务有限公司广州分公司</t>
  </si>
  <si>
    <t>SMARCO ENTERPRISES LTD</t>
  </si>
  <si>
    <t>Hecny Transportation (Guangzhou)</t>
  </si>
  <si>
    <t>Vulcan Toys Co.</t>
  </si>
  <si>
    <t>WAH TAT INDUSTRIAL (FAR EAST) LIMITED</t>
  </si>
  <si>
    <t>Dongguan Solid Model Technology Co., Ltd</t>
  </si>
  <si>
    <t>Guo Long (Shenzhen) High-tech Co., Ltd.</t>
  </si>
  <si>
    <t>FURNITURE SOFA</t>
  </si>
  <si>
    <t>FOSHAN RUICHENG DECORATION MATERIAL CO., LTD.</t>
  </si>
  <si>
    <t>Zound Industries Shenzhen Limited</t>
  </si>
  <si>
    <t>Guangzhou Sunmi Industrial Co.,limited</t>
  </si>
  <si>
    <t>UMC Electronics Hong Kong Limited</t>
  </si>
  <si>
    <t>TOPOINT INTERNATIONAL CO., LTD.</t>
  </si>
  <si>
    <t>PROSPEROUS ENTERPRISES (HOLDINGS) LTD</t>
  </si>
  <si>
    <t>Markan Industrial Group Ltd.</t>
  </si>
  <si>
    <t>GUANGDONG WESTA ELECTRICAL APPLIANCES &amp; TECHNOLOGY CO., LTD.</t>
  </si>
  <si>
    <t>Feng Ye Quality Mfg. of China Company</t>
  </si>
  <si>
    <t>Maxim Company (Taiwan)</t>
  </si>
  <si>
    <t>XUNTONG TRADING CO ., LIMITED</t>
  </si>
  <si>
    <t>Fotorama (Hong Kong) Limited</t>
  </si>
  <si>
    <t>Foshan Samyoo Electronic Co., Ltd</t>
  </si>
  <si>
    <t>DONGGUAN ANGZHAN PLASTIC PRODUCTS CO,LTD</t>
  </si>
  <si>
    <t>DONG GUAN CITY CHANG PING DI SI LIGHTING CO., LTD.</t>
  </si>
  <si>
    <t>Winstars Technology Ltd</t>
  </si>
  <si>
    <t>DONGGUAN MINGHENG SMART HOME CO. LTD</t>
  </si>
  <si>
    <t>New Able International (HK) Ltd.</t>
  </si>
  <si>
    <t>Dongguan Aomei Furniture Co.Ltd</t>
  </si>
  <si>
    <t>Guangzhou Pango(Y&amp;G) Inflatable Co., Ltd</t>
  </si>
  <si>
    <t>MDD Enterprise Ltd.</t>
  </si>
  <si>
    <t>Guangzhou Great Power Energy &amp; Technology Co.,Ltd</t>
  </si>
  <si>
    <t>THE LAMPS FACTORY(HK) LIMITED</t>
  </si>
  <si>
    <t>COILABC ELECTRONICS CO., LTD</t>
  </si>
  <si>
    <t>Wanhui Industrial (China) Limited</t>
  </si>
  <si>
    <t>BaiChong Industrials Co.,ltd - BRA</t>
  </si>
  <si>
    <t>Xiamen C&amp;D Paper &amp; Pulp CO., LTD</t>
  </si>
  <si>
    <t>Foshan Zhengze Model Technology Co.,Ltd</t>
  </si>
  <si>
    <t>A-LIFE ARTS &amp; CRAFTS (DONGGUAN) CO.,LTD</t>
  </si>
  <si>
    <t>CK Hair International LTD.</t>
  </si>
  <si>
    <t>ZHEJIANG YEAHSUN IMPORT&amp;EXPORT CO.,LTD</t>
  </si>
  <si>
    <t>TopOne Engineering Limited</t>
  </si>
  <si>
    <t>Skyrc Technology Co., Ltd.</t>
  </si>
  <si>
    <t>Dana Innovations C/O Vecsonic Electronics</t>
  </si>
  <si>
    <t>Dongguan Chengtong Electric Co., Ltd.</t>
  </si>
  <si>
    <t>HUARUI PACKAGING TECH (HANGZHOU) CO.,LTD.</t>
  </si>
  <si>
    <t>STATEWOOD INTERNATIONAL CO., LTD</t>
  </si>
  <si>
    <t>Jada Toys Co., Ltd</t>
  </si>
  <si>
    <t>Pac-Fung Feather Co.,Ltd</t>
  </si>
  <si>
    <t>Guangzhou Fourto Sanitary Products CO., LTD</t>
  </si>
  <si>
    <t>Castlespring Limited</t>
  </si>
  <si>
    <t>Jingmen I-Chain Technology Co.,Ltd</t>
  </si>
  <si>
    <t>SHENZHEN UNITE-FORTUNE DEVELOPMENT CO., LTD</t>
  </si>
  <si>
    <t>Rifeng Enterprise (Foshan) Co., Ltd.</t>
  </si>
  <si>
    <t>Rothy's China</t>
  </si>
  <si>
    <t>HCK Refrigeration Tech. Co.,Ltd</t>
  </si>
  <si>
    <t>Seville Classics Inc.</t>
  </si>
  <si>
    <t>FOREXIM (INTERNATIONAL) LIMITED</t>
  </si>
  <si>
    <t>Shenzhen Vanguard Dragon Industry Co., Ltd.</t>
  </si>
  <si>
    <t>HALO CREATIVE &amp; DESIGN AMERICAS LIMITED</t>
  </si>
  <si>
    <t>Harvest International Housewares Ltd.</t>
  </si>
  <si>
    <t>Flextronics Manufacturing (Zhuhai) Co., Ltd</t>
  </si>
  <si>
    <t>UPS SCS(China)Limited</t>
  </si>
  <si>
    <t>Cailan Printing &amp; Packging Product Co., Ltd</t>
  </si>
  <si>
    <t>Shenzhen Guanke Technologies Co. Ltd</t>
  </si>
  <si>
    <t>Suncraft International Corp</t>
  </si>
  <si>
    <t>Yotoys Manufacture Co., Ltd</t>
  </si>
  <si>
    <t>Foshan Xierman Sanitary Ware Co., Ltd - ZIERMAN</t>
  </si>
  <si>
    <t>Zhongshan City Gaotong Electric Co., Ltd</t>
  </si>
  <si>
    <t>Zhenjiang Boomtrade</t>
  </si>
  <si>
    <t>Fucheng Metal Production Co.,Ltd.</t>
  </si>
  <si>
    <t>Guangzhou Phoenix Electrical Appliance Co., Ltd</t>
  </si>
  <si>
    <t>Dongguan Yuanchao Toys Factory</t>
  </si>
  <si>
    <t>Shenzhen Jiezhu Trade Co., Ltd</t>
  </si>
  <si>
    <t>Thule Organization Solutions Asia Pacific Ltd</t>
  </si>
  <si>
    <t>Hong Kong Eros International Limited</t>
  </si>
  <si>
    <t>GUAN XIN HARDWARE PRODUCTS(DONGGUAN) CO.,LTD</t>
  </si>
  <si>
    <t>INSTITUTO DE SERVICIOS COMERCIALES ASIATICOS SL</t>
  </si>
  <si>
    <t>Derong Limited</t>
  </si>
  <si>
    <t>International Edge PR LLC</t>
  </si>
  <si>
    <t>BESTWO INTERNATIONAL CO., LIMITED</t>
  </si>
  <si>
    <t>XINXIN METAL ARTS &amp; CRAFTS CO. LIMITED</t>
  </si>
  <si>
    <t>UME Electronics Co., LTD</t>
  </si>
  <si>
    <t>Ningbo Mascube Imp.&amp; Exp. Corp.</t>
  </si>
  <si>
    <t>DANFIELD INDUSTRIAL LIMITED</t>
  </si>
  <si>
    <t>Up-shine Lighting Co., limited</t>
  </si>
  <si>
    <t>Win Goods Houseware Ltd. - WGH</t>
  </si>
  <si>
    <t>REGAL SHINE ENTERPRISES LTD.</t>
  </si>
  <si>
    <t>Shenzhen Aoni Electronic Co., Ltd.</t>
  </si>
  <si>
    <t>Shung Kei Industrial (HK) Co Ltd</t>
  </si>
  <si>
    <t>FOSHAN SITZONE FURNITURE CO.,LTD GOODTONE BRANCH</t>
  </si>
  <si>
    <t>Stephen Gould Corporation</t>
  </si>
  <si>
    <t>Dongguan Su Tong Jie Plastic Hardware Co., Ltd.</t>
  </si>
  <si>
    <t>A Garment (H.K.) Limited</t>
  </si>
  <si>
    <t>New Project-T Company Limited</t>
  </si>
  <si>
    <t>MINBUN LIGHTING TECH LIMITED</t>
  </si>
  <si>
    <t>E-ONE GARMENT  LTD.</t>
  </si>
  <si>
    <t>Guangzhou Shi Ye Trading Co.,Ltd</t>
  </si>
  <si>
    <t>SDGI</t>
  </si>
  <si>
    <t>MORNING SOUND INDUSTRIES CO LTD</t>
  </si>
  <si>
    <t>Shenzhen Xiongze Supply Chain Technology Co., Ltd.</t>
  </si>
  <si>
    <t>Jiangmen Foreign Trade Group Co Ltd - JFT</t>
  </si>
  <si>
    <t>YING TONG (H.K.) TECHNOLOGY CO., LIMITED</t>
  </si>
  <si>
    <t>SHANGYOU JIAYI LIGHTING PRODUCT CO.,LTD</t>
  </si>
  <si>
    <t>GUANGZHOU HUAYAO ELECTRONICS CO.,LTD</t>
  </si>
  <si>
    <t>SunMed AP, Ltd</t>
  </si>
  <si>
    <t>HUNAN GRETURE CO.LTD</t>
  </si>
  <si>
    <t>WEBBER Steel Furniture Co., Ltd</t>
  </si>
  <si>
    <t>LongShore Limited</t>
  </si>
  <si>
    <t>Great Era International Trading .Ltd</t>
  </si>
  <si>
    <t>Billionaire Lighting Co., LTD</t>
  </si>
  <si>
    <t>TeleQare Asia Limited</t>
  </si>
  <si>
    <t>CHUN YIP PLASTICS LIMITED</t>
  </si>
  <si>
    <t>Invi Co., Limited</t>
  </si>
  <si>
    <t>Nicer Holding Ltd.</t>
  </si>
  <si>
    <t>JIA WEI LIFESTYLE, INC.</t>
  </si>
  <si>
    <t>WELL DAY INTL DEVELOPMENT</t>
  </si>
  <si>
    <t>World Mark Furniture (Industrial) Ltd.</t>
  </si>
  <si>
    <t>Classic (Xiamen) Melamine Wares Co.,Ltd</t>
  </si>
  <si>
    <t>World Friend Company Limited</t>
  </si>
  <si>
    <t>Xanadu Industrial Limited</t>
  </si>
  <si>
    <t>Shenzhen Huadian Lighting Co., Ltd</t>
  </si>
  <si>
    <t>GSG Sporting goods limited</t>
  </si>
  <si>
    <t>Ubiquiti Networks, Inc</t>
  </si>
  <si>
    <t>Guangzhou Sunny Industrial Co., Ltd.</t>
  </si>
  <si>
    <t>Top Century Enterprises Ltd</t>
  </si>
  <si>
    <t>KWONG WAH RUBBER FTY LTD</t>
  </si>
  <si>
    <t>GANZHOU DEHUIDA TECHNOLOGY CO., LTD</t>
  </si>
  <si>
    <t>Global Cases Corporation</t>
  </si>
  <si>
    <t>JIANGMEN D&amp;S INDUSTRIAL CO., LTD.</t>
  </si>
  <si>
    <t>HKSM MACAO COMMERCIAL OFFSHORE LTD.</t>
  </si>
  <si>
    <t>DONGGUAN FITCOLOR TOYS MANUFACTURER CO.,LTD</t>
  </si>
  <si>
    <t>Intex Syndicate Ltd.</t>
  </si>
  <si>
    <t>HONG KONG PRECISION MACHINERY ENGINEERING CO LIMITED</t>
  </si>
  <si>
    <t>Dongguan Showtime Plastic Product Co.,Ltd</t>
  </si>
  <si>
    <t>Kamei Bags Co., LTD.</t>
  </si>
  <si>
    <t>ZHIDA ENTERPRISE (HK) CO</t>
  </si>
  <si>
    <t>JIN LINK TECHNOLOGY LIMITED</t>
  </si>
  <si>
    <t>Yangjiang Jafon Hardware CO.</t>
  </si>
  <si>
    <t>CHAOZHOU CHAOAN HONGGUANG CERAMICS MFY CO.,LTD</t>
  </si>
  <si>
    <t>GUANGZHOU TIANBA BEAUTY &amp; COSMETIC CO.,LTD</t>
  </si>
  <si>
    <t>Jetta Company Limited</t>
  </si>
  <si>
    <t>Zhuhai Laicozy Import &amp; Export Co., Ltd</t>
  </si>
  <si>
    <t>SZ Shen Rong Fa Daily Products</t>
  </si>
  <si>
    <t>DISGUISE LIMITED</t>
  </si>
  <si>
    <t>JOINT VANTAGE IND LTD</t>
  </si>
  <si>
    <t>Yip Sing Plastic Manufactory Limited</t>
  </si>
  <si>
    <t>YIFENG LIGHTING CO., LTD.</t>
  </si>
  <si>
    <t>INNOVATIVE IND. CO., LTD. (Taiwan)</t>
  </si>
  <si>
    <t>Heritage Lighting</t>
  </si>
  <si>
    <t>名创优品国际（广州）有限公司</t>
  </si>
  <si>
    <t>ZETA PRODUCTS</t>
  </si>
  <si>
    <t>Hong Mao Giftware Co., Ltd</t>
  </si>
  <si>
    <t>广东三A不锈钢制品集团有限公司</t>
  </si>
  <si>
    <t>Max Fortune Industrial Ltd.</t>
  </si>
  <si>
    <t>Newpourskey Lighting Technology Co.,Ltd</t>
  </si>
  <si>
    <t>Shenzhen E-bon Industrial Co., Ltd</t>
  </si>
  <si>
    <t>RITAR POWER CO., LTD</t>
  </si>
  <si>
    <t>GuangZhou City YUEYANG traveling products CO.,LTD</t>
  </si>
  <si>
    <t>Essential Manufacture Limited</t>
  </si>
  <si>
    <t>Cypress Sourcing Company</t>
  </si>
  <si>
    <t>ZETA PRODUCTS, LTD.</t>
  </si>
  <si>
    <t>RIMBEX INT'L SERVICES LIMITED</t>
  </si>
  <si>
    <t>Foshan Mingyi Electrical Applaince Co., Ltd.</t>
  </si>
  <si>
    <t>DONGGUAN HAOYU GLASS CO LTD - JSH</t>
  </si>
  <si>
    <t>GREENFIELD MANUFACTURERS LIMITED</t>
  </si>
  <si>
    <t>LF Logistics (Guangdong) Co., Ltd.</t>
  </si>
  <si>
    <t>OSS Technology Co. Ltd.</t>
  </si>
  <si>
    <t>Dongguan HCT Manufacturing One Co.,Ltd.</t>
  </si>
  <si>
    <t>BANATOYS CO.,LIMITED</t>
  </si>
  <si>
    <t>Leo Paper Products Ltd.</t>
  </si>
  <si>
    <t>DongGuan Vaughan Display Company Limited</t>
  </si>
  <si>
    <t>Turn 5, Inc.</t>
  </si>
  <si>
    <t>Dongguan Guanlangfeng Craft products Co., Ltd.</t>
  </si>
  <si>
    <t>Dongyi Artificial Plants Co., Ltd</t>
  </si>
  <si>
    <t>Interest International (HK) Limited</t>
  </si>
  <si>
    <t>Guangdong Xiahe Porcelain Industry Co., Ltd. / Chaozhou New Power Co.,Ltd.</t>
  </si>
  <si>
    <t>JD EXPRESS INVESTMENT I (HONGKONG) LIMITED</t>
  </si>
  <si>
    <t>PACE PRODUCTS CORPORATION LTD</t>
  </si>
  <si>
    <t>YANGJIANG YANGDONG YASHION INDUSTRIAL&amp;TRADING CO.,LTD</t>
  </si>
  <si>
    <t>China Giant Industrial Ltd.</t>
  </si>
  <si>
    <t>Life &amp; Living International Limited</t>
  </si>
  <si>
    <t>Tai Nam Industrial Company Limited</t>
  </si>
  <si>
    <t>Wellway Enterprise Development Ltd.</t>
  </si>
  <si>
    <t>Dongguan Golden Memory Display Products Co., Ltd.</t>
  </si>
  <si>
    <t>GUANGZHOU  VICTOR TRADING COMPANY.</t>
  </si>
  <si>
    <t>Yihe industrial Co.,Ltd</t>
  </si>
  <si>
    <t>Beston Industrial (International) Company Limited</t>
  </si>
  <si>
    <t>Shaanxi Longstar New Material Technology Co.,Ltd</t>
  </si>
  <si>
    <t>ICEPLUS TECH(DONGGUAN)CO., LTD</t>
  </si>
  <si>
    <t>Petergrand Limited</t>
  </si>
  <si>
    <t>Regina Miracle International (Group) Ltd</t>
  </si>
  <si>
    <t>Guangzhou Yixiu Lvdian Energy Technology Co.,ltd</t>
  </si>
  <si>
    <t>J&amp;R</t>
  </si>
  <si>
    <t>Lifeguard Press (HK) Co LTD</t>
  </si>
  <si>
    <t>ZHUHAI HERMESIN ENTERPRISES CO.,LTD.</t>
  </si>
  <si>
    <t>Kong Seng Ltd</t>
  </si>
  <si>
    <t>Dongguan Sanying Luggage&amp;Bags Co.,Ltd</t>
  </si>
  <si>
    <t>EMCO INTERNATIONAL WHOLLY OWNED BY GREATBOND INVESTMENTS LTD.</t>
  </si>
  <si>
    <t>Bo Qiang Shoes Hong Kong Co., Ltd</t>
  </si>
  <si>
    <t>WELON(CHINA) LTD.</t>
  </si>
  <si>
    <t>City Ocean International Inc.</t>
  </si>
  <si>
    <t>Xiamen</t>
  </si>
  <si>
    <t>First Audio Manufacturing(guang Zhou)limited</t>
  </si>
  <si>
    <t>Shenzhen</t>
  </si>
  <si>
    <t>Shekou</t>
  </si>
  <si>
    <t>Zhongshan Wei Li Textile Co., Ltd</t>
  </si>
  <si>
    <t>Shen Zhen Qinda Plastic Product Ltd</t>
  </si>
  <si>
    <t>Grantur Package Products (Dongguan) Co.,Ltd</t>
  </si>
  <si>
    <t>Manson Engineering Industrial Ltd.</t>
  </si>
  <si>
    <t>HF Packaging and Gift Products Ltd</t>
  </si>
  <si>
    <t>Balance C/O  SHENZHEN JUJIN PAPER PACKAGING CO.,LTD</t>
  </si>
  <si>
    <t>Dongguan Aquasports Co., Ltd.</t>
  </si>
  <si>
    <t>HONGKONG GASING INTERNATIONAL TRADE CO.,LIMITED</t>
  </si>
  <si>
    <t>Basic Fun!</t>
  </si>
  <si>
    <t>Botanex International Limited</t>
  </si>
  <si>
    <t>Guangdong GaoYi Packaging Technology Co.,Ltd.</t>
  </si>
  <si>
    <t>Dongguan Weima Sports Equipment Co</t>
  </si>
  <si>
    <t>Shantou Weishijie Commodity Industrial Co., Ltd.</t>
  </si>
  <si>
    <t>Shantou</t>
  </si>
  <si>
    <t>Nansha</t>
  </si>
  <si>
    <t>Marswell Lighting Company</t>
  </si>
  <si>
    <t>Jiangmen</t>
  </si>
  <si>
    <t>KIAN (HONG KONG) PTE LTD</t>
  </si>
  <si>
    <t>Guangzhou</t>
  </si>
  <si>
    <t>Gd Midea Heating &amp; Ventilating Equipment Co., Ltd.</t>
  </si>
  <si>
    <t>Beijiao</t>
  </si>
  <si>
    <t>Foshan Grand Chang Wei Enterprise</t>
  </si>
  <si>
    <t>fully_adopted_rate</t>
  </si>
  <si>
    <t>广东擎烽电气科技有限公司</t>
  </si>
  <si>
    <t>SPG China</t>
  </si>
  <si>
    <t>DONGGUAN CITY CHUNTENG INDUSTRIAL CO.,LTD</t>
  </si>
  <si>
    <t>exception_rate</t>
  </si>
  <si>
    <t>佛山市三水新盈凯涂业有限公司</t>
  </si>
  <si>
    <t>QUEST COMPOSITE TECHNOLOGY LIMITED</t>
  </si>
  <si>
    <t>Guangxi Firstpak Environmental Technology Co., Ltd.</t>
  </si>
  <si>
    <t>佛山市美仕达玩具有限公司</t>
  </si>
  <si>
    <t>Dong Guan Unigarden Company Limited</t>
  </si>
  <si>
    <t>Jetta company limited</t>
  </si>
  <si>
    <t>儷新集團有限公司</t>
  </si>
  <si>
    <t>Shenzhen Jinyingpeng Logistics Co.,Ltd</t>
  </si>
  <si>
    <t>鹤山市福耐德家具有限公司</t>
  </si>
  <si>
    <t>宜阳县东陶贸易有限公司</t>
  </si>
  <si>
    <t>中山火炬开发区绿韵园艺资材经销部</t>
  </si>
  <si>
    <t>Guangzhou Wintimes Aluminum Products Co.,Ltd.广州市汇泰隆铝制品有限公司</t>
  </si>
  <si>
    <t>PRO BRIGHT LIMITED</t>
  </si>
  <si>
    <t>FESTA (GUANGZHOU) CO., LTD</t>
  </si>
  <si>
    <t>DongGuan Bel Arts Industry Co.,Ltd</t>
  </si>
  <si>
    <t>Sonance, iPort, Trufig</t>
  </si>
  <si>
    <t>negotiated_rate</t>
  </si>
  <si>
    <t>Dongguan Yisheng Plastic Toy Limited</t>
  </si>
  <si>
    <t>TIGER SHANGHAI SPECIALTY SOURCING BUSINESS SERVICE CO.,LTD</t>
  </si>
  <si>
    <t>WIESON TECHNOLOGIES CO., LTD. - China</t>
  </si>
  <si>
    <t>冰加优享科技（东莞）有限公司</t>
  </si>
  <si>
    <t>Prime (Heshan) Technology Co., Ltd</t>
  </si>
  <si>
    <t>Super Dragon Holdings, Inc.</t>
  </si>
  <si>
    <t>东莞鼎艺鞋业有限公司</t>
  </si>
  <si>
    <t>SHENZHEN HENGI INDUSTRIAL DEVELOPMENT CO.,LTD</t>
  </si>
  <si>
    <t>汕头市创裕国际供应链管理有限公司</t>
  </si>
  <si>
    <t>深圳市凌达物流有限公司</t>
  </si>
  <si>
    <t>惠州市爱浦瑞灯饰有限公司</t>
  </si>
  <si>
    <t>广州骏华电器制造有限公司</t>
  </si>
  <si>
    <t>POLY MAGIC ARTS &amp; CRAFTS (HUZHOU) CO., LTD.</t>
  </si>
  <si>
    <t>广东粤凡顺贸易有限公司</t>
  </si>
  <si>
    <t>APL Logistics</t>
  </si>
  <si>
    <t>中山立辉金属制品有限公司</t>
  </si>
  <si>
    <t>SHANGHAI TUNGYA TRANSPORTATION &amp; TERMINAL CO., LTD</t>
  </si>
  <si>
    <t>东莞市天航家具有限公司</t>
  </si>
  <si>
    <t>Shenzhen 3 Nod Digital Technology Co., Ltd.</t>
  </si>
  <si>
    <t>佛山市戴德包袋有限公司</t>
  </si>
  <si>
    <t>深圳市金鹰鹏物流有限公司</t>
  </si>
  <si>
    <t>PRIMESANITARY HARDWARE PET.LTD.</t>
  </si>
  <si>
    <t>EASHIDE-DONGJIEYAYI AUTO ACCESSORIES CO.LTD</t>
  </si>
  <si>
    <t>广东盈佳玩具实业有限公司</t>
  </si>
  <si>
    <t>Qiao Feng Technology Industrial (Shenzhen) Co., Ltd.</t>
  </si>
  <si>
    <t>深圳早城供应链有限公司</t>
  </si>
  <si>
    <t>海南美的国际物流科技有限公司</t>
  </si>
  <si>
    <t>Worthy Industry Co Ltd</t>
  </si>
  <si>
    <t>Dongguan Caleb Cable Co., Ltd.</t>
  </si>
  <si>
    <t>XINYI YUEFENG CRAFT CO., LTD.</t>
  </si>
  <si>
    <t>深圳市盈泰进出口有限公司</t>
  </si>
  <si>
    <t>DONG GUAN KINGSPOWER GOLF EQUIPMENT CORPORATION LTD</t>
  </si>
  <si>
    <t>中山市云丰金属制品有限公司</t>
  </si>
  <si>
    <t>Better Office Products - CN Factories</t>
  </si>
  <si>
    <t>TZENG SHYNG INDUSTRIES CORP</t>
  </si>
  <si>
    <t>new trade logistics Co., LTD.</t>
  </si>
  <si>
    <t>千镱金属（中山）有限公司</t>
  </si>
  <si>
    <t>Pac-Fung Home Textiles (HeShan) Co. Ltd</t>
  </si>
  <si>
    <t>YUSEN LOGISTICS H.K. LTD.</t>
  </si>
  <si>
    <t>快迅国际货运代理（深圳）有限公司</t>
  </si>
  <si>
    <t>Liling Leyi Home Trade co.,ltd - 醴陵市乐逸家居贸易有限公司</t>
  </si>
  <si>
    <t>Dongguan Box Limited</t>
  </si>
  <si>
    <t>梅州龙顺通贸易有限公司</t>
  </si>
  <si>
    <t>Bekk Homeware B.V.</t>
  </si>
  <si>
    <t>阳江市阳东腾利工贸有限公司</t>
  </si>
  <si>
    <t>深圳市飞速精密模具有限公司</t>
  </si>
  <si>
    <t>KYOCERA Document Solutions Europe B.V.</t>
  </si>
  <si>
    <t>Wellpack Packaging</t>
  </si>
  <si>
    <t>东莞鸿坤家居用品有限公司</t>
  </si>
  <si>
    <t>东莞市顺铨玩具有限公司</t>
  </si>
  <si>
    <t>东莞新创纪宠物用品制造有限公司</t>
  </si>
  <si>
    <t>Wah Tung (Heyuan) Toys Products Limited</t>
  </si>
  <si>
    <t>江门市恒发供应链管理有限公司</t>
  </si>
  <si>
    <t>精艺陶瓷（深圳）有限公司</t>
  </si>
  <si>
    <t>Vision Great Int'l Co., Ltd</t>
  </si>
  <si>
    <t>BBPOS International Limited</t>
  </si>
  <si>
    <t>东莞市岭南进出口有限公司</t>
  </si>
  <si>
    <t>PJ 2500</t>
  </si>
  <si>
    <t>深圳新浓翔投资发展有限公司</t>
  </si>
  <si>
    <t>惠州市可好家具有限公司</t>
  </si>
  <si>
    <t>广东裕光进出口有限公司</t>
  </si>
  <si>
    <t>Guangdong Wireking Household Supplies Co., LTD</t>
  </si>
  <si>
    <t>Fast Wealth Industries Limited</t>
  </si>
  <si>
    <t>DONGGUAN CHIANAN ZIPPER CO.LTD</t>
  </si>
  <si>
    <t>DAMCO CHINA LIMITED SHENZHEN BRANCH</t>
  </si>
  <si>
    <t>Xiamen Serming New Materials Equipment Technology</t>
  </si>
  <si>
    <t>Dongguan Xiuyu Fashion Garment Co.</t>
  </si>
  <si>
    <t>DONGGUAN YUGUANG IMPORTS AND EXPORTS TRADING CO.,LTD O/B NEW POURSKEY LIGHTING TECHNOLOGY CO.,LIMITED</t>
  </si>
  <si>
    <t>广东顺德宝尔顿</t>
  </si>
  <si>
    <t>Guangdong Luzhou Eco Technology Co., Ltd.</t>
  </si>
  <si>
    <t>东莞雅士电子有限公司</t>
  </si>
  <si>
    <t>BAOLL LIGHTING TECHNOLOGY CO., LTD</t>
  </si>
  <si>
    <t>厦门吉特利贸易有限公司</t>
  </si>
  <si>
    <t>铠盛(汕头)科技有限公司</t>
  </si>
  <si>
    <t>Dongguan Kailai Electronics Co., Ltd.</t>
  </si>
  <si>
    <t>Dong Hai / BOJI ARTS &amp; PRODUCTS CO.,LTD</t>
  </si>
  <si>
    <t>汕头市澄海区博臻玩具实业有限公司</t>
  </si>
  <si>
    <t>GP Batteries</t>
  </si>
  <si>
    <t>GP BATTERIES (AMERICAS) INC.</t>
  </si>
  <si>
    <t>东莞市金彤皮具制品有限公司</t>
  </si>
  <si>
    <t>Rise Electronic HK Co.</t>
  </si>
  <si>
    <t>Foshan Kinting Imp &amp; Exp Co. Ltd</t>
  </si>
  <si>
    <t>FAIR (HONG KONG) LIMITED</t>
  </si>
  <si>
    <t>HH Design (HongKong) Limited</t>
  </si>
  <si>
    <t>东莞市天琪家具有限公司</t>
  </si>
  <si>
    <t>SHENZHEN SHENGFENG PLASTIC PRODUCTS CO., LTD</t>
  </si>
  <si>
    <t>HUIDONG XINYANG SHOES CO LTD</t>
  </si>
  <si>
    <t>深圳市靓航国际货运代理有限公司</t>
  </si>
  <si>
    <t>嘉可胜物流（深圳）有限公司</t>
  </si>
  <si>
    <t>SAN A INDUSTRIAL LIMITED</t>
  </si>
  <si>
    <t>Folat B.V.</t>
  </si>
  <si>
    <t>HOME DESIGN HOUSEWARE LTD</t>
  </si>
  <si>
    <t>恒荣（厦门）塑胶制品有限公司</t>
  </si>
  <si>
    <t>Dongguan Kin Shing Shoes Co., Ltd.</t>
  </si>
  <si>
    <t>SHENZHEN HUATIAN INTERNATIONAL FORWARDING CO., LTD</t>
  </si>
  <si>
    <t>JiaXing Jet Stone International Freight Forwarding Co., Ltd</t>
  </si>
  <si>
    <t>Shenzhen Jujin Paper Packaging Co., Ltd.</t>
  </si>
  <si>
    <t>杭州安诗妲国际货运代理有限公司 (深圳出运）</t>
  </si>
  <si>
    <t>DSK Preimum Supplies Ltd.</t>
  </si>
  <si>
    <t>Fuko Inc</t>
  </si>
  <si>
    <t>惠州市景丰工艺制品有限公司</t>
  </si>
  <si>
    <t>Kingyi lighting Limited</t>
  </si>
  <si>
    <t>三耀英德礼品包装有限公司</t>
  </si>
  <si>
    <t>Shenzhen Tian Yu Hardware &amp; Electrical Co Ltd</t>
  </si>
  <si>
    <t>Tymphany HK Limited</t>
  </si>
  <si>
    <t>Lululemon USA Inc.</t>
  </si>
  <si>
    <t>汕头市大业塑胶玩具有限公司</t>
  </si>
  <si>
    <t>中山市泰扬进出口有限公司</t>
  </si>
  <si>
    <t>JASCO PRODUCTS INC.</t>
  </si>
  <si>
    <t>深圳纳优达电子制造有限公司</t>
  </si>
  <si>
    <t>广东省中山丝绸进出口集团有限公司</t>
  </si>
  <si>
    <t>重庆杰林电子有限公司</t>
  </si>
  <si>
    <t>DMS Global Logistics (Shanghai) Co., Ltd. Guangzhou Branch</t>
  </si>
  <si>
    <t>Crestline Trading, Inc.   dba Silverwind Products, Co.</t>
  </si>
  <si>
    <t>佛山和讯达贸易有限公司</t>
  </si>
  <si>
    <t>深圳市福盈玩具有限公司</t>
  </si>
  <si>
    <t>Midea Microwave &amp; Cleaning Appliance Division</t>
  </si>
  <si>
    <t>东莞市奥史卡家具有限公司</t>
  </si>
  <si>
    <t>佛山市南海区西樵大同德林玩具厂</t>
  </si>
  <si>
    <t>Yue Tung Electronic Toys Limited</t>
  </si>
  <si>
    <t>TUNG SHING PRECISION TOYS (SHENZHEN) LIMITED COMPANY</t>
  </si>
  <si>
    <t>MPE Techniek B.V.</t>
  </si>
  <si>
    <t>广州爱晟国际贸易有限公司</t>
  </si>
  <si>
    <t>鹤山市瑞迅供应链管理有限公司</t>
  </si>
  <si>
    <t>SANKOK ARTS CO., LTD.</t>
  </si>
  <si>
    <t>HARVEST HOME ELECTRICAL LTD</t>
  </si>
  <si>
    <t>恩平市捷兴电器有限公司</t>
  </si>
  <si>
    <t>EnTech Products (Hong Kong) Limited</t>
  </si>
  <si>
    <t>Intellitec China (Holdings) Co., Ltd.</t>
  </si>
  <si>
    <t>广东八方车辆用品有限公司</t>
  </si>
  <si>
    <t>DONGGUAN Home &amp; Garden Products MFG. Co., Ltd</t>
  </si>
  <si>
    <t>东莞市好美佳智能户外用品有限公司</t>
  </si>
  <si>
    <t>Twelve, Inc</t>
  </si>
  <si>
    <t>Lifeguard Press, Inc.</t>
  </si>
  <si>
    <t>Shenzhen Fuyili Industrial Co Ltd.</t>
  </si>
  <si>
    <t>Wing Cheong Plastic Products Manufactory</t>
  </si>
  <si>
    <t>Zhongshan Huangqi Plastic Co., Ltd.</t>
  </si>
  <si>
    <t>惠州市东祥家具有限公司</t>
  </si>
  <si>
    <t>Vinicole Electrical Appliance Co.,Ltd</t>
  </si>
  <si>
    <t>惠州市桂港兴家具有限公司</t>
  </si>
  <si>
    <t>GUILIN LIPU YIMITA HOUSEHOLD ARTICLES CO</t>
  </si>
  <si>
    <t>Rothy's</t>
  </si>
  <si>
    <t>Guangdong Rothy's Footwear Co.</t>
  </si>
  <si>
    <t>GD-POPLAR (HK) TRADING LIMITED</t>
  </si>
  <si>
    <t>广州市鼎晟货运代理有限公司</t>
  </si>
  <si>
    <t>东方海外物流（中国）有限公司深圳分公司</t>
  </si>
  <si>
    <t>Suga Technology Hong Kong Ltd</t>
  </si>
  <si>
    <t>D &amp; J ELECTRICAL LIMITED</t>
  </si>
  <si>
    <t>惠州市誉兴鞋业有限公司</t>
  </si>
  <si>
    <t>GUANGDONG FUHAI CULTURE TECHNOLOGY CO., LTD.</t>
  </si>
  <si>
    <t>Heshan Top Eagle Garment Ltd.</t>
  </si>
  <si>
    <t>WIN CHAMPION INTERNATIONAL LTD.</t>
  </si>
  <si>
    <t>江门市新会区钰泽金属有限公司</t>
  </si>
  <si>
    <t>Grand Source Industrial Co., Ltd</t>
  </si>
  <si>
    <t>GUANGDONG KINEN SANITARY WARE INDUSTRIAL CO. LTD - KINEN</t>
  </si>
  <si>
    <t>ECOCOM, INC.</t>
  </si>
  <si>
    <t>Nanning Jinglong Co. Ltd.</t>
  </si>
  <si>
    <t>Dongguan Huan Bang Plastic Products Co.,Ltd</t>
  </si>
  <si>
    <t>Dickie Toys HK Ltd.</t>
  </si>
  <si>
    <t>LIVINGSTYLE ENTERPRISES LIMITED</t>
  </si>
  <si>
    <t>DSK TRADING COMPANY</t>
  </si>
  <si>
    <t>Dongguan JinFeng Creative Furniture Co., Ltd</t>
  </si>
  <si>
    <t>广东富海文化科技有限公司</t>
  </si>
  <si>
    <t>Brightgate Asia Limited</t>
  </si>
  <si>
    <t>Good Rise Present Manufactory</t>
  </si>
  <si>
    <t>WINNER PRINTING AND PACKAGING(HE YUAN )CO.,LTD</t>
  </si>
  <si>
    <t>Jin Hui Ju Car Decoration Company Ltd</t>
  </si>
  <si>
    <t>LING MEI TE LIGHTING CO., LTD - LMT</t>
  </si>
  <si>
    <t>LING MEI TE LIGHTING CO., LTD</t>
  </si>
  <si>
    <t>GUANGDONG KERONG ELECTRICAL APPLIANCES CO., LTD</t>
  </si>
  <si>
    <t>TAIWAN MELAMINE</t>
  </si>
  <si>
    <t>Freudenberg Apollo Filtration Technologies Co., Ltd.</t>
  </si>
  <si>
    <t>Raylity tools company Ltd.</t>
  </si>
  <si>
    <t>Dongguan Dalang Lianju Plastic Factory</t>
  </si>
  <si>
    <t>Shenzhen CANNICE Technology Co., Ltd.</t>
  </si>
  <si>
    <t>Modern Home Lighting Inc.</t>
  </si>
  <si>
    <t>Union Grand Cargo (HK) Company Limited</t>
  </si>
  <si>
    <t>Halsey Enterprise CO., LTD</t>
  </si>
  <si>
    <t>中山宇森电器有限公司</t>
  </si>
  <si>
    <t>Global Promise Industrial Ltd.</t>
  </si>
  <si>
    <t>Dongguan Leroy Far East Knitwears Ltd.</t>
  </si>
  <si>
    <t>Shenzhen H&amp;T intelligent control co.,Ltd</t>
  </si>
  <si>
    <t>LEEDA HOUSEWARE(JIANGMEN)CO.,LTD</t>
  </si>
  <si>
    <t>惠东县黄埠上元欣鞋厂</t>
  </si>
  <si>
    <t>湖南省和祥润新材料有限公司</t>
  </si>
  <si>
    <t>QMAX ASIA MANUFACTURING LTD.</t>
  </si>
  <si>
    <t>东莞市恒润光电有限公司</t>
  </si>
  <si>
    <t>M R FORWARDING (CHINA) LTD. GUANGZHOU BRANCH</t>
  </si>
  <si>
    <t>M R FORWARDING (CHINA) LTD. SHENZHEN BRANCH</t>
  </si>
  <si>
    <t>Vipsten Electronic Co., Limited</t>
  </si>
  <si>
    <t>Changsha Happy Go Products Developing Co.,ltd</t>
  </si>
  <si>
    <t>Willsonss International Co.,Ltd (hk)</t>
  </si>
  <si>
    <t>Willsonss International Co.,Ltd</t>
  </si>
  <si>
    <t>WENZHOU MAYA TRADE CO, LTD.</t>
  </si>
  <si>
    <t>FOSHAN HONGYANG PLASTIC CO.,LTD</t>
  </si>
  <si>
    <t>Golmate Enterprise Limited</t>
  </si>
  <si>
    <t>FOSHAN JIAYU IMPORT AND EXPORT CO.,LTD.</t>
  </si>
  <si>
    <t>GUANGDONG SONGFA CERAMICS CO.LTD</t>
  </si>
  <si>
    <t>Filter Pro(Zhongshan) Enviromental Protection Technology</t>
  </si>
  <si>
    <t>Dong Guan Castle Mark Furniture CO.,Ltd</t>
  </si>
  <si>
    <t>FAST POWER ENTERPRISE LTD</t>
  </si>
  <si>
    <t>HAOHE LIGHTING CO.,LTD</t>
  </si>
  <si>
    <t>HING LEE ARTIFICIAL PLANT (PLASTIC) CO., LTD</t>
  </si>
  <si>
    <t>Southern Sky Home</t>
  </si>
  <si>
    <t>MeiYi Furniture Co., Limited (Hong Kong)</t>
  </si>
  <si>
    <t>FOSHAN SHUNDE SHIAN FURNITURE INDUSTRIES CO., LTD</t>
  </si>
  <si>
    <t>DOME (CHINA) CO.LIMITED</t>
  </si>
  <si>
    <t>GOLDSUN ARTS &amp; CRAFTS CO., LIMITED</t>
  </si>
  <si>
    <t>东莞市竟成工艺制品科技有限公司</t>
  </si>
  <si>
    <t>Guangzhou Eway Stag Equipment Technology Co., Ltd.</t>
  </si>
  <si>
    <t>DONGGUAN JINXI HOME DECOR CO.,LTD</t>
  </si>
  <si>
    <t>HUNG HEI DEVELOPMENT INTERNATIONAL LTD</t>
  </si>
  <si>
    <t>肇庆市高要鸿禧国际工艺品发展有限公司</t>
  </si>
  <si>
    <t>HAZE POWER COMPANY LIMITED</t>
  </si>
  <si>
    <t>Sinomax International Trading Limited</t>
  </si>
  <si>
    <t>ACHIEVE FUNG LEE IND CO,LTD.</t>
  </si>
  <si>
    <t>SEATEK INTERNATIONAL LIMITED</t>
  </si>
  <si>
    <t>GUIZHOU TOPSEAT TECHNOLOGY CO. LTD.</t>
  </si>
  <si>
    <t>DONGGUAN GUISHENG FOAM PRODUCTS CO., LTD</t>
  </si>
  <si>
    <t>Yusen Logistics (Shenzhen) Co., Ltd</t>
  </si>
  <si>
    <t>FOSHAN SHUNDE KUFU ELECTRIC APPLIANCES CO.,LTD</t>
  </si>
  <si>
    <t>ZHANJIANG ZHONGRONG ELECTRICAL EQUIPMENTS CO.,LTD</t>
  </si>
  <si>
    <t>Jiangmen Ying You Trading Co., Ltd.</t>
  </si>
  <si>
    <t>惠东县鑫瑞鞋业有限公司</t>
  </si>
  <si>
    <t>FIRSTPOWER TECHNOLOGY COMPANY LIMITED</t>
  </si>
  <si>
    <t>ZHONGSHAN RONGJNG GLASS FURNITURE CO., LTD.</t>
  </si>
  <si>
    <t>Favor Trading Co.</t>
  </si>
  <si>
    <t>东莞市金利怡卫浴有限公司</t>
  </si>
  <si>
    <t>Dongguan Lianglvfang Packing Product Co., Ltd</t>
  </si>
  <si>
    <t>Guangdong Victory Industry Ltd</t>
  </si>
  <si>
    <t>DONGGUAN JIN YASI FURNITURE CO.,LTD.</t>
  </si>
  <si>
    <t>Dongguan Xinheng Trading Co., LTD</t>
  </si>
  <si>
    <t>Jieyang City Yangyang Ceramic Co., Ltd</t>
  </si>
  <si>
    <t>Seasons(HK)Ltd</t>
  </si>
  <si>
    <t>Vesta (Guangzhou) Catering Equipment Co., Ltd</t>
  </si>
  <si>
    <t>ZHEJIANG CANWELL INTERNATIONAL PRODUCT CO., LTD. （Autobest)</t>
  </si>
  <si>
    <t>GUANGDONG BEACON TECHNOLOGY CO,. LTD</t>
  </si>
  <si>
    <t>Guangdong Zhongshan GL Electronic Co., Ltd.</t>
  </si>
  <si>
    <t>HK KM OVERSEA TRADING CO.,LIMITED</t>
  </si>
  <si>
    <t>HK KM OVERSEA TRADING CO.,Ltd</t>
  </si>
  <si>
    <t>Chaozhou Chaoan Excellent Ceramic CO., Ltd</t>
  </si>
  <si>
    <t>广州合口美家居用品开发有限公司</t>
  </si>
  <si>
    <t>Shenzhen Well Link Industrial Co. LTD</t>
  </si>
  <si>
    <t>Merlin Living Collection Co. Ltd.</t>
  </si>
  <si>
    <t>GuangDong QianFang Textile Technology Co., Ltd.</t>
  </si>
  <si>
    <t>WANGLI PLASTIC &amp; ELECTRONICS (HUIZHOU) CO.,LTD</t>
  </si>
  <si>
    <t>Best Creation</t>
  </si>
  <si>
    <t>SONIC INT’L CO., LTD</t>
  </si>
  <si>
    <t>DONGGUAN ZHITENG PLASTIC PRODUCT CO., LTD</t>
  </si>
  <si>
    <t>Longhorn Intelligent Tech Co., LTD</t>
  </si>
  <si>
    <t>Guangzhou Rosen Packaging Co., LTD</t>
  </si>
  <si>
    <t>Yingde City Meilin Extreme Sports Products Co., Ltd.</t>
  </si>
  <si>
    <t>K-Mark Industrial Ltd</t>
  </si>
  <si>
    <t>Unionwest Limited</t>
  </si>
  <si>
    <t>GLOMAIL INTERNATIONAL INC.</t>
  </si>
  <si>
    <t>爵士威家居用品（东莞）有限公司</t>
  </si>
  <si>
    <t>LIGHT ENGINE LIMITED</t>
  </si>
  <si>
    <t>Guangzhou Jet Bio-Filtration Co., Ltd.</t>
  </si>
  <si>
    <t>Zhongshan Fengye Electrical Appliances Co.,Ltd</t>
  </si>
  <si>
    <t>Kinwing Electric Industrial Co., Ltd</t>
  </si>
  <si>
    <t>广州市雨禾玩具实业有限公司</t>
  </si>
  <si>
    <t>Anhui Tongcheng Foresky Packing Co.,ltd</t>
  </si>
  <si>
    <t>Dongguan Borray Toys Co.,Ltd.</t>
  </si>
  <si>
    <t>FOSHAN FUZHIYUAN FURNITURE CO.,LTD.</t>
  </si>
  <si>
    <t>深圳市众怡佳贸易有限公司</t>
  </si>
  <si>
    <t>GO TIN(ZHONGSHAN) HARDWARE MANUFACTURING LIMITED</t>
  </si>
  <si>
    <t>高美玩具（深圳）有限公司</t>
  </si>
  <si>
    <t>SHENZHEN FABULUX TECHOLOGY CO., LTD</t>
  </si>
  <si>
    <t>Sigma Venture Limited</t>
  </si>
  <si>
    <t>佛山市顺德区日煌电器有限公司</t>
  </si>
  <si>
    <t>Dongguan Hengsheng polybag Co.,Ltd</t>
  </si>
  <si>
    <t>Dongguan Xinyuan Environmental Technology Co., Ltd.</t>
  </si>
  <si>
    <t>SUNLONG ENTERPRISES LIMITED</t>
  </si>
  <si>
    <t>Li Ming Electric (Nan Hai) CO., Ltd</t>
  </si>
  <si>
    <t>Lucky Days Industrial Co., LTD</t>
  </si>
  <si>
    <t>Anho Houseware Company Limited (Jiangmen)</t>
  </si>
  <si>
    <t>ZHONG SHAN ROADMATE  JUVENILE PRODUCT CO., LTD.</t>
  </si>
  <si>
    <t>Tianjin Regis Star Group Co.,Ltd</t>
  </si>
  <si>
    <t>FU RONG INDUSTRIAL CO LTD</t>
  </si>
  <si>
    <t>Shenzhen Kean Silicone Product Co.,Ltd</t>
  </si>
  <si>
    <t>ZHONGSHAN MOONCA LIGHTING CO., LTD</t>
  </si>
  <si>
    <t>Smarty Corporation Limited</t>
  </si>
  <si>
    <t>Harvest Loyal intelligent Household  Co., LTD- HAL</t>
  </si>
  <si>
    <t>MASTERS GLOBAL INDUSTRIAL CO.,LIMITED</t>
  </si>
  <si>
    <t>HONG KONG FORWARDS PRINTING LTD</t>
  </si>
  <si>
    <t>深圳远东包装有限公司</t>
  </si>
  <si>
    <t>DONGGUAN KABORY HARDWARE PRODUCTS CO.,LTD</t>
  </si>
  <si>
    <t>HONG KONG LIDA TRADING LIMITED</t>
  </si>
  <si>
    <t>潮州市华利达陶瓷制作有限公司</t>
  </si>
  <si>
    <t>Zhengzhou F-wheel Industrial Co., Ltd</t>
  </si>
  <si>
    <t>Foshan Alpicool Electric Appliance Co.,Ltd/</t>
  </si>
  <si>
    <t>Wannakeep International Co., Ltd O/B: ALTA INNOVA INC</t>
  </si>
  <si>
    <t>Wannakeep International Co., Ltd</t>
  </si>
  <si>
    <t>GUANGZHOU PRODIGY DAILY-PRODUCTION CO.,LTD</t>
  </si>
  <si>
    <t>LUCKYWAY HOME APPLIANCES LIMITED</t>
  </si>
  <si>
    <t>Wea Bor (H.K.) Co., Ltd.</t>
  </si>
  <si>
    <t>东莞美生实业有限公司</t>
  </si>
  <si>
    <t>Zhongshan Zilkha Children Products Co., LTD</t>
  </si>
  <si>
    <t>RICH OCEAN ASIA - PAC LIMITED</t>
  </si>
  <si>
    <t>东莞市富瑞灯饰有限公司</t>
  </si>
  <si>
    <t>NingBo NingYuan Import &amp; Export Co.,Ltd.</t>
  </si>
  <si>
    <t>Georex Asia Ltd</t>
  </si>
  <si>
    <t>Ocean Moda Plastic Products Ltd</t>
  </si>
  <si>
    <t>AZAD INTERNATIONAL (H.K.) LTD.</t>
  </si>
  <si>
    <t>Mei Yi Furniture CO.,LTD</t>
  </si>
  <si>
    <t>MINGBO (HK) INVESTMENT CO., LTD</t>
  </si>
  <si>
    <t>ARTSYMEN FURNITURE CO.LTD - ATY</t>
  </si>
  <si>
    <t>FOSHAN YUYANG IMP AND EXP CORPORATION LTD.</t>
  </si>
  <si>
    <t>Guangzhou Fiedle Leather Bag Co., Ltd</t>
  </si>
  <si>
    <t>AUROLITE ELECTRICAL PANYU GUANG ZHOU LIMITED</t>
  </si>
  <si>
    <t>Zhongshan C5 Lighting Co Ltd.</t>
  </si>
  <si>
    <t>Wing Chit Industries Co Ltd.</t>
  </si>
  <si>
    <t>Dongguan Qinlincheng Animation Technology CO..LTD</t>
  </si>
  <si>
    <t>Sinowest Trading Ltd.</t>
  </si>
  <si>
    <t>Zhaoqing New Sen Tian Textile Co.,Ltd</t>
  </si>
  <si>
    <t>Hachi Company Ltd</t>
  </si>
  <si>
    <t>东莞市美婴婴幼儿用品有限公司</t>
  </si>
  <si>
    <t>RJ Group Ltd.</t>
  </si>
  <si>
    <t>Decor Industries Co., Ltd. - DEC</t>
  </si>
  <si>
    <t>Shenzhen KangChengTai Industrial Co., Ltd</t>
  </si>
  <si>
    <t>SHENZHEN LANHE LIGHTING CO. LTD</t>
  </si>
  <si>
    <t>YANGJIANG R-WINTRUE INDUSTRIAL CO., LTD.</t>
  </si>
  <si>
    <t>Playfun Ltd.</t>
  </si>
  <si>
    <t>Xiamen C&amp;H Import&amp;Export Co., Ltd.</t>
  </si>
  <si>
    <t>YANGJIANG NEW LEADER INDUSTRY &amp; TRADE CO., LTD</t>
  </si>
  <si>
    <t>MOTOR ELECTRIC MFG. CO., LTD</t>
  </si>
  <si>
    <t>东莞联立电器实业有限公司</t>
  </si>
  <si>
    <t>GALAXY INTERNATIONAL CO.,LTD</t>
  </si>
  <si>
    <t>LUSUNG SHOE LTD.</t>
  </si>
  <si>
    <t>深圳市恒辉浩国际货运代理有限公司</t>
  </si>
  <si>
    <t>ZHUHAI QUAN DA INDUSTRY &amp; COMMERCE CO.LTD</t>
  </si>
  <si>
    <t>RISUN TECHNOLOGY (HK) LIMITED</t>
  </si>
  <si>
    <t>Zhongshan Honkon Lighting Electric Appliance Co.,Ltd</t>
  </si>
  <si>
    <t>惠州市东美塑胶五金制品有限公司</t>
  </si>
  <si>
    <t>Olympia Lighting Co., Ltd - OLP</t>
  </si>
  <si>
    <t>厦门市丞力医疗器械有限公司</t>
  </si>
  <si>
    <t>European Quality Housewares Ltd.</t>
  </si>
  <si>
    <t>Yangjiang Asiabrother Enterprise Co., Limited</t>
  </si>
  <si>
    <t>Galton Voysey</t>
  </si>
  <si>
    <t>KONCAI Aluminum Cases Ltd.</t>
  </si>
  <si>
    <t>深圳市港彩包装制品有限公司</t>
  </si>
  <si>
    <t>HANGZHOU LONGQUAN INDUSTRIAL CO.,LIMITED</t>
  </si>
  <si>
    <t>杭州隆宁贸易有限公司</t>
  </si>
  <si>
    <t>Divano Lounge Company Limited</t>
  </si>
  <si>
    <t>Nedis B.V.</t>
  </si>
  <si>
    <t>DONGGUAN JHS ELECTRICAL CO., LTD.</t>
  </si>
  <si>
    <t>广州金旎斯进出口有限公司</t>
  </si>
  <si>
    <t>Long Fu Truck&amp;Trailer Parts Inc.</t>
  </si>
  <si>
    <t>PINGNAN BOHAO HOUSEHOLD ARTICLES CO.,LTD</t>
  </si>
  <si>
    <t>Vecsonic Electronics INC.</t>
  </si>
  <si>
    <t>FAB-CHAIN SERVICE CO., LTD.</t>
  </si>
  <si>
    <t>Zhuhai Great Power Energy &amp; Technology Co.,Ltd</t>
  </si>
  <si>
    <t>GUANGDONG EONJOY TECHNOLOGY LIMITED</t>
  </si>
  <si>
    <t>佛山市达高国际货运代理有限公司</t>
  </si>
  <si>
    <t>Shengde</t>
  </si>
  <si>
    <t>福清市胜德塑胶制品有限公司</t>
  </si>
  <si>
    <t>潮州市东华印务有限公司</t>
  </si>
  <si>
    <t>Foshan Shunde Lisheng Lamp Ltd ., Co.</t>
  </si>
  <si>
    <t>汕头市澄海区梦谷玩具商行</t>
  </si>
  <si>
    <t>Ching Wah Metal Products Ltd</t>
  </si>
  <si>
    <t>DONGGUAN YUANSHENGGUANG ELECTRONICS CO., LTD.</t>
  </si>
  <si>
    <t>China Decoration Lights (Holding) Limited</t>
  </si>
  <si>
    <t>Nanning Longson Co.,Ltd</t>
  </si>
  <si>
    <t>DONGGUAN XIANGSHENG HOUSEHOLD PRODUCTS CO.,LTD</t>
  </si>
  <si>
    <t>XINGTAI HARDWARE AND WOODEN</t>
  </si>
  <si>
    <t>阳江市铭宇制造有限公司</t>
  </si>
  <si>
    <t>Jetta Company Ltd.</t>
  </si>
  <si>
    <t>ZHONGSHAN YUTENG IMP.&amp;EXP. TRADING CO.,LTD</t>
  </si>
  <si>
    <t>FOREMOST WORLDWIDE CO.,LTD.</t>
  </si>
  <si>
    <t>Guangdong Binli Bathroom Co., Ltd</t>
  </si>
  <si>
    <t>深圳市深鸿翔国际货运代理有限公司</t>
  </si>
  <si>
    <t>JIANGMEN LANGJIE TRADING CO.,LTD</t>
  </si>
  <si>
    <t>汕头市广润实业有限公司</t>
  </si>
  <si>
    <t>Shenzhen TVT Digital Technology Co., LTD.</t>
  </si>
  <si>
    <t>Shenzhen Charming Luggage Co.,Ltd</t>
  </si>
  <si>
    <t>TCL DELONGHI HOME APPLIANCES (ZHONGSHAN) CO., LTD.</t>
  </si>
  <si>
    <t>TCL德龙家用电器（中山）有限公司</t>
  </si>
  <si>
    <t>WOO HING PLASTIC FACTORY</t>
  </si>
  <si>
    <t>Woo Hing Industry (Shenzhen) Co., Ltd.</t>
  </si>
  <si>
    <t>Top Line Sources International Company Limited</t>
  </si>
  <si>
    <t>珠海市睿力电器有限公司</t>
  </si>
  <si>
    <t>汕头市粤秀物流有限公司</t>
  </si>
  <si>
    <t>CLIFFTON (H.K.) LTD</t>
  </si>
  <si>
    <t>Dongguan Tongli Plastic</t>
  </si>
  <si>
    <t>FOSHAN SHUNDE KAITAO IMPORT AND EXPORT Co.,LTD</t>
  </si>
  <si>
    <t>江门市裕浩家用电器有限公司</t>
  </si>
  <si>
    <t>MiniMOQ Packaging Co.,Ltd</t>
  </si>
  <si>
    <t>Shenzhen Homi Lighting Co., Ltd</t>
  </si>
  <si>
    <t>惠州旸光花园制品有限公司</t>
  </si>
  <si>
    <t>Shantou Dihua Trading Co., Ltd.</t>
  </si>
  <si>
    <t>ALPHA HOME GROUP LIMITED</t>
  </si>
  <si>
    <t>江门市凯斯家用电器有限公司</t>
  </si>
  <si>
    <t>DONGGUAN CITY XIONGSHENG FURNITURE CO.,LTD</t>
  </si>
  <si>
    <t>华隆瑞锋国际货运（上海）有限公司广州分公司</t>
  </si>
  <si>
    <t>NATIONAL STATE INDUSTRIES LIMITED</t>
  </si>
  <si>
    <t>XinXing Group</t>
  </si>
  <si>
    <t>CHAOZHOU QUANDE CERAMIC COL, LTD</t>
  </si>
  <si>
    <t>Dongguan Jingnuo Environment Science and Technology Inc</t>
  </si>
  <si>
    <t>Ruee Appliances Ltd - RUE</t>
  </si>
  <si>
    <t>Shenzhen Nexol Lighting Technology Co., Ltd.</t>
  </si>
  <si>
    <t>Zhongshan Jiafeng Lighting Co.,Ltd</t>
  </si>
  <si>
    <t>Guangdong Huaxing Glass Co., Ltd</t>
  </si>
  <si>
    <t>广州傲洋国际货运代理有限公司</t>
  </si>
  <si>
    <t>FOSHAN NANHAI JIAN JIAN HARDWARE ACCESSORY FACTORY</t>
  </si>
  <si>
    <t>On Lee Manufacturing</t>
  </si>
  <si>
    <t>CHAOZHOU HAIHONG CERAMICS MAKING CO., LTD</t>
  </si>
  <si>
    <t>GUANGZHOU LAN BUWAN CLOTHING CO.LTD</t>
  </si>
  <si>
    <t>ROMA CLOTHING</t>
  </si>
  <si>
    <t>Wilkinson China Ltd</t>
  </si>
  <si>
    <t>OASI ENTERPRISE LTD.</t>
  </si>
  <si>
    <t>EVERLITE (H.K.) LTD</t>
  </si>
  <si>
    <t>Everlite H.K. Ltd.</t>
  </si>
  <si>
    <t>K-Air</t>
  </si>
  <si>
    <t>天津泛艺国际货运代理服务有限公司深圳分公司</t>
  </si>
  <si>
    <t>GUANGDONG MIRROR LIGHT BATHROOM TECHNOLOGY CO.,LTD</t>
  </si>
  <si>
    <t>SANLIDA ELECTRICAL TECHNOLOGY CO.,LTD.</t>
  </si>
  <si>
    <t>Guangdong Canbo Electrical Co.,Ltd.</t>
  </si>
  <si>
    <t>Dongguan Hou Jie Chiling G.E.W. Manufacturing Co., Ltd.</t>
  </si>
  <si>
    <t>佛山市将轩金属制品有限公司</t>
  </si>
  <si>
    <t>Foshan Genux Metal Products Co., Ltd</t>
  </si>
  <si>
    <t>LINDA HAIR BEAUTY PRODUCTS LIMITED</t>
  </si>
  <si>
    <t>ABUS (HONG KONG) Ltd.</t>
  </si>
  <si>
    <t>Yienn Lih Enterprise Co., Ltd</t>
  </si>
  <si>
    <t>THANKHOT BIOTECHNOLOGY CO.,LTD</t>
  </si>
  <si>
    <t>Anqi Household Articles Co.,limited</t>
  </si>
  <si>
    <t>Shenzhen Hafly Technology co., Ltd</t>
  </si>
  <si>
    <t>GOLDFINE FURNITURE (HK) INDUSTRIES CO.,LTD</t>
  </si>
  <si>
    <t>ZHONGSHAN SUNSHINE ELECTRICAL</t>
  </si>
  <si>
    <t>FOSHAN AIMEIER FURNITURE CO.,LTD.</t>
  </si>
  <si>
    <t>深圳市世界波国际国际货运代理有限公司</t>
  </si>
  <si>
    <t>Yangjiang Angele Kitchenware Co., LTD</t>
  </si>
  <si>
    <t>SKYARD FURNITURE CO., LTD</t>
  </si>
  <si>
    <t>FOSHAN CHENGCHEN OUTDOOR FURNITURE CO., LTD</t>
  </si>
  <si>
    <t>Dongguan KOYO Co., Ltd.</t>
  </si>
  <si>
    <t>Xiamen Forsee Outdoor Accessories Co., Ltd.</t>
  </si>
  <si>
    <t>广西玉林嘉宝日用品制造有限公司</t>
  </si>
  <si>
    <t>东莞市长安国颖餐厨制品贸易部</t>
  </si>
  <si>
    <t>SEIKAKU TECHNICAL GROUP LIMITED ON BEHALF OF AUDIO-TECHNICA CORP.</t>
  </si>
  <si>
    <t>Seikaku Technical Group Ltd. 东莞精恒电子有限公司</t>
  </si>
  <si>
    <t>DONGGUAN CITY UTOP SPORTING GOODS CO.,LTD</t>
  </si>
  <si>
    <t>华康塑胶制品（东源）有限公司</t>
  </si>
  <si>
    <t>东莞兴信塑胶制品有限公司</t>
  </si>
  <si>
    <t>Nanhai Taiping Hardware Plastics Factory</t>
  </si>
  <si>
    <t>Jiangmen Nanguang Electrical Appliance Industrial Co.,Ltd.</t>
  </si>
  <si>
    <t>JECKSON Electric Co., Ltd.</t>
  </si>
  <si>
    <t>深圳市直通国际货运代理有限公司</t>
  </si>
  <si>
    <t>Guangzhou Classic Lighting Co., Ltd</t>
  </si>
  <si>
    <t>E-HOME FURNITURE CO.,LTD</t>
  </si>
  <si>
    <t>HASBRO INTERNATIONAL TRADING B.V.</t>
  </si>
  <si>
    <t>中山市洁泰净化科技有限公司</t>
  </si>
  <si>
    <t>XinLeHong Toys Factory</t>
  </si>
  <si>
    <t>深圳市世恒供应链管理有限公司</t>
  </si>
  <si>
    <t>Golden Chance Manufacturing</t>
  </si>
  <si>
    <t>Dongguan Longteng Craftwork Factory</t>
  </si>
  <si>
    <t>汕头市澄海区彼恩宝贸易商行</t>
  </si>
  <si>
    <t>Foshan Yonglitai Axle Co., Ltd</t>
  </si>
  <si>
    <t>Golf Gifts &amp; Gallery</t>
  </si>
  <si>
    <t>ETANO HOME INDUSTIAL CO,LTD</t>
  </si>
  <si>
    <t>Dongguan Guoyao Lighting Co., Ltd.</t>
  </si>
  <si>
    <t>Guangdong Yiconton Airspring Co., Ltd.</t>
  </si>
  <si>
    <t>SHUN XING LONG GOLF PRODUCTS  LTD</t>
  </si>
  <si>
    <t>Twin-Star (Dongguan) Trading Ltd</t>
  </si>
  <si>
    <t>广东美格尔电器科技实业有限公司</t>
  </si>
  <si>
    <t>Master Group Global Co., Ltd.</t>
  </si>
  <si>
    <t>ADMIRAL YUAN FONG IMPEX CO.,LTD.</t>
  </si>
  <si>
    <t>KIM MING PLASTIC FACTORY LTD</t>
  </si>
  <si>
    <t>Zhongshan Galanz Consumer Electric Appliances Co Ltd</t>
  </si>
  <si>
    <t>CHARTERHOUSE HONG KONG LIMITED</t>
  </si>
  <si>
    <t>新兴县凌铭电器有限公司</t>
  </si>
  <si>
    <t>TCL Air Conditioner (Zhongshan) Limited</t>
  </si>
  <si>
    <t>Dongguan Cheongwoo Industrial Co. LTD</t>
  </si>
  <si>
    <t>HAPPY BILLION INDL LTD</t>
  </si>
  <si>
    <t>MATTEL ASIA PACIFIC SOURCING LTD</t>
  </si>
  <si>
    <t>GOLDMINE ENTERPRISE CO.,LTD</t>
  </si>
  <si>
    <t>UDN Packaging Corp</t>
  </si>
  <si>
    <t>CHAOZHOU WEIGAO CERAMIC CRAFT  CO.，LTD</t>
  </si>
  <si>
    <t>Allport Cargo Services</t>
  </si>
  <si>
    <t>CARGO SERVICES （CHINA）LIMITED SHENZHEN BRANCH</t>
  </si>
  <si>
    <t>GDBR Grill Daddy Brush Co.</t>
  </si>
  <si>
    <t>E.ZARRO STUDIOS INT'L INC.</t>
  </si>
  <si>
    <t>V-TAND International Group Limited</t>
  </si>
  <si>
    <t>Golden Prene Enterprise Co., Ltd.</t>
  </si>
  <si>
    <t>Guang Der Group Holding Co.,Ltd</t>
  </si>
  <si>
    <t>AMAC ASIA LIMITED</t>
  </si>
  <si>
    <t>广东顺德伟经伟伦进出口有限公司</t>
  </si>
  <si>
    <t>Luoyang Speedtech Sporting Goods Co.,Ltd</t>
  </si>
  <si>
    <t>YOUYI - CHAOZHOU YINHE CERAMICS CO., LTD - CYC</t>
  </si>
  <si>
    <t>Guangdong Huayi Plumbing Fitting Industry Co., Ltd.</t>
  </si>
  <si>
    <t>Wanxinda (Guangzhou) Technology Product Co., Ltd</t>
  </si>
  <si>
    <t>A Leading Role Limited</t>
  </si>
  <si>
    <t>Rodman Enterprises Limited</t>
  </si>
  <si>
    <t>Shantou New Oriental Hotel Amenities Co., Ltd</t>
  </si>
  <si>
    <t>HUNTER TRADING (SHANTOU) CO.,LTD.</t>
  </si>
  <si>
    <t>HUNTER AMENITIES (SHANTOU) CO., LTD.</t>
  </si>
  <si>
    <t>HANGZHOU GREATSTAR INDUSTRIAL CO., LTD.</t>
  </si>
  <si>
    <t>广东狮万克电器有限公司</t>
  </si>
  <si>
    <t>佛山市顺德区凯地电器有限公司</t>
  </si>
  <si>
    <t>Hong Kong Thinking Technology</t>
  </si>
  <si>
    <t>深圳市狩猎科技有限公司</t>
  </si>
  <si>
    <t>EKO DEVELOPMENT LIMITED</t>
  </si>
  <si>
    <t>UMEC COMPANY LIMITED</t>
  </si>
  <si>
    <t>UMEC SHENZHEN COMPANY LTD.</t>
  </si>
  <si>
    <t>C&amp;C Luggage Manufacturing Co.,Ltd</t>
  </si>
  <si>
    <t>WINGO INDUSTRY LIMITED</t>
  </si>
  <si>
    <t>Wingo Industry LTD.</t>
  </si>
  <si>
    <t>Guangzhou Bause Cosmetics Co.,Ltd</t>
  </si>
  <si>
    <t>CHUANGYUAN INTERNATIONAL INDUSTRIAL ENTERPRISE LIMITED</t>
  </si>
  <si>
    <t>广州互动创新贸易经济合作有限公司</t>
  </si>
  <si>
    <t>Sunnylove Baby products Zhuhai Co.,Ltd</t>
  </si>
  <si>
    <t>CLOVER GLOBAL LIMITED</t>
  </si>
  <si>
    <t>Ningbo Win-Mate Cosmetic Packaging Co., Ltd.</t>
  </si>
  <si>
    <t>Zhuhai Onward Bio-Tech Ltd.</t>
  </si>
  <si>
    <t>Guangdong Shunde Boscher Environmental Furniture Co.,Ltd</t>
  </si>
  <si>
    <t>佛山市耀晴进出口有限公司</t>
  </si>
  <si>
    <t>Ecatch Technology Co., Ltd</t>
  </si>
  <si>
    <t>Guangxi Cenxi Dacheng Stationery Co., Ltd</t>
  </si>
  <si>
    <t>广东欣骏电器有限公司</t>
  </si>
  <si>
    <t>阳江市和森工贸有限公司</t>
  </si>
  <si>
    <t>Yangjiang Jiangcheng District Ruixin Kitchen Industry Co., Ltd</t>
  </si>
  <si>
    <t>The Bourgini Company B.V.</t>
  </si>
  <si>
    <t>Bourgini3 - RS</t>
  </si>
  <si>
    <t>DONGGUAN  KAI YU GOLF PRODUCTS CO.,LTD.</t>
  </si>
  <si>
    <t>东莞市凯育高尔夫用品有限公司</t>
  </si>
  <si>
    <t>Jazwares, LLC</t>
  </si>
  <si>
    <t>JAZ TOYS HK LIMITED</t>
  </si>
  <si>
    <t>Thunder Power Industries Limited</t>
  </si>
  <si>
    <t>Jiajun Plastic &amp; Hardware Products Co., Ltd</t>
  </si>
  <si>
    <t>DONGGUAN CHAOBANG ELECTRONIC INDUSTRIAL CO., LTD.</t>
  </si>
  <si>
    <t>GP BATTERY MARKETING (HK) LIMITED</t>
  </si>
  <si>
    <t>Guangdong Sitong Group Co., Ltd.</t>
  </si>
  <si>
    <t>CAREMAX REHABILITATION EQUIPMENT CO.,LTD</t>
  </si>
  <si>
    <t>TAOJIANG JAKE MUSICAL INSTRUMENT MANUFACTURING CO.LTD</t>
  </si>
  <si>
    <t>Century Distribution Systems, Inc. (a consolidator) on behalf of (vendor or various vendors)</t>
  </si>
  <si>
    <t>Century Distribution Systems (H.K.) Ltd.</t>
  </si>
  <si>
    <t>东莞诚远家电有限公司</t>
  </si>
  <si>
    <t>Dongguan Fengxin</t>
  </si>
  <si>
    <t>Castlery Inc.</t>
  </si>
  <si>
    <t>Shenzhen Jinfeng Plastic Products Co Ltd</t>
  </si>
  <si>
    <t>深圳市宝进达贸易有限公司</t>
  </si>
  <si>
    <t>Sabrina Manufacturing Group Ltd</t>
  </si>
  <si>
    <t>深圳叁陆零工艺礼品有限公司</t>
  </si>
  <si>
    <t>HARVEST CERAMIC CO.,LIMITED</t>
  </si>
  <si>
    <t>Chaozhou Harvest Ceramic Factory</t>
  </si>
  <si>
    <t>Guangdong Teampro Technology Co., Ltd</t>
  </si>
  <si>
    <t>HWA NAN PLASTICS MFG IND LTD</t>
  </si>
  <si>
    <t>RIVERHOBBY TECH. (SHENZHEN) CO., LTD.</t>
  </si>
  <si>
    <t>MITO COLOR IMAGING CO., LTD</t>
  </si>
  <si>
    <t>ZhuHai Un-Tern Imaging Products Co.,Ltd</t>
  </si>
  <si>
    <t>Exustar Enterprise Co. Ltd.</t>
  </si>
  <si>
    <t>深圳深贸恒源贸易有限公司</t>
  </si>
  <si>
    <t>START LINK INDUSTRIAL LIMITED</t>
  </si>
  <si>
    <t>Ninestar corporation</t>
  </si>
  <si>
    <t>Huisen Plexiglass Crafts Co., Ltd</t>
  </si>
  <si>
    <t>Dongguan Unuspaper Stationery Co.,Ltd</t>
  </si>
  <si>
    <t>Shenzhen JingTuo Automotic Tech Co.,Ltd</t>
  </si>
  <si>
    <t>SF Express China 广东顺丰电子商务有限公司</t>
  </si>
  <si>
    <t>STEALTH CO., LTD.</t>
  </si>
  <si>
    <t>Kaiping Lipu Sanitary Ware Co., Inc.</t>
  </si>
  <si>
    <t>Dongguan City Ule-cooker Outdoor Leisure Products</t>
  </si>
  <si>
    <t>Shenzhen Benhaida Rubber &amp; Plastic Products Co., Ltd.</t>
  </si>
  <si>
    <t>PRODUCTION SERVICES LIMITED</t>
  </si>
  <si>
    <t>莆田市金汉发品有限公司</t>
  </si>
  <si>
    <t>惠州高宝发工艺制品有限公司</t>
  </si>
  <si>
    <t>深圳市新华建兴塑胶制品有限公司</t>
  </si>
  <si>
    <t>广州国祥实业有限公司</t>
  </si>
  <si>
    <t>台山市祥威制衣有限公司</t>
  </si>
  <si>
    <t>HQP ELECTRIC INDUSTRIAL CO.,LTD</t>
  </si>
  <si>
    <t>FOSHAN SHUNDE SINCERE-HOME HOME APPLIANCE MANUFACTURING CO., LTD.</t>
  </si>
  <si>
    <t>SourceM - Guangzhou Evanesco Trade Co., LTD.</t>
  </si>
  <si>
    <t>SourceM, LLC</t>
  </si>
  <si>
    <t>FUZHOU SHANHE HOME PRODUCT CO.,LTD</t>
  </si>
  <si>
    <t>E-Tek Technology Industry Limited</t>
  </si>
  <si>
    <t>TA TA TECH (HUIZHOU) COMPANY LIMITED</t>
  </si>
  <si>
    <t>Miracle J Ltd.</t>
  </si>
  <si>
    <t>东莞市高登堡玩具有限公司</t>
  </si>
  <si>
    <t>东莞市优卓宠物用品有限公司</t>
  </si>
  <si>
    <t>luxuryhome</t>
  </si>
  <si>
    <t>Jiangmen Anmei Industrial Co.,Ltd</t>
  </si>
  <si>
    <t>SKY CHAIN TRADING LTD TRADING AS</t>
  </si>
  <si>
    <t>广东万事泰集团有限公司</t>
  </si>
  <si>
    <t>HORIZON INDUSTRY DEVELOPMENT LTD</t>
  </si>
  <si>
    <t>AJS Electronics Limited</t>
  </si>
  <si>
    <t>Top Loyal Electronics Co., Ltd</t>
  </si>
  <si>
    <t>Lazy Life Limited</t>
  </si>
  <si>
    <t>Eastech Electronics (HK) Ltd.</t>
  </si>
  <si>
    <t>ENPING YIXING ELECTRONIC EQUIPMENT CO., LTD.</t>
  </si>
  <si>
    <t>Dongguan Kingsun Enterprises Co., Ltd</t>
  </si>
  <si>
    <t>HUIZHOU MINDAWE FURNITURE CO.,LTD</t>
  </si>
  <si>
    <t>Huizhou Baicheng Furniture Co. LTD.</t>
  </si>
  <si>
    <t>Majesty Packaging Systems Limited</t>
  </si>
  <si>
    <t>东莞樟木头成兴塑胶制品有限公司</t>
  </si>
  <si>
    <t>Maersk Shekou</t>
  </si>
  <si>
    <t>zhongshan smart plastic manufacturing ltd.</t>
  </si>
  <si>
    <t>BETA (SHENZHEN) PACKAGE PRODUCTS CO., LTD</t>
  </si>
  <si>
    <t>Zhonghang Fuji</t>
  </si>
  <si>
    <t>Liveon Industrial Co. Ltd</t>
  </si>
  <si>
    <t>Jianhe Trading Limited</t>
  </si>
  <si>
    <t>Yangjiang Vossen Industry&amp; Trade CO.,LTD</t>
  </si>
  <si>
    <t>THE WELL LEATHERWARE MANUFACTORY LIMITED</t>
  </si>
  <si>
    <t>DHL Global Forwarding (China) Co., Ltd., Shenzhen Branch</t>
  </si>
  <si>
    <t>New Prokin International ltd</t>
  </si>
  <si>
    <t>YANGDONG EKA HOUSEWARE CO., LTD.</t>
  </si>
  <si>
    <t>Tonghua Intelligent Technology</t>
  </si>
  <si>
    <t>Zhongshan Kaitze Home Improvement Co.,Ltd</t>
  </si>
  <si>
    <t>GUANGZHOU JAC PACKAGING CO., LTD</t>
  </si>
  <si>
    <t>Tianao Holding Limited</t>
  </si>
  <si>
    <t>Altop Precision Die Casting Co,Ltd</t>
  </si>
  <si>
    <t>GENIMEX JERSEY LTD</t>
  </si>
  <si>
    <t>阳江市合力货运代理有限公司</t>
  </si>
  <si>
    <t>Foshan Jinting Import and Export Co., Ltd.</t>
  </si>
  <si>
    <t>Joy Young Enterprise</t>
  </si>
  <si>
    <t>广东穗航物流有限公司</t>
  </si>
  <si>
    <t>DongGuan Kinshun Packing Materials Co. Ltd</t>
  </si>
  <si>
    <t>汕头市尊祥企业管理服务有限公司</t>
  </si>
  <si>
    <t>Shenzhen Aimax Innovation Co.,Ltd</t>
  </si>
  <si>
    <t>GUANGDONG AOLITAI CERAMICS INDUSTRY CO.,LTD.</t>
  </si>
  <si>
    <t>Xiamen Newsun Co.,Ltd</t>
  </si>
  <si>
    <t>GUANYA FURNITURE COMPANY - GUA</t>
  </si>
  <si>
    <t>广东亿海国际货运代理有限公司</t>
  </si>
  <si>
    <t>HAI SHA INTERNATIONAL (HK) LIMITED O/B FOSHAN TORA-HELSHA FILTER CO., LTD.</t>
  </si>
  <si>
    <t>SHENZHEN TLSUN TECHNOLOGY CO.,LTD</t>
  </si>
  <si>
    <t>M.A.D. FURNITURE DESIGN COMPANY LIMITED</t>
  </si>
  <si>
    <t>佛山市精一家具有限公司谷腾分公司</t>
  </si>
  <si>
    <t>Foshan Mingai Trade Ltd.</t>
  </si>
  <si>
    <t>Frank Sanitary Ware Co Ltd</t>
  </si>
  <si>
    <t>Guangdong Vovica Home Technology Co., Ltd.</t>
  </si>
  <si>
    <t>广东广荣实业有限公司</t>
  </si>
  <si>
    <t>NEW FOREST TOYS FACTORY</t>
  </si>
  <si>
    <t>汕头市新鸿锦国际货运代理有限公司</t>
  </si>
  <si>
    <t>Ningbo Yourlite Imp. &amp; Exp. Co., Ltd.</t>
  </si>
  <si>
    <t>Dongguan Saosen Furniture Co., Ltd.</t>
  </si>
  <si>
    <t>GUANGDONG WIREKING METAL MANUFACTURE CO., LTD</t>
  </si>
  <si>
    <t>Compotech Manufacturing Limited</t>
  </si>
  <si>
    <t>江门市威达玻璃纤维制品有限公司</t>
  </si>
  <si>
    <t>FOSHAN PUREER ELECTRICAL APPLIANCE CO., LTD.</t>
  </si>
  <si>
    <t>汕头市万礼礼品有限公司</t>
  </si>
  <si>
    <t>Dong Guan City Happy Life Plastic Produces CO.,LTD</t>
  </si>
  <si>
    <t>ALFRED ZAHN COMPANY</t>
  </si>
  <si>
    <t>Guangzhou Orchard Aromatherapy &amp; Skin Care Co., Ltd.</t>
  </si>
  <si>
    <t>DONGGUAN WING GAR METAL&amp;PLASTIC PRODUCTS CO.,LTD</t>
  </si>
  <si>
    <t>深圳市嘉达运通国际物流有限公司</t>
  </si>
  <si>
    <t>WELLBEST INDUSTRIES LTD.</t>
  </si>
  <si>
    <t>UNION FIELD INTERNATIONAL DEVELOPMENT LTD</t>
  </si>
  <si>
    <t>Dong Guan City YangChen Furniture Co.,Ltd.</t>
  </si>
  <si>
    <t>Pin Jang Enterprise LTD. - PJE</t>
  </si>
  <si>
    <t>FOCUS HOUSEWARE CORPORATION</t>
  </si>
  <si>
    <t>TEXPACK INTERNATIONAL LIMITED</t>
  </si>
  <si>
    <t>广州力可高进出口贸易有限公司</t>
  </si>
  <si>
    <t>WORKMAN CO.,LIMITED</t>
  </si>
  <si>
    <t>九江圣翔国际货运代理有限公司</t>
  </si>
  <si>
    <t>Office Essential Limited</t>
  </si>
  <si>
    <t>Q P International Limited</t>
  </si>
  <si>
    <t>QP Printing Ltd</t>
  </si>
  <si>
    <t>Summary Service Ltd</t>
  </si>
  <si>
    <t>揭阳市金诚泰五金制品有限公司</t>
  </si>
  <si>
    <t>UniOne Products Co., Ltd.</t>
  </si>
  <si>
    <t>YUCAU HOME APPLIANCES CO.，LIMITED</t>
  </si>
  <si>
    <t>中山杰士美电子有限公司</t>
  </si>
  <si>
    <t>LEE FINE PACKING COMPANY LIMITED</t>
  </si>
  <si>
    <t>东莞市佳伟进出口有限公司</t>
  </si>
  <si>
    <t>佛山市拓宝电器有限公司</t>
  </si>
  <si>
    <t>BRIGHT EAGLE ENTERPRISE LTD</t>
  </si>
  <si>
    <t>Yangjiang Tinyuen Trade Limited</t>
  </si>
  <si>
    <t>GUANGZHOU JING HUANG GLASSWARE</t>
  </si>
  <si>
    <t>Cosmocon International Ltd</t>
  </si>
  <si>
    <t>东莞市日晶照明科技有限公司</t>
  </si>
  <si>
    <t>Miaote Plastic Products Co., Ltd</t>
  </si>
  <si>
    <t>Jason Industrial Co</t>
  </si>
  <si>
    <t>东莞市沅聚康纺织品有限公司</t>
  </si>
  <si>
    <t>LOL Lighting Limited</t>
  </si>
  <si>
    <t>Jinhua Zhongsheng Fiber Products Co.Ltd</t>
  </si>
  <si>
    <t>Guangxi Huabao Fiber  Products CO., Ltd</t>
  </si>
  <si>
    <t>WAH HAI INTERNATIONAL COMPANY LIMITED</t>
  </si>
  <si>
    <t>GUILIN XIAOLIN LIGHT INDUSTRIAL CO.,LTD.</t>
  </si>
  <si>
    <t>G &amp; T ASIA LTD</t>
  </si>
  <si>
    <t>D &amp; D DISPLAY COMPANY</t>
  </si>
  <si>
    <t>汕头市澄海区乔氏探贸易商行</t>
  </si>
  <si>
    <t>Everhope Group</t>
  </si>
  <si>
    <t>Hong Kong Hoptai Fishings  Co., Limited</t>
  </si>
  <si>
    <t>TaiKi Musical Instrument Corp</t>
  </si>
  <si>
    <t>江门市文群塑料制品有限公司</t>
  </si>
  <si>
    <t>L&amp;E Packaging Product Trading (Shenzhen) Ltd.</t>
  </si>
  <si>
    <t>MEIQUAN SHOES CO LTD (NOT USING)</t>
  </si>
  <si>
    <t>紫阳县陆鑫运动制品有限责任公司</t>
  </si>
  <si>
    <t>Goodwell Hardware And Electric Appliance Manufacture Co.,Ltd</t>
  </si>
  <si>
    <t>台州斯美特鞋业有限公司</t>
  </si>
  <si>
    <t>Chaozhou Yazhiyi Ceramic Co., Ltd</t>
  </si>
  <si>
    <t>Panley (H.K.)  Ltd.</t>
  </si>
  <si>
    <t>Panley Paper Products (Shenzhen) Co., Ltd.</t>
  </si>
  <si>
    <t>Speedmark HK</t>
  </si>
  <si>
    <t>Guangzhou Time Leader Household Articles Ind. Co., Ltd</t>
  </si>
  <si>
    <t>珠海中广视讯科技有限公司</t>
  </si>
  <si>
    <t>Sonlite &amp; Stellarlite Lighting Co., Ltd.</t>
  </si>
  <si>
    <t>佛山市神之光宇星照明实业有限公司</t>
  </si>
  <si>
    <t>Shenzhen J.W. Industries</t>
  </si>
  <si>
    <t>Shenzhen HomePlus Electronic Technology Co.Ltd</t>
  </si>
  <si>
    <t>珠海福睿电子科技有限公司</t>
  </si>
  <si>
    <t>ZHONG SHAN DING JIAN LIGHTING CO.,LTD</t>
  </si>
  <si>
    <t>The Well</t>
  </si>
  <si>
    <t>GREEN DOT PACKAGING CO. LTD</t>
  </si>
  <si>
    <t>Shantou Century Beauty Dress Co.,Ltd</t>
  </si>
  <si>
    <t>ESKII (HK) LIMITED</t>
  </si>
  <si>
    <t>NewSun</t>
  </si>
  <si>
    <t>厦门新泰阳股份有限公司</t>
  </si>
  <si>
    <t>Pinecone Creations Co Ltd</t>
  </si>
  <si>
    <t>CAFFCO INTERNATIONAL LTD.</t>
  </si>
  <si>
    <t>Hongkong Guanding Furniture Ltd.</t>
  </si>
  <si>
    <t>东莞冠鼎家具有限公司</t>
  </si>
  <si>
    <t>广州沣尊家居用品有限公司</t>
  </si>
  <si>
    <t>ASQUAN LIMITED</t>
  </si>
  <si>
    <t>Choebe (Dongguan) Packaging Co., Ltd</t>
  </si>
  <si>
    <t>Neutron Lighting Limited</t>
  </si>
  <si>
    <t>GUANGDONG HAIYET INTERNATIONAL CO., LTD ZHONGSHAN BRANCH</t>
  </si>
  <si>
    <t>New Sun Lighting Co.,LTD.</t>
  </si>
  <si>
    <t>Shenzhen Dongdixin Technology Co., Ltd</t>
  </si>
  <si>
    <t>Monash</t>
  </si>
  <si>
    <t>深圳市莫纳时家居有限公司</t>
  </si>
  <si>
    <t>Hunan Hualian China Industry CO., LTD</t>
  </si>
  <si>
    <t>SAMSON BRIGHT INDUSTRIAL COMPANY LIMITED</t>
  </si>
  <si>
    <t>Yongfeng Hair Fashion</t>
  </si>
  <si>
    <t>YINGFEI HAIR FASHION PRODUCTS CO.,LTD</t>
  </si>
  <si>
    <t>深圳市恒基拓展实业有限公司</t>
  </si>
  <si>
    <t>CYMAX INTERNATIONAL LTD.</t>
  </si>
  <si>
    <t>汕头市澄海区铭明塑胶实业有限公司</t>
  </si>
  <si>
    <t>Foshan Nanhai Hengbiao Furniture Co.,Ltd</t>
  </si>
  <si>
    <t>DONGGUAN FUTIN LIGHTING CO.,LTD</t>
  </si>
  <si>
    <t>深圳市胜必雅贸易有限公司</t>
  </si>
  <si>
    <t>IDEAL INTERNATIONAL LIGHTING (H.K) COMPANY LIMITED.</t>
  </si>
  <si>
    <t>Hosen Two Eight Ceramic Tableware Industry Co., Ltd</t>
  </si>
  <si>
    <t>Foshan Shunde Jianpeng Industrial Co., Ltd.</t>
  </si>
  <si>
    <t>佛山市顺德区坚鹏实业有限公司</t>
  </si>
  <si>
    <t>Meko lighting CO.,LTD</t>
  </si>
  <si>
    <t>ZHONGSHAN NEPTUM SANITARY WARE CO.,LTD</t>
  </si>
  <si>
    <t>HOPESUN ENTERPRISES CO</t>
  </si>
  <si>
    <t>Shantou Longhu Yameisi Decorations Factory</t>
  </si>
  <si>
    <t>汕头市龙湖区雅美斯饰品厂</t>
  </si>
  <si>
    <t>Zhongshan Aochuang Ventilation Co.,Ltd.</t>
  </si>
  <si>
    <t>中山市奥创通风设备有限公司</t>
  </si>
  <si>
    <t>SHENZHEN SINO-HARVEST INDUSTRY CO LTD</t>
  </si>
  <si>
    <t>中山市春凯电器有限公司</t>
  </si>
  <si>
    <t>江门市蓬江区华辉电子科技有限公司</t>
  </si>
  <si>
    <t>Onward Helmet Co Ltd</t>
  </si>
  <si>
    <t>Dongguan Yu Tu Hardware Products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</si>
</sst>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324354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324354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  <fill>
      <patternFill patternType="solid">
        <fgColor rgb="FF45DABE"/>
        <bgColor indexed="64"/>
      </patternFill>
    </fill>
    <fill>
      <patternFill patternType="solid">
        <fgColor rgb="FFFA595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0" xfId="0" applyFill="1"/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3" borderId="0" xfId="0" applyFont="1" applyFill="1"/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left" vertical="center"/>
    </xf>
    <xf numFmtId="0" fontId="0" fillId="0" borderId="0" xfId="0" applyNumberFormat="1" applyFont="1" applyBorder="1" applyAlignment="1">
      <alignment horizontal="left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32435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5959"/>
      <color rgb="FF324354"/>
      <color rgb="FF45D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xbot005%20-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Pre-Invoice (draft)"/>
    </sheetNames>
    <sheetDataSet>
      <sheetData sheetId="0">
        <row r="1">
          <cell r="B1" t="str">
            <v>FLEX ID</v>
          </cell>
          <cell r="C1" t="str">
            <v>Action</v>
          </cell>
        </row>
        <row r="2">
          <cell r="B2">
            <v>1494932</v>
          </cell>
          <cell r="C2" t="str">
            <v>Skipped (no invoice)</v>
          </cell>
        </row>
        <row r="3">
          <cell r="B3">
            <v>1523386</v>
          </cell>
          <cell r="C3" t="str">
            <v>Skipped (no invoice)</v>
          </cell>
        </row>
        <row r="4">
          <cell r="B4">
            <v>1519642</v>
          </cell>
          <cell r="C4" t="str">
            <v>Auto Invoiced</v>
          </cell>
        </row>
        <row r="5">
          <cell r="B5">
            <v>1494961</v>
          </cell>
          <cell r="C5" t="str">
            <v>Skipped (no invoice)</v>
          </cell>
        </row>
        <row r="6">
          <cell r="B6">
            <v>1519341</v>
          </cell>
          <cell r="C6" t="str">
            <v>Skipped (no invoice)</v>
          </cell>
        </row>
        <row r="7">
          <cell r="B7">
            <v>1548678</v>
          </cell>
          <cell r="C7" t="str">
            <v>Skipped (no invoice)</v>
          </cell>
        </row>
        <row r="8">
          <cell r="B8">
            <v>1548729</v>
          </cell>
          <cell r="C8" t="str">
            <v>Skipped (no invoice)</v>
          </cell>
        </row>
        <row r="9">
          <cell r="B9">
            <v>1432473</v>
          </cell>
          <cell r="C9" t="str">
            <v>Skipped (no invoice)</v>
          </cell>
        </row>
        <row r="10">
          <cell r="B10">
            <v>1373221</v>
          </cell>
          <cell r="C10" t="str">
            <v>Skipped (no invoice)</v>
          </cell>
        </row>
        <row r="11">
          <cell r="B11">
            <v>1581821</v>
          </cell>
          <cell r="C11" t="str">
            <v>Skipped (no invoice)</v>
          </cell>
        </row>
        <row r="12">
          <cell r="B12">
            <v>1537043</v>
          </cell>
          <cell r="C12" t="str">
            <v>Skipped (no invoice)</v>
          </cell>
        </row>
        <row r="13">
          <cell r="B13">
            <v>1537055</v>
          </cell>
          <cell r="C13" t="str">
            <v>Skipped (no invoice)</v>
          </cell>
        </row>
        <row r="14">
          <cell r="B14">
            <v>1552942</v>
          </cell>
          <cell r="C14" t="str">
            <v>Skipped (no invoice)</v>
          </cell>
        </row>
        <row r="15">
          <cell r="B15">
            <v>1589700</v>
          </cell>
          <cell r="C15" t="str">
            <v>Skipped (no invoice)</v>
          </cell>
        </row>
        <row r="16">
          <cell r="B16">
            <v>1578915</v>
          </cell>
          <cell r="C16" t="str">
            <v>Skipped (no invoice)</v>
          </cell>
        </row>
        <row r="17">
          <cell r="B17">
            <v>1543199</v>
          </cell>
          <cell r="C17" t="str">
            <v>Auto Invoiced</v>
          </cell>
        </row>
        <row r="18">
          <cell r="B18">
            <v>1481641</v>
          </cell>
          <cell r="C18" t="str">
            <v>Auto Invoiced</v>
          </cell>
        </row>
        <row r="19">
          <cell r="B19">
            <v>1585800</v>
          </cell>
          <cell r="C19" t="str">
            <v>Skipped (no invoice)</v>
          </cell>
        </row>
        <row r="20">
          <cell r="B20">
            <v>1577553</v>
          </cell>
          <cell r="C20" t="str">
            <v>Skipped (no invoice)</v>
          </cell>
        </row>
        <row r="21">
          <cell r="B21">
            <v>1581383</v>
          </cell>
          <cell r="C21" t="str">
            <v>Auto Invoiced</v>
          </cell>
        </row>
        <row r="22">
          <cell r="B22">
            <v>1563203</v>
          </cell>
          <cell r="C22" t="str">
            <v>Auto Invoiced</v>
          </cell>
        </row>
        <row r="23">
          <cell r="B23">
            <v>1543009</v>
          </cell>
          <cell r="C23" t="str">
            <v>Auto Invoiced</v>
          </cell>
        </row>
        <row r="24">
          <cell r="B24">
            <v>1543853</v>
          </cell>
          <cell r="C24" t="str">
            <v>Auto Invoiced</v>
          </cell>
        </row>
        <row r="25">
          <cell r="B25">
            <v>1561754</v>
          </cell>
          <cell r="C25" t="str">
            <v>Auto Invoiced</v>
          </cell>
        </row>
        <row r="26">
          <cell r="B26">
            <v>1551212</v>
          </cell>
          <cell r="C26" t="str">
            <v>Skipped (no invoice)</v>
          </cell>
        </row>
        <row r="27">
          <cell r="B27">
            <v>1578266</v>
          </cell>
          <cell r="C27" t="str">
            <v>Auto Invoiced</v>
          </cell>
        </row>
        <row r="28">
          <cell r="B28">
            <v>1572550</v>
          </cell>
          <cell r="C28" t="str">
            <v>Auto Invoiced</v>
          </cell>
        </row>
        <row r="29">
          <cell r="B29">
            <v>1547052</v>
          </cell>
          <cell r="C29" t="str">
            <v>Skipped (no invoice)</v>
          </cell>
        </row>
        <row r="30">
          <cell r="B30">
            <v>1567559</v>
          </cell>
          <cell r="C30" t="str">
            <v>Skipped (no invoice)</v>
          </cell>
        </row>
        <row r="31">
          <cell r="B31">
            <v>1578257</v>
          </cell>
          <cell r="C31" t="str">
            <v>Auto Invoiced</v>
          </cell>
        </row>
        <row r="32">
          <cell r="B32">
            <v>1573019</v>
          </cell>
          <cell r="C32" t="str">
            <v>Auto Invoiced</v>
          </cell>
        </row>
        <row r="33">
          <cell r="B33">
            <v>1498929</v>
          </cell>
          <cell r="C33" t="str">
            <v>Auto Invoiced</v>
          </cell>
        </row>
        <row r="34">
          <cell r="B34">
            <v>1568350</v>
          </cell>
          <cell r="C34" t="str">
            <v>Auto Invoiced</v>
          </cell>
        </row>
        <row r="35">
          <cell r="B35">
            <v>1577535</v>
          </cell>
          <cell r="C35" t="str">
            <v>Auto Invoiced</v>
          </cell>
        </row>
        <row r="36">
          <cell r="B36">
            <v>1603995</v>
          </cell>
          <cell r="C36" t="str">
            <v>Auto Invoiced</v>
          </cell>
        </row>
        <row r="37">
          <cell r="B37">
            <v>1604363</v>
          </cell>
          <cell r="C37" t="str">
            <v>Auto Invoiced</v>
          </cell>
        </row>
        <row r="38">
          <cell r="B38">
            <v>1584525</v>
          </cell>
          <cell r="C38" t="str">
            <v>Auto Invoiced</v>
          </cell>
        </row>
        <row r="39">
          <cell r="B39">
            <v>1567537</v>
          </cell>
          <cell r="C39" t="str">
            <v>Skipped (no invoice)</v>
          </cell>
        </row>
        <row r="40">
          <cell r="B40">
            <v>1577408</v>
          </cell>
          <cell r="C40" t="str">
            <v>Auto Invoiced</v>
          </cell>
        </row>
        <row r="41">
          <cell r="B41">
            <v>1556716</v>
          </cell>
          <cell r="C41" t="str">
            <v>Auto Invoiced</v>
          </cell>
        </row>
        <row r="42">
          <cell r="B42">
            <v>1581622</v>
          </cell>
          <cell r="C42" t="str">
            <v>Skipped (no invoice)</v>
          </cell>
        </row>
        <row r="43">
          <cell r="B43">
            <v>1587424</v>
          </cell>
          <cell r="C43" t="str">
            <v>Auto Invoiced</v>
          </cell>
        </row>
        <row r="44">
          <cell r="B44">
            <v>1556725</v>
          </cell>
          <cell r="C44" t="str">
            <v>Auto Invoiced</v>
          </cell>
        </row>
        <row r="45">
          <cell r="B45">
            <v>1584520</v>
          </cell>
          <cell r="C45" t="str">
            <v>Auto Invoiced</v>
          </cell>
        </row>
        <row r="46">
          <cell r="B46">
            <v>1562973</v>
          </cell>
          <cell r="C46" t="str">
            <v>Auto Invoiced</v>
          </cell>
        </row>
        <row r="47">
          <cell r="B47">
            <v>1550564</v>
          </cell>
          <cell r="C47" t="str">
            <v>Skipped (no invoice)</v>
          </cell>
        </row>
        <row r="48">
          <cell r="B48">
            <v>1539377</v>
          </cell>
          <cell r="C48" t="str">
            <v>Auto Invoiced</v>
          </cell>
        </row>
        <row r="49">
          <cell r="B49">
            <v>1538624</v>
          </cell>
          <cell r="C49" t="str">
            <v>Auto Invoiced</v>
          </cell>
        </row>
        <row r="50">
          <cell r="B50">
            <v>1536914</v>
          </cell>
          <cell r="C50" t="str">
            <v>Auto Invoiced</v>
          </cell>
        </row>
        <row r="51">
          <cell r="B51">
            <v>1519754</v>
          </cell>
          <cell r="C51" t="str">
            <v>Auto Invoiced</v>
          </cell>
        </row>
        <row r="52">
          <cell r="B52">
            <v>1568092</v>
          </cell>
          <cell r="C52" t="str">
            <v>Skipped (no invoice)</v>
          </cell>
        </row>
        <row r="53">
          <cell r="B53">
            <v>1426843</v>
          </cell>
          <cell r="C53" t="str">
            <v>Auto Invoiced</v>
          </cell>
        </row>
        <row r="54">
          <cell r="B54">
            <v>1563102</v>
          </cell>
          <cell r="C54" t="str">
            <v>Skipped (no invoice)</v>
          </cell>
        </row>
        <row r="55">
          <cell r="B55">
            <v>1549609</v>
          </cell>
          <cell r="C55" t="str">
            <v>Auto Invoiced</v>
          </cell>
        </row>
        <row r="56">
          <cell r="B56">
            <v>1548678</v>
          </cell>
          <cell r="C56" t="str">
            <v>Skipped (no invoice)</v>
          </cell>
        </row>
        <row r="57">
          <cell r="B57">
            <v>1548729</v>
          </cell>
          <cell r="C57" t="str">
            <v>Skipped (no invoice)</v>
          </cell>
        </row>
        <row r="58">
          <cell r="B58">
            <v>1373221</v>
          </cell>
          <cell r="C58" t="str">
            <v>Skipped (no invoice)</v>
          </cell>
        </row>
        <row r="59">
          <cell r="B59">
            <v>1432473</v>
          </cell>
          <cell r="C59" t="str">
            <v>Skipped (no invoice)</v>
          </cell>
        </row>
        <row r="60">
          <cell r="B60">
            <v>1581821</v>
          </cell>
          <cell r="C60" t="str">
            <v>Skipped (no invoice)</v>
          </cell>
        </row>
        <row r="61">
          <cell r="B61">
            <v>1537043</v>
          </cell>
          <cell r="C61" t="str">
            <v>Skipped (no invoice)</v>
          </cell>
        </row>
        <row r="62">
          <cell r="B62">
            <v>1537055</v>
          </cell>
          <cell r="C62" t="str">
            <v>Skipped (no invoice)</v>
          </cell>
        </row>
        <row r="63">
          <cell r="B63">
            <v>1590490</v>
          </cell>
          <cell r="C63" t="str">
            <v>Skipped (no invoice)</v>
          </cell>
        </row>
        <row r="64">
          <cell r="B64">
            <v>1568229</v>
          </cell>
          <cell r="C64" t="str">
            <v>Skipped (no invoice)</v>
          </cell>
        </row>
        <row r="65">
          <cell r="B65">
            <v>1552942</v>
          </cell>
          <cell r="C65" t="str">
            <v>Skipped (no invoice)</v>
          </cell>
        </row>
        <row r="66">
          <cell r="B66">
            <v>1589700</v>
          </cell>
          <cell r="C66" t="str">
            <v>Skipped (no invoice)</v>
          </cell>
        </row>
        <row r="67">
          <cell r="B67">
            <v>1578915</v>
          </cell>
          <cell r="C67" t="str">
            <v>Skipped (no invoice)</v>
          </cell>
        </row>
        <row r="68">
          <cell r="B68">
            <v>1551300</v>
          </cell>
          <cell r="C68" t="str">
            <v>Skipped (no invoice)</v>
          </cell>
        </row>
        <row r="69">
          <cell r="B69">
            <v>1543199</v>
          </cell>
          <cell r="C69" t="str">
            <v>Skipped (no invoice)</v>
          </cell>
        </row>
        <row r="70">
          <cell r="B70">
            <v>1546964</v>
          </cell>
          <cell r="C70" t="str">
            <v>Auto Invoiced</v>
          </cell>
        </row>
        <row r="71">
          <cell r="B71">
            <v>1577532</v>
          </cell>
          <cell r="C71" t="str">
            <v>Auto Invoiced</v>
          </cell>
        </row>
        <row r="72">
          <cell r="B72">
            <v>1575916</v>
          </cell>
          <cell r="C72" t="str">
            <v>Auto Invoiced</v>
          </cell>
        </row>
        <row r="73">
          <cell r="B73">
            <v>1565350</v>
          </cell>
          <cell r="C73" t="str">
            <v>Auto Invoiced</v>
          </cell>
        </row>
        <row r="74">
          <cell r="B74">
            <v>1563062</v>
          </cell>
          <cell r="C74" t="str">
            <v>Auto Invoiced</v>
          </cell>
        </row>
        <row r="75">
          <cell r="B75">
            <v>1579358</v>
          </cell>
          <cell r="C75" t="str">
            <v>Auto Invoiced</v>
          </cell>
        </row>
        <row r="76">
          <cell r="B76">
            <v>1585800</v>
          </cell>
          <cell r="C76" t="str">
            <v>Skipped (no invoice)</v>
          </cell>
        </row>
        <row r="77">
          <cell r="B77">
            <v>1548960</v>
          </cell>
          <cell r="C77" t="str">
            <v>Auto Invoiced</v>
          </cell>
        </row>
        <row r="78">
          <cell r="B78">
            <v>1597252</v>
          </cell>
          <cell r="C78" t="str">
            <v>Auto Invoiced</v>
          </cell>
        </row>
        <row r="79">
          <cell r="B79">
            <v>1554457</v>
          </cell>
          <cell r="C79" t="str">
            <v>Auto Invoiced</v>
          </cell>
        </row>
        <row r="80">
          <cell r="B80">
            <v>1503712</v>
          </cell>
          <cell r="C80" t="str">
            <v>Auto Invoiced</v>
          </cell>
        </row>
        <row r="81">
          <cell r="B81">
            <v>1547040</v>
          </cell>
          <cell r="C81" t="str">
            <v>Auto Invoiced</v>
          </cell>
        </row>
        <row r="82">
          <cell r="B82">
            <v>1548573</v>
          </cell>
          <cell r="C82" t="str">
            <v>Skipped (no invoice)</v>
          </cell>
        </row>
        <row r="83">
          <cell r="B83">
            <v>1579349</v>
          </cell>
          <cell r="C83" t="str">
            <v>Auto Invoiced</v>
          </cell>
        </row>
        <row r="84">
          <cell r="B84">
            <v>1577553</v>
          </cell>
          <cell r="C84" t="str">
            <v>Skipped (no invoice)</v>
          </cell>
        </row>
        <row r="85">
          <cell r="B85">
            <v>1517726</v>
          </cell>
          <cell r="C85" t="str">
            <v>Skipped (no invoice)</v>
          </cell>
        </row>
        <row r="86">
          <cell r="B86">
            <v>1548678</v>
          </cell>
          <cell r="C86" t="str">
            <v>Skipped (no invoice)</v>
          </cell>
        </row>
        <row r="87">
          <cell r="B87">
            <v>1548729</v>
          </cell>
          <cell r="C87" t="str">
            <v>Skipped (no invoice)</v>
          </cell>
        </row>
        <row r="88">
          <cell r="B88">
            <v>1373221</v>
          </cell>
          <cell r="C88" t="str">
            <v>Skipped (no invoice)</v>
          </cell>
        </row>
        <row r="89">
          <cell r="B89">
            <v>1432473</v>
          </cell>
          <cell r="C89" t="str">
            <v>Skipped (no invoice)</v>
          </cell>
        </row>
        <row r="90">
          <cell r="B90">
            <v>1552751</v>
          </cell>
          <cell r="C90" t="str">
            <v>Auto Invoiced</v>
          </cell>
        </row>
        <row r="91">
          <cell r="B91">
            <v>1543856</v>
          </cell>
          <cell r="C91" t="str">
            <v>Auto Invoiced</v>
          </cell>
        </row>
        <row r="92">
          <cell r="B92">
            <v>1552858</v>
          </cell>
          <cell r="C92" t="str">
            <v>Skipped (no invoice)</v>
          </cell>
        </row>
        <row r="93">
          <cell r="B93">
            <v>1558353</v>
          </cell>
          <cell r="C93" t="str">
            <v>Auto Invoiced</v>
          </cell>
        </row>
        <row r="94">
          <cell r="B94">
            <v>1549440</v>
          </cell>
          <cell r="C94" t="str">
            <v>Auto Invoiced</v>
          </cell>
        </row>
        <row r="95">
          <cell r="B95">
            <v>1501798</v>
          </cell>
          <cell r="C95" t="str">
            <v>Auto Invoiced</v>
          </cell>
        </row>
        <row r="96">
          <cell r="B96">
            <v>1523376</v>
          </cell>
          <cell r="C96" t="str">
            <v>Auto Invoiced</v>
          </cell>
        </row>
        <row r="97">
          <cell r="B97">
            <v>1581821</v>
          </cell>
          <cell r="C97" t="str">
            <v>Skipped (no invoice)</v>
          </cell>
        </row>
        <row r="98">
          <cell r="B98">
            <v>1579895</v>
          </cell>
          <cell r="C98" t="str">
            <v>Auto Invoiced</v>
          </cell>
        </row>
        <row r="99">
          <cell r="B99">
            <v>1537043</v>
          </cell>
          <cell r="C99" t="str">
            <v>Skipped (no invoice)</v>
          </cell>
        </row>
        <row r="100">
          <cell r="B100">
            <v>1537055</v>
          </cell>
          <cell r="C100" t="str">
            <v>Skipped (no invoice)</v>
          </cell>
        </row>
        <row r="101">
          <cell r="B101">
            <v>1568229</v>
          </cell>
          <cell r="C101" t="str">
            <v>Skipped (no invoice)</v>
          </cell>
        </row>
        <row r="102">
          <cell r="B102">
            <v>1552942</v>
          </cell>
          <cell r="C102" t="str">
            <v>Skipped (no invoice)</v>
          </cell>
        </row>
        <row r="103">
          <cell r="B103">
            <v>1590490</v>
          </cell>
          <cell r="C103" t="str">
            <v>Skipped (no invoice)</v>
          </cell>
        </row>
        <row r="104">
          <cell r="B104">
            <v>1589700</v>
          </cell>
          <cell r="C104" t="str">
            <v>Skipped (no invoice)</v>
          </cell>
        </row>
        <row r="105">
          <cell r="B105">
            <v>1582007</v>
          </cell>
          <cell r="C105" t="str">
            <v>Auto Invoiced</v>
          </cell>
        </row>
        <row r="106">
          <cell r="B106">
            <v>1581996</v>
          </cell>
          <cell r="C106" t="str">
            <v>Auto Invoiced</v>
          </cell>
        </row>
        <row r="107">
          <cell r="B107">
            <v>1549369</v>
          </cell>
          <cell r="C107" t="str">
            <v>Auto Invoiced</v>
          </cell>
        </row>
        <row r="108">
          <cell r="B108">
            <v>1578915</v>
          </cell>
          <cell r="C108" t="str">
            <v>Skipped (no invoice)</v>
          </cell>
        </row>
        <row r="109">
          <cell r="B109">
            <v>1555382</v>
          </cell>
          <cell r="C109" t="str">
            <v>Skipped (no invoice)</v>
          </cell>
        </row>
        <row r="110">
          <cell r="B110">
            <v>1551300</v>
          </cell>
          <cell r="C110" t="str">
            <v>Skipped (no invoice)</v>
          </cell>
        </row>
        <row r="111">
          <cell r="B111">
            <v>1507221</v>
          </cell>
          <cell r="C111" t="str">
            <v>Skipped (no invoice)</v>
          </cell>
        </row>
        <row r="112">
          <cell r="B112">
            <v>1543199</v>
          </cell>
          <cell r="C112" t="str">
            <v>Skipped (no invoice)</v>
          </cell>
        </row>
        <row r="113">
          <cell r="B113">
            <v>1549135</v>
          </cell>
          <cell r="C113" t="str">
            <v>Auto Invoiced</v>
          </cell>
        </row>
        <row r="114">
          <cell r="B114">
            <v>1595612</v>
          </cell>
          <cell r="C114" t="str">
            <v>Auto Invoiced</v>
          </cell>
        </row>
        <row r="115">
          <cell r="B115">
            <v>1563445</v>
          </cell>
          <cell r="C115" t="str">
            <v>Skipped (no invoice)</v>
          </cell>
        </row>
        <row r="116">
          <cell r="B116">
            <v>1571529</v>
          </cell>
          <cell r="C116" t="str">
            <v>Skipped (no invoice)</v>
          </cell>
        </row>
        <row r="117">
          <cell r="B117">
            <v>1572531</v>
          </cell>
          <cell r="C117" t="str">
            <v>Skipped (no invoice)</v>
          </cell>
        </row>
        <row r="118">
          <cell r="B118">
            <v>1551271</v>
          </cell>
          <cell r="C118" t="str">
            <v>Skipped (no invoice)</v>
          </cell>
        </row>
        <row r="119">
          <cell r="B119">
            <v>1552415</v>
          </cell>
          <cell r="C119" t="str">
            <v>Skipped (no invoice)</v>
          </cell>
        </row>
        <row r="120">
          <cell r="B120">
            <v>1581943</v>
          </cell>
          <cell r="C120" t="str">
            <v>Auto Invoiced</v>
          </cell>
        </row>
        <row r="121">
          <cell r="B121">
            <v>1582030</v>
          </cell>
          <cell r="C121" t="str">
            <v>Auto Invoiced</v>
          </cell>
        </row>
        <row r="122">
          <cell r="B122">
            <v>1547151</v>
          </cell>
          <cell r="C122" t="str">
            <v>Auto Invoiced</v>
          </cell>
        </row>
        <row r="123">
          <cell r="B123">
            <v>1590490</v>
          </cell>
          <cell r="C123" t="str">
            <v>Skipped (no invoice)</v>
          </cell>
        </row>
        <row r="124">
          <cell r="B124">
            <v>1535545</v>
          </cell>
          <cell r="C124" t="str">
            <v>Auto Invoiced</v>
          </cell>
        </row>
        <row r="125">
          <cell r="B125">
            <v>1568229</v>
          </cell>
          <cell r="C125" t="str">
            <v>Skipped (no invoice)</v>
          </cell>
        </row>
        <row r="126">
          <cell r="B126">
            <v>1552942</v>
          </cell>
          <cell r="C126" t="str">
            <v>Skipped (no invoice)</v>
          </cell>
        </row>
        <row r="127">
          <cell r="B127">
            <v>1498922</v>
          </cell>
          <cell r="C127" t="str">
            <v>Auto Invoiced</v>
          </cell>
        </row>
        <row r="128">
          <cell r="B128">
            <v>1566604</v>
          </cell>
          <cell r="C128" t="str">
            <v>Auto Invoiced</v>
          </cell>
        </row>
        <row r="129">
          <cell r="B129">
            <v>1561653</v>
          </cell>
          <cell r="C129" t="str">
            <v>Skipped (no invoice)</v>
          </cell>
        </row>
        <row r="130">
          <cell r="B130">
            <v>1582260</v>
          </cell>
          <cell r="C130" t="str">
            <v>Auto Invoiced</v>
          </cell>
        </row>
        <row r="131">
          <cell r="B131">
            <v>1565003</v>
          </cell>
          <cell r="C131" t="str">
            <v>Skipped (no invoice)</v>
          </cell>
        </row>
        <row r="132">
          <cell r="B132">
            <v>1601198</v>
          </cell>
          <cell r="C132" t="str">
            <v>Skipped (no invoice)</v>
          </cell>
        </row>
        <row r="133">
          <cell r="B133">
            <v>1567553</v>
          </cell>
          <cell r="C133" t="str">
            <v>Skipped (no invoice)</v>
          </cell>
        </row>
        <row r="134">
          <cell r="B134">
            <v>1573328</v>
          </cell>
          <cell r="C134" t="str">
            <v>Skipped (no invoice)</v>
          </cell>
        </row>
        <row r="135">
          <cell r="B135">
            <v>1521746</v>
          </cell>
          <cell r="C135" t="str">
            <v>Auto Invoiced</v>
          </cell>
        </row>
        <row r="136">
          <cell r="B136">
            <v>1565747</v>
          </cell>
          <cell r="C136" t="str">
            <v>Auto Invoiced</v>
          </cell>
        </row>
        <row r="137">
          <cell r="B137">
            <v>1592942</v>
          </cell>
          <cell r="C137" t="str">
            <v>Auto Invoiced</v>
          </cell>
        </row>
        <row r="138">
          <cell r="B138">
            <v>1540353</v>
          </cell>
          <cell r="C138" t="str">
            <v>Skipped (no invoice)</v>
          </cell>
        </row>
        <row r="139">
          <cell r="B139">
            <v>1499841</v>
          </cell>
          <cell r="C139" t="str">
            <v>Skipped (no invoice)</v>
          </cell>
        </row>
        <row r="140">
          <cell r="B140">
            <v>1500139</v>
          </cell>
          <cell r="C140" t="str">
            <v>Auto Invoiced</v>
          </cell>
        </row>
        <row r="141">
          <cell r="B141">
            <v>1589180</v>
          </cell>
          <cell r="C141" t="str">
            <v>Skipped (no invoice)</v>
          </cell>
        </row>
        <row r="142">
          <cell r="B142">
            <v>1578263</v>
          </cell>
          <cell r="C142" t="str">
            <v>Auto Invoiced</v>
          </cell>
        </row>
        <row r="143">
          <cell r="B143">
            <v>1551290</v>
          </cell>
          <cell r="C143" t="str">
            <v>Skipped (no invoice)</v>
          </cell>
        </row>
        <row r="144">
          <cell r="B144">
            <v>1559969</v>
          </cell>
          <cell r="C144" t="str">
            <v>Skipped (no invoice)</v>
          </cell>
        </row>
        <row r="145">
          <cell r="B145">
            <v>1577314</v>
          </cell>
          <cell r="C145" t="str">
            <v>Auto Invoiced</v>
          </cell>
        </row>
        <row r="146">
          <cell r="B146">
            <v>1590582</v>
          </cell>
          <cell r="C146" t="str">
            <v>Auto Invoiced</v>
          </cell>
        </row>
        <row r="147">
          <cell r="B147">
            <v>1543866</v>
          </cell>
          <cell r="C147" t="str">
            <v>Auto Invoiced</v>
          </cell>
        </row>
        <row r="148">
          <cell r="B148">
            <v>1547459</v>
          </cell>
          <cell r="C148" t="str">
            <v>Skipped (no invoice)</v>
          </cell>
        </row>
        <row r="149">
          <cell r="B149">
            <v>1517705</v>
          </cell>
          <cell r="C149" t="str">
            <v>Skipped (no invoice)</v>
          </cell>
        </row>
        <row r="150">
          <cell r="B150">
            <v>1496417</v>
          </cell>
          <cell r="C150" t="str">
            <v>Auto Invoiced</v>
          </cell>
        </row>
        <row r="151">
          <cell r="B151">
            <v>1547454</v>
          </cell>
          <cell r="C151" t="str">
            <v>Skipped (no invoice)</v>
          </cell>
        </row>
        <row r="152">
          <cell r="B152">
            <v>1525083</v>
          </cell>
          <cell r="C152" t="str">
            <v>Skipped (no invoice)</v>
          </cell>
        </row>
        <row r="153">
          <cell r="B153">
            <v>1539856</v>
          </cell>
          <cell r="C153" t="str">
            <v>Skipped (no invoice)</v>
          </cell>
        </row>
        <row r="154">
          <cell r="B154">
            <v>1498928</v>
          </cell>
          <cell r="C154" t="str">
            <v>Auto Invoiced</v>
          </cell>
        </row>
        <row r="155">
          <cell r="B155">
            <v>1568781</v>
          </cell>
          <cell r="C155" t="str">
            <v>Skipped (no invoice)</v>
          </cell>
        </row>
        <row r="156">
          <cell r="B156">
            <v>1578915</v>
          </cell>
          <cell r="C156" t="str">
            <v>Skipped (no invoice)</v>
          </cell>
        </row>
        <row r="157">
          <cell r="B157">
            <v>1498926</v>
          </cell>
          <cell r="C157" t="str">
            <v>Auto Invoiced</v>
          </cell>
        </row>
        <row r="158">
          <cell r="B158">
            <v>1571547</v>
          </cell>
          <cell r="C158" t="str">
            <v>Auto Invoiced</v>
          </cell>
        </row>
        <row r="159">
          <cell r="B159">
            <v>1501865</v>
          </cell>
          <cell r="C159" t="str">
            <v>Skipped (no invoice)</v>
          </cell>
        </row>
        <row r="160">
          <cell r="B160">
            <v>1554308</v>
          </cell>
          <cell r="C160" t="str">
            <v>Skipped (no invoice)</v>
          </cell>
        </row>
        <row r="161">
          <cell r="B161">
            <v>1530306</v>
          </cell>
          <cell r="C161" t="str">
            <v>Skipped (no invoice)</v>
          </cell>
        </row>
        <row r="162">
          <cell r="B162">
            <v>1512227</v>
          </cell>
          <cell r="C162" t="str">
            <v>Skipped (no invoice)</v>
          </cell>
        </row>
        <row r="163">
          <cell r="B163">
            <v>1498637</v>
          </cell>
          <cell r="C163" t="str">
            <v>Skipped (no invoice)</v>
          </cell>
        </row>
        <row r="164">
          <cell r="B164">
            <v>1573223</v>
          </cell>
          <cell r="C164" t="str">
            <v>Skipped (no invoice)</v>
          </cell>
        </row>
        <row r="165">
          <cell r="B165">
            <v>1555776</v>
          </cell>
          <cell r="C165" t="str">
            <v>Auto Invoiced</v>
          </cell>
        </row>
        <row r="166">
          <cell r="B166">
            <v>1560232</v>
          </cell>
          <cell r="C166" t="str">
            <v>Auto Invoiced</v>
          </cell>
        </row>
        <row r="167">
          <cell r="B167">
            <v>1531436</v>
          </cell>
          <cell r="C167" t="str">
            <v>Skipped (no invoice)</v>
          </cell>
        </row>
        <row r="168">
          <cell r="B168">
            <v>1589340</v>
          </cell>
          <cell r="C168" t="str">
            <v>Auto Invoiced</v>
          </cell>
        </row>
        <row r="169">
          <cell r="B169">
            <v>1583133</v>
          </cell>
          <cell r="C169" t="str">
            <v>Auto Invoiced</v>
          </cell>
        </row>
        <row r="170">
          <cell r="B170">
            <v>1543859</v>
          </cell>
          <cell r="C170" t="str">
            <v>Auto Invoiced</v>
          </cell>
        </row>
        <row r="171">
          <cell r="B171">
            <v>1582123</v>
          </cell>
          <cell r="C171" t="str">
            <v>Auto Invoiced</v>
          </cell>
        </row>
        <row r="172">
          <cell r="B172">
            <v>1551037</v>
          </cell>
          <cell r="C172" t="str">
            <v>Skipped (no invoice)</v>
          </cell>
        </row>
        <row r="173">
          <cell r="B173">
            <v>1538137</v>
          </cell>
          <cell r="C173" t="str">
            <v>Auto Invoiced</v>
          </cell>
        </row>
        <row r="174">
          <cell r="B174">
            <v>1567529</v>
          </cell>
          <cell r="C174" t="str">
            <v>Skipped (no invoice)</v>
          </cell>
        </row>
        <row r="175">
          <cell r="B175">
            <v>1559927</v>
          </cell>
          <cell r="C175" t="str">
            <v>Auto Invoiced</v>
          </cell>
        </row>
        <row r="176">
          <cell r="B176">
            <v>1522640</v>
          </cell>
          <cell r="C176" t="str">
            <v>Auto Invoiced</v>
          </cell>
        </row>
        <row r="177">
          <cell r="B177">
            <v>1557814</v>
          </cell>
          <cell r="C177" t="str">
            <v>Auto Invoiced</v>
          </cell>
        </row>
        <row r="178">
          <cell r="B178">
            <v>1507221</v>
          </cell>
          <cell r="C178" t="str">
            <v>Skipped (no invoice)</v>
          </cell>
        </row>
        <row r="179">
          <cell r="B179">
            <v>1551300</v>
          </cell>
          <cell r="C179" t="str">
            <v>Skipped (no invoice)</v>
          </cell>
        </row>
        <row r="180">
          <cell r="B180">
            <v>1563336</v>
          </cell>
          <cell r="C180" t="str">
            <v>Auto Invoiced</v>
          </cell>
        </row>
        <row r="181">
          <cell r="B181">
            <v>1555382</v>
          </cell>
          <cell r="C181" t="str">
            <v>Skipped (no invoice)</v>
          </cell>
        </row>
        <row r="182">
          <cell r="B182">
            <v>1561730</v>
          </cell>
          <cell r="C182" t="str">
            <v>Auto Invoiced</v>
          </cell>
        </row>
        <row r="183">
          <cell r="B183">
            <v>1547466</v>
          </cell>
          <cell r="C183" t="str">
            <v>Skipped (no invoice)</v>
          </cell>
        </row>
        <row r="184">
          <cell r="B184">
            <v>1574046</v>
          </cell>
          <cell r="C184" t="str">
            <v>Auto Invoiced</v>
          </cell>
        </row>
        <row r="185">
          <cell r="B185">
            <v>1557807</v>
          </cell>
          <cell r="C185" t="str">
            <v>Auto Invoiced</v>
          </cell>
        </row>
        <row r="186">
          <cell r="B186">
            <v>1548948</v>
          </cell>
          <cell r="C186" t="str">
            <v>Auto Invoiced</v>
          </cell>
        </row>
        <row r="187">
          <cell r="B187">
            <v>1581803</v>
          </cell>
          <cell r="C187" t="str">
            <v>Auto Invoiced</v>
          </cell>
        </row>
        <row r="188">
          <cell r="B188">
            <v>1481644</v>
          </cell>
          <cell r="C188" t="str">
            <v>Auto Invoiced</v>
          </cell>
        </row>
        <row r="189">
          <cell r="B189">
            <v>1586119</v>
          </cell>
          <cell r="C189" t="str">
            <v>Auto Invoiced</v>
          </cell>
        </row>
        <row r="190">
          <cell r="B190">
            <v>1581788</v>
          </cell>
          <cell r="C190" t="str">
            <v>Auto Invoiced</v>
          </cell>
        </row>
        <row r="191">
          <cell r="B191">
            <v>1532404</v>
          </cell>
          <cell r="C191" t="str">
            <v>Auto Invoiced</v>
          </cell>
        </row>
        <row r="192">
          <cell r="B192">
            <v>1584786</v>
          </cell>
          <cell r="C192" t="str">
            <v>Skipped (no invoice)</v>
          </cell>
        </row>
        <row r="193">
          <cell r="B193">
            <v>1565340</v>
          </cell>
          <cell r="C193" t="str">
            <v>Auto Invoiced</v>
          </cell>
        </row>
        <row r="194">
          <cell r="B194">
            <v>1547490</v>
          </cell>
          <cell r="C194" t="str">
            <v>Skipped (no invoice)</v>
          </cell>
        </row>
        <row r="195">
          <cell r="B195">
            <v>1543199</v>
          </cell>
          <cell r="C195" t="str">
            <v>Skipped (no invoice)</v>
          </cell>
        </row>
        <row r="196">
          <cell r="B196">
            <v>1584746</v>
          </cell>
          <cell r="C196" t="str">
            <v>Skipped (no invoice)</v>
          </cell>
        </row>
        <row r="197">
          <cell r="B197">
            <v>1555526</v>
          </cell>
          <cell r="C197" t="str">
            <v>Auto Invoiced</v>
          </cell>
        </row>
        <row r="198">
          <cell r="B198">
            <v>1544886</v>
          </cell>
          <cell r="C198" t="str">
            <v>Auto Invoiced</v>
          </cell>
        </row>
        <row r="199">
          <cell r="B199">
            <v>1563457</v>
          </cell>
          <cell r="C199" t="str">
            <v>Auto Invoiced</v>
          </cell>
        </row>
        <row r="200">
          <cell r="B200">
            <v>1545701</v>
          </cell>
          <cell r="C200" t="str">
            <v>Auto Invoiced</v>
          </cell>
        </row>
        <row r="201">
          <cell r="B201">
            <v>1599287</v>
          </cell>
          <cell r="C201" t="str">
            <v>Skipped (no invoice)</v>
          </cell>
        </row>
        <row r="202">
          <cell r="B202">
            <v>1579507</v>
          </cell>
          <cell r="C202" t="str">
            <v>Auto Invoiced</v>
          </cell>
        </row>
        <row r="203">
          <cell r="B203">
            <v>1570435</v>
          </cell>
          <cell r="C203" t="str">
            <v>Auto Invoiced</v>
          </cell>
        </row>
        <row r="204">
          <cell r="B204">
            <v>1552493</v>
          </cell>
          <cell r="C204" t="str">
            <v>Auto Invoiced</v>
          </cell>
        </row>
        <row r="205">
          <cell r="B205">
            <v>1501376</v>
          </cell>
          <cell r="C205" t="str">
            <v>Auto Invoiced</v>
          </cell>
        </row>
        <row r="206">
          <cell r="B206">
            <v>1578857</v>
          </cell>
          <cell r="C206" t="str">
            <v>Auto Invoiced</v>
          </cell>
        </row>
        <row r="207">
          <cell r="B207">
            <v>1552499</v>
          </cell>
          <cell r="C207" t="str">
            <v>Auto Invoiced</v>
          </cell>
        </row>
        <row r="208">
          <cell r="B208">
            <v>1583372</v>
          </cell>
          <cell r="C208" t="str">
            <v>Auto Invoiced</v>
          </cell>
        </row>
        <row r="209">
          <cell r="B209">
            <v>1491472</v>
          </cell>
          <cell r="C209" t="str">
            <v>Skipped (no invoice)</v>
          </cell>
        </row>
        <row r="210">
          <cell r="B210">
            <v>1571529</v>
          </cell>
          <cell r="C210" t="str">
            <v>Skipped (no invoice)</v>
          </cell>
        </row>
        <row r="211">
          <cell r="B211">
            <v>1563445</v>
          </cell>
          <cell r="C211" t="str">
            <v>Skipped (no invoice)</v>
          </cell>
        </row>
        <row r="212">
          <cell r="B212">
            <v>1553984</v>
          </cell>
          <cell r="C212" t="str">
            <v>Auto Invoiced</v>
          </cell>
        </row>
        <row r="213">
          <cell r="B213">
            <v>1530536</v>
          </cell>
          <cell r="C213" t="str">
            <v>Auto Invoiced</v>
          </cell>
        </row>
        <row r="214">
          <cell r="B214">
            <v>1552485</v>
          </cell>
          <cell r="C214" t="str">
            <v>Auto Invoiced</v>
          </cell>
        </row>
        <row r="215">
          <cell r="B215">
            <v>1572531</v>
          </cell>
          <cell r="C215" t="str">
            <v>Skipped (no invoice)</v>
          </cell>
        </row>
        <row r="216">
          <cell r="B216">
            <v>1501362</v>
          </cell>
          <cell r="C216" t="str">
            <v>Skipped (no invoice)</v>
          </cell>
        </row>
        <row r="217">
          <cell r="B217">
            <v>1498056</v>
          </cell>
          <cell r="C217" t="str">
            <v>Auto Invoiced</v>
          </cell>
        </row>
        <row r="218">
          <cell r="B218">
            <v>1569893</v>
          </cell>
          <cell r="C218" t="str">
            <v>Auto Invoiced</v>
          </cell>
        </row>
        <row r="219">
          <cell r="B219">
            <v>1511809</v>
          </cell>
          <cell r="C219" t="str">
            <v>Auto Invoiced</v>
          </cell>
        </row>
        <row r="220">
          <cell r="B220">
            <v>1551309</v>
          </cell>
          <cell r="C220" t="str">
            <v>Skipped (no invoice)</v>
          </cell>
        </row>
        <row r="221">
          <cell r="B221">
            <v>1551080</v>
          </cell>
          <cell r="C221" t="str">
            <v>Skipped (no invoice)</v>
          </cell>
        </row>
        <row r="222">
          <cell r="B222">
            <v>1538177</v>
          </cell>
          <cell r="C222" t="str">
            <v>Skipped (no invoice)</v>
          </cell>
        </row>
        <row r="223">
          <cell r="B223">
            <v>1551271</v>
          </cell>
          <cell r="C223" t="str">
            <v>Skipped (no invoice)</v>
          </cell>
        </row>
        <row r="224">
          <cell r="B224">
            <v>1551335</v>
          </cell>
          <cell r="C224" t="str">
            <v>Skipped (no invoice)</v>
          </cell>
        </row>
        <row r="225">
          <cell r="B225">
            <v>1551350</v>
          </cell>
          <cell r="C225" t="str">
            <v>Skipped (no invoice)</v>
          </cell>
        </row>
        <row r="226">
          <cell r="B226">
            <v>1551294</v>
          </cell>
          <cell r="C226" t="str">
            <v>Skipped (no invoice)</v>
          </cell>
        </row>
        <row r="227">
          <cell r="B227">
            <v>1554035</v>
          </cell>
          <cell r="C227" t="str">
            <v>Auto Invoiced</v>
          </cell>
        </row>
        <row r="228">
          <cell r="B228">
            <v>1519662</v>
          </cell>
          <cell r="C228" t="str">
            <v>Auto Invoiced</v>
          </cell>
        </row>
        <row r="229">
          <cell r="B229">
            <v>1521604</v>
          </cell>
          <cell r="C229" t="str">
            <v>Auto Invoiced</v>
          </cell>
        </row>
        <row r="230">
          <cell r="B230">
            <v>1600152</v>
          </cell>
          <cell r="C230" t="str">
            <v>Auto Invoiced</v>
          </cell>
        </row>
        <row r="231">
          <cell r="B231">
            <v>1533927</v>
          </cell>
          <cell r="C231" t="str">
            <v>Auto Invoiced</v>
          </cell>
        </row>
        <row r="232">
          <cell r="B232">
            <v>1538154</v>
          </cell>
          <cell r="C232" t="str">
            <v>Auto Invoiced</v>
          </cell>
        </row>
        <row r="233">
          <cell r="B233">
            <v>1407525</v>
          </cell>
          <cell r="C233" t="str">
            <v>Auto Invoiced</v>
          </cell>
        </row>
        <row r="234">
          <cell r="B234">
            <v>1562147</v>
          </cell>
          <cell r="C234" t="str">
            <v>Auto Invoiced</v>
          </cell>
        </row>
        <row r="235">
          <cell r="B235">
            <v>1560025</v>
          </cell>
          <cell r="C235" t="str">
            <v>Auto Invoiced</v>
          </cell>
        </row>
        <row r="236">
          <cell r="B236">
            <v>1390244</v>
          </cell>
          <cell r="C236" t="str">
            <v>Skipped (no invoice)</v>
          </cell>
        </row>
        <row r="237">
          <cell r="B237">
            <v>1547041</v>
          </cell>
          <cell r="C237" t="str">
            <v>Skipped (no invoice)</v>
          </cell>
        </row>
        <row r="238">
          <cell r="B238">
            <v>1548678</v>
          </cell>
          <cell r="C238" t="str">
            <v>Skipped (no invoice)</v>
          </cell>
        </row>
        <row r="239">
          <cell r="B239">
            <v>1519536</v>
          </cell>
          <cell r="C239" t="str">
            <v>Skipped (no invoice)</v>
          </cell>
        </row>
        <row r="240">
          <cell r="B240">
            <v>1552317</v>
          </cell>
          <cell r="C240" t="str">
            <v>Skipped (no invoice)</v>
          </cell>
        </row>
        <row r="241">
          <cell r="B241">
            <v>1554507</v>
          </cell>
          <cell r="C241" t="str">
            <v>Skipped (no invoice)</v>
          </cell>
        </row>
        <row r="242">
          <cell r="B242">
            <v>1559675</v>
          </cell>
          <cell r="C242" t="str">
            <v>Auto Invoiced</v>
          </cell>
        </row>
        <row r="243">
          <cell r="B243">
            <v>1550533</v>
          </cell>
          <cell r="C243" t="str">
            <v>Skipped (no invoice)</v>
          </cell>
        </row>
        <row r="244">
          <cell r="B244">
            <v>1572531</v>
          </cell>
          <cell r="C244" t="str">
            <v>Skipped (no invoice)</v>
          </cell>
        </row>
        <row r="245">
          <cell r="B245">
            <v>1548729</v>
          </cell>
          <cell r="C245" t="str">
            <v>Skipped (no invoice)</v>
          </cell>
        </row>
        <row r="246">
          <cell r="B246">
            <v>1545871</v>
          </cell>
          <cell r="C246" t="str">
            <v>Skipped (no invoice)</v>
          </cell>
        </row>
        <row r="247">
          <cell r="B247">
            <v>1565060</v>
          </cell>
          <cell r="C247" t="str">
            <v>Skipped (no invoice)</v>
          </cell>
        </row>
        <row r="248">
          <cell r="B248">
            <v>1432473</v>
          </cell>
          <cell r="C248" t="str">
            <v>Skipped (no invoice)</v>
          </cell>
        </row>
        <row r="249">
          <cell r="B249">
            <v>1373221</v>
          </cell>
          <cell r="C249" t="str">
            <v>Skipped (no invoice)</v>
          </cell>
        </row>
        <row r="250">
          <cell r="B250">
            <v>1527359</v>
          </cell>
          <cell r="C250" t="str">
            <v>Skipped (no invoice)</v>
          </cell>
        </row>
        <row r="251">
          <cell r="B251">
            <v>1527355</v>
          </cell>
          <cell r="C251" t="str">
            <v>Auto Invoiced</v>
          </cell>
        </row>
        <row r="252">
          <cell r="B252">
            <v>1527356</v>
          </cell>
          <cell r="C252" t="str">
            <v>Skipped (no invoice)</v>
          </cell>
        </row>
        <row r="253">
          <cell r="B253">
            <v>1575914</v>
          </cell>
          <cell r="C253" t="str">
            <v>Auto Invoiced</v>
          </cell>
        </row>
        <row r="254">
          <cell r="B254">
            <v>1519668</v>
          </cell>
          <cell r="C254" t="str">
            <v>Auto Invoiced</v>
          </cell>
        </row>
        <row r="255">
          <cell r="B255">
            <v>1550786</v>
          </cell>
          <cell r="C255" t="str">
            <v>Auto Invoiced</v>
          </cell>
        </row>
        <row r="256">
          <cell r="B256">
            <v>1522598</v>
          </cell>
          <cell r="C256" t="str">
            <v>Skipped (no invoice)</v>
          </cell>
        </row>
        <row r="257">
          <cell r="B257">
            <v>1556562</v>
          </cell>
          <cell r="C257" t="str">
            <v>Auto Invoiced</v>
          </cell>
        </row>
        <row r="258">
          <cell r="B258">
            <v>1535084</v>
          </cell>
          <cell r="C258" t="str">
            <v>Auto Invoiced</v>
          </cell>
        </row>
        <row r="259">
          <cell r="B259">
            <v>1523318</v>
          </cell>
          <cell r="C259" t="str">
            <v>Auto Invoiced</v>
          </cell>
        </row>
        <row r="260">
          <cell r="B260">
            <v>1529438</v>
          </cell>
          <cell r="C260" t="str">
            <v>Skipped (no invoice)</v>
          </cell>
        </row>
        <row r="261">
          <cell r="B261">
            <v>1584523</v>
          </cell>
          <cell r="C261" t="str">
            <v>Auto Invoiced</v>
          </cell>
        </row>
        <row r="262">
          <cell r="B262">
            <v>1582049</v>
          </cell>
          <cell r="C262" t="str">
            <v>Auto Invoiced</v>
          </cell>
        </row>
        <row r="263">
          <cell r="B263">
            <v>1556579</v>
          </cell>
          <cell r="C263" t="str">
            <v>Auto Invoiced</v>
          </cell>
        </row>
        <row r="264">
          <cell r="B264">
            <v>1534032</v>
          </cell>
          <cell r="C264" t="str">
            <v>Auto Invoiced</v>
          </cell>
        </row>
        <row r="265">
          <cell r="B265">
            <v>1522599</v>
          </cell>
          <cell r="C265" t="str">
            <v>Skipped (no invoice)</v>
          </cell>
        </row>
        <row r="266">
          <cell r="B266">
            <v>1533334</v>
          </cell>
          <cell r="C266" t="str">
            <v>Auto Invoiced</v>
          </cell>
        </row>
        <row r="267">
          <cell r="B267">
            <v>1541230</v>
          </cell>
          <cell r="C267" t="str">
            <v>Skipped (no invoice)</v>
          </cell>
        </row>
        <row r="268">
          <cell r="B268">
            <v>1534928</v>
          </cell>
          <cell r="C268" t="str">
            <v>Skipped (no invoice)</v>
          </cell>
        </row>
        <row r="269">
          <cell r="B269">
            <v>1536923</v>
          </cell>
          <cell r="C269" t="str">
            <v>Auto Invoiced</v>
          </cell>
        </row>
        <row r="270">
          <cell r="B270">
            <v>1541232</v>
          </cell>
          <cell r="C270" t="str">
            <v>Skipped (no invoice)</v>
          </cell>
        </row>
        <row r="271">
          <cell r="B271">
            <v>1541187</v>
          </cell>
          <cell r="C271" t="str">
            <v>Skipped (no invoice)</v>
          </cell>
        </row>
        <row r="272">
          <cell r="B272">
            <v>1537055</v>
          </cell>
          <cell r="C272" t="str">
            <v>Skipped (no invoice)</v>
          </cell>
        </row>
        <row r="273">
          <cell r="B273">
            <v>1583095</v>
          </cell>
          <cell r="C273" t="str">
            <v>Skipped (no invoice)</v>
          </cell>
        </row>
        <row r="274">
          <cell r="B274">
            <v>1577409</v>
          </cell>
          <cell r="C274" t="str">
            <v>Skipped (no invoice)</v>
          </cell>
        </row>
        <row r="275">
          <cell r="B275">
            <v>1537043</v>
          </cell>
          <cell r="C275" t="str">
            <v>Skipped (no invoice)</v>
          </cell>
        </row>
        <row r="276">
          <cell r="B276">
            <v>1557809</v>
          </cell>
          <cell r="C276" t="str">
            <v>Auto Invoiced</v>
          </cell>
        </row>
        <row r="277">
          <cell r="B277">
            <v>1557815</v>
          </cell>
          <cell r="C277" t="str">
            <v>Auto Invoiced</v>
          </cell>
        </row>
        <row r="278">
          <cell r="B278">
            <v>1557798</v>
          </cell>
          <cell r="C278" t="str">
            <v>Auto Invoiced</v>
          </cell>
        </row>
        <row r="279">
          <cell r="B279">
            <v>1561698</v>
          </cell>
          <cell r="C279" t="str">
            <v>Auto Invoiced</v>
          </cell>
        </row>
        <row r="280">
          <cell r="B280">
            <v>1548982</v>
          </cell>
          <cell r="C280" t="str">
            <v>Skipped (no invoice)</v>
          </cell>
        </row>
        <row r="281">
          <cell r="B281">
            <v>1534066</v>
          </cell>
          <cell r="C281" t="str">
            <v>Auto Invoiced</v>
          </cell>
        </row>
        <row r="282">
          <cell r="B282">
            <v>1535778</v>
          </cell>
          <cell r="C282" t="str">
            <v>Auto Invoiced</v>
          </cell>
        </row>
        <row r="283">
          <cell r="B283">
            <v>1558642</v>
          </cell>
          <cell r="C283" t="str">
            <v>Auto Invoiced</v>
          </cell>
        </row>
        <row r="284">
          <cell r="B284">
            <v>1567355</v>
          </cell>
          <cell r="C284" t="str">
            <v>Auto Invoiced</v>
          </cell>
        </row>
        <row r="285">
          <cell r="B285">
            <v>1534006</v>
          </cell>
          <cell r="C285" t="str">
            <v>Auto Invoiced</v>
          </cell>
        </row>
        <row r="286">
          <cell r="B286">
            <v>1549372</v>
          </cell>
          <cell r="C286" t="str">
            <v>Auto Invoiced</v>
          </cell>
        </row>
        <row r="287">
          <cell r="B287">
            <v>1574039</v>
          </cell>
          <cell r="C287" t="str">
            <v>Auto Invoiced</v>
          </cell>
        </row>
        <row r="288">
          <cell r="B288">
            <v>1534052</v>
          </cell>
          <cell r="C288" t="str">
            <v>Auto Invoiced</v>
          </cell>
        </row>
        <row r="289">
          <cell r="B289">
            <v>1498923</v>
          </cell>
          <cell r="C289" t="str">
            <v>Auto Invoiced</v>
          </cell>
        </row>
        <row r="290">
          <cell r="B290">
            <v>1519341</v>
          </cell>
          <cell r="C290" t="str">
            <v>Skipped (no invoice)</v>
          </cell>
        </row>
        <row r="291">
          <cell r="B291">
            <v>1496330</v>
          </cell>
          <cell r="C291" t="str">
            <v>Auto Invoiced</v>
          </cell>
        </row>
        <row r="292">
          <cell r="B292">
            <v>1563102</v>
          </cell>
          <cell r="C292" t="str">
            <v>Skipped (no invoice)</v>
          </cell>
        </row>
        <row r="293">
          <cell r="B293">
            <v>1558328</v>
          </cell>
          <cell r="C293" t="str">
            <v>Skipped (no invoice)</v>
          </cell>
        </row>
        <row r="294">
          <cell r="B294">
            <v>1488142</v>
          </cell>
          <cell r="C294" t="str">
            <v>Skipped (no invoice)</v>
          </cell>
        </row>
        <row r="295">
          <cell r="B295">
            <v>1547041</v>
          </cell>
          <cell r="C295" t="str">
            <v>Skipped (no invoice)</v>
          </cell>
        </row>
        <row r="296">
          <cell r="B296">
            <v>1390244</v>
          </cell>
          <cell r="C296" t="str">
            <v>Skipped (no invoice)</v>
          </cell>
        </row>
        <row r="297">
          <cell r="B297">
            <v>1554408</v>
          </cell>
          <cell r="C297" t="str">
            <v>Skipped (no invoice)</v>
          </cell>
        </row>
        <row r="298">
          <cell r="B298">
            <v>1548678</v>
          </cell>
          <cell r="C298" t="str">
            <v>Skipped (no invoice)</v>
          </cell>
        </row>
        <row r="299">
          <cell r="B299">
            <v>1519536</v>
          </cell>
          <cell r="C299" t="str">
            <v>Skipped (no invoice)</v>
          </cell>
        </row>
        <row r="300">
          <cell r="B300">
            <v>1559675</v>
          </cell>
          <cell r="C300" t="str">
            <v>Skipped (no invoice)</v>
          </cell>
        </row>
        <row r="301">
          <cell r="B301">
            <v>1554507</v>
          </cell>
          <cell r="C301" t="str">
            <v>Skipped (no invoice)</v>
          </cell>
        </row>
        <row r="302">
          <cell r="B302">
            <v>1550533</v>
          </cell>
          <cell r="C302" t="str">
            <v>Skipped (no invoice)</v>
          </cell>
        </row>
        <row r="303">
          <cell r="B303">
            <v>1552317</v>
          </cell>
          <cell r="C303" t="str">
            <v>Skipped (no invoice)</v>
          </cell>
        </row>
        <row r="304">
          <cell r="B304">
            <v>1572482</v>
          </cell>
          <cell r="C304" t="str">
            <v>Skipped (no invoice)</v>
          </cell>
        </row>
        <row r="305">
          <cell r="B305">
            <v>1522935</v>
          </cell>
          <cell r="C305" t="str">
            <v>Skipped (no invoice)</v>
          </cell>
        </row>
        <row r="306">
          <cell r="B306">
            <v>1548729</v>
          </cell>
          <cell r="C306" t="str">
            <v>Skipped (no invoice)</v>
          </cell>
        </row>
        <row r="307">
          <cell r="B307">
            <v>1521577</v>
          </cell>
          <cell r="C307" t="str">
            <v>Auto Invoiced</v>
          </cell>
        </row>
        <row r="308">
          <cell r="B308">
            <v>1550738</v>
          </cell>
          <cell r="C308" t="str">
            <v>Auto Invoiced</v>
          </cell>
        </row>
        <row r="309">
          <cell r="B309">
            <v>1527967</v>
          </cell>
          <cell r="C309" t="str">
            <v>Auto Invoiced</v>
          </cell>
        </row>
        <row r="310">
          <cell r="B310">
            <v>1537243</v>
          </cell>
          <cell r="C310" t="str">
            <v>Auto Invoiced</v>
          </cell>
        </row>
        <row r="311">
          <cell r="B311">
            <v>1491749</v>
          </cell>
          <cell r="C311" t="str">
            <v>Auto Invoiced</v>
          </cell>
        </row>
        <row r="312">
          <cell r="B312">
            <v>1513362</v>
          </cell>
          <cell r="C312" t="str">
            <v>Auto Invoiced</v>
          </cell>
        </row>
        <row r="313">
          <cell r="B313">
            <v>1565060</v>
          </cell>
          <cell r="C313" t="str">
            <v>Skipped (no invoice)</v>
          </cell>
        </row>
        <row r="314">
          <cell r="B314">
            <v>1464132</v>
          </cell>
          <cell r="C314" t="str">
            <v>Auto Invoiced</v>
          </cell>
        </row>
        <row r="315">
          <cell r="B315">
            <v>1547135</v>
          </cell>
          <cell r="C315" t="str">
            <v>Auto Invoiced</v>
          </cell>
        </row>
        <row r="316">
          <cell r="B316">
            <v>1527355</v>
          </cell>
          <cell r="C316" t="str">
            <v>Skipped (no invoice)</v>
          </cell>
        </row>
        <row r="317">
          <cell r="B317">
            <v>1432473</v>
          </cell>
          <cell r="C317" t="str">
            <v>Skipped (no invoice)</v>
          </cell>
        </row>
        <row r="318">
          <cell r="B318">
            <v>1535818</v>
          </cell>
          <cell r="C318" t="str">
            <v>Auto Invoiced</v>
          </cell>
        </row>
        <row r="319">
          <cell r="B319">
            <v>1507104</v>
          </cell>
          <cell r="C319" t="str">
            <v>Skipped (no invoice)</v>
          </cell>
        </row>
        <row r="320">
          <cell r="B320">
            <v>1538142</v>
          </cell>
          <cell r="C320" t="str">
            <v>Auto Invoiced</v>
          </cell>
        </row>
        <row r="321">
          <cell r="B321">
            <v>1527356</v>
          </cell>
          <cell r="C321" t="str">
            <v>Skipped (no invoice)</v>
          </cell>
        </row>
        <row r="322">
          <cell r="B322">
            <v>1373221</v>
          </cell>
          <cell r="C322" t="str">
            <v>Skipped (no invoice)</v>
          </cell>
        </row>
        <row r="323">
          <cell r="B323">
            <v>1547144</v>
          </cell>
          <cell r="C323" t="str">
            <v>Auto Invoiced</v>
          </cell>
        </row>
        <row r="324">
          <cell r="B324">
            <v>1547125</v>
          </cell>
          <cell r="C324" t="str">
            <v>Auto Invoiced</v>
          </cell>
        </row>
        <row r="325">
          <cell r="B325">
            <v>1564562</v>
          </cell>
          <cell r="C325" t="str">
            <v>Auto Invoiced</v>
          </cell>
        </row>
        <row r="326">
          <cell r="B326">
            <v>1535827</v>
          </cell>
          <cell r="C326" t="str">
            <v>Auto Invoiced</v>
          </cell>
        </row>
        <row r="327">
          <cell r="B327">
            <v>1510346</v>
          </cell>
          <cell r="C327" t="str">
            <v>Auto Invoiced</v>
          </cell>
        </row>
        <row r="328">
          <cell r="B328">
            <v>1499809</v>
          </cell>
          <cell r="C328" t="str">
            <v>Auto Invoiced</v>
          </cell>
        </row>
        <row r="329">
          <cell r="B329">
            <v>1464134</v>
          </cell>
          <cell r="C329" t="str">
            <v>Auto Invoiced</v>
          </cell>
        </row>
        <row r="330">
          <cell r="B330">
            <v>1527359</v>
          </cell>
          <cell r="C330" t="str">
            <v>Skipped (no invoice)</v>
          </cell>
        </row>
        <row r="331">
          <cell r="B331">
            <v>1556773</v>
          </cell>
          <cell r="C331" t="str">
            <v>Auto Invoiced</v>
          </cell>
        </row>
        <row r="332">
          <cell r="B332">
            <v>1532263</v>
          </cell>
          <cell r="C332" t="str">
            <v>Auto Invoiced</v>
          </cell>
        </row>
        <row r="333">
          <cell r="B333">
            <v>1493037</v>
          </cell>
          <cell r="C333" t="str">
            <v>Auto Invoiced</v>
          </cell>
        </row>
        <row r="334">
          <cell r="B334">
            <v>1532267</v>
          </cell>
          <cell r="C334" t="str">
            <v>Auto Invoiced</v>
          </cell>
        </row>
        <row r="335">
          <cell r="B335">
            <v>1537349</v>
          </cell>
          <cell r="C335" t="str">
            <v>Auto Invoiced</v>
          </cell>
        </row>
        <row r="336">
          <cell r="B336">
            <v>1536923</v>
          </cell>
          <cell r="C336" t="str">
            <v>Skipped (no invoice)</v>
          </cell>
        </row>
        <row r="337">
          <cell r="B337">
            <v>1519748</v>
          </cell>
          <cell r="C337" t="str">
            <v>Auto Invoiced</v>
          </cell>
        </row>
        <row r="338">
          <cell r="B338">
            <v>1519784</v>
          </cell>
          <cell r="C338" t="str">
            <v>Auto Invoiced</v>
          </cell>
        </row>
        <row r="339">
          <cell r="B339">
            <v>1566184</v>
          </cell>
          <cell r="C339" t="str">
            <v>Auto Invoiced</v>
          </cell>
        </row>
        <row r="340">
          <cell r="B340">
            <v>1519777</v>
          </cell>
          <cell r="C340" t="str">
            <v>Auto Invoiced</v>
          </cell>
        </row>
        <row r="341">
          <cell r="B341">
            <v>1519761</v>
          </cell>
          <cell r="C341" t="str">
            <v>Auto Invoiced</v>
          </cell>
        </row>
        <row r="342">
          <cell r="B342">
            <v>1517914</v>
          </cell>
          <cell r="C342" t="str">
            <v>Auto Invoiced</v>
          </cell>
        </row>
        <row r="343">
          <cell r="B343">
            <v>1422225</v>
          </cell>
          <cell r="C343" t="str">
            <v>Skipped (no invoice)</v>
          </cell>
        </row>
        <row r="344">
          <cell r="B344">
            <v>1542412</v>
          </cell>
          <cell r="C344" t="str">
            <v>Skipped (no invoice)</v>
          </cell>
        </row>
        <row r="345">
          <cell r="B345">
            <v>1501652</v>
          </cell>
          <cell r="C345" t="str">
            <v>Auto Invoiced</v>
          </cell>
        </row>
        <row r="346">
          <cell r="B346">
            <v>1577409</v>
          </cell>
          <cell r="C346" t="str">
            <v>Skipped (no invoice)</v>
          </cell>
        </row>
        <row r="347">
          <cell r="B347">
            <v>1583095</v>
          </cell>
          <cell r="C347" t="str">
            <v>Skipped (no invoice)</v>
          </cell>
        </row>
        <row r="348">
          <cell r="B348">
            <v>1537043</v>
          </cell>
          <cell r="C348" t="str">
            <v>Skipped (no invoice)</v>
          </cell>
        </row>
        <row r="349">
          <cell r="B349">
            <v>1583076</v>
          </cell>
          <cell r="C349" t="str">
            <v>Auto Invoiced</v>
          </cell>
        </row>
        <row r="350">
          <cell r="B350">
            <v>1537055</v>
          </cell>
          <cell r="C350" t="str">
            <v>Skipped (no invoice)</v>
          </cell>
        </row>
        <row r="351">
          <cell r="B351">
            <v>1556548</v>
          </cell>
          <cell r="C351" t="str">
            <v>Auto Invoiced</v>
          </cell>
        </row>
        <row r="352">
          <cell r="B352">
            <v>1556498</v>
          </cell>
          <cell r="C352" t="str">
            <v>Auto Invoiced</v>
          </cell>
        </row>
        <row r="353">
          <cell r="B353">
            <v>1559991</v>
          </cell>
          <cell r="C353" t="str">
            <v>Auto Invoiced</v>
          </cell>
        </row>
        <row r="354">
          <cell r="B354">
            <v>1556539</v>
          </cell>
          <cell r="C354" t="str">
            <v>Auto Invoiced</v>
          </cell>
        </row>
        <row r="355">
          <cell r="B355">
            <v>1563102</v>
          </cell>
          <cell r="C355" t="str">
            <v>Skipped (no invoice)</v>
          </cell>
        </row>
        <row r="356">
          <cell r="B356">
            <v>1561746</v>
          </cell>
          <cell r="C356" t="str">
            <v>Skipped (no invoice)</v>
          </cell>
        </row>
        <row r="357">
          <cell r="B357">
            <v>1561707</v>
          </cell>
          <cell r="C357" t="str">
            <v>Skipped (no invoice)</v>
          </cell>
        </row>
        <row r="358">
          <cell r="B358">
            <v>1553159</v>
          </cell>
          <cell r="C358" t="str">
            <v>Skipped (no invoice)</v>
          </cell>
        </row>
        <row r="359">
          <cell r="B359">
            <v>1561744</v>
          </cell>
          <cell r="C359" t="str">
            <v>Skipped (no invoice)</v>
          </cell>
        </row>
        <row r="360">
          <cell r="B360">
            <v>1553133</v>
          </cell>
          <cell r="C360" t="str">
            <v>Skipped (no invoice)</v>
          </cell>
        </row>
        <row r="361">
          <cell r="B361">
            <v>1558328</v>
          </cell>
          <cell r="C361" t="str">
            <v>Skipped (no invoice)</v>
          </cell>
        </row>
        <row r="362">
          <cell r="B362">
            <v>1488142</v>
          </cell>
          <cell r="C362" t="str">
            <v>Skipped (no invoice)</v>
          </cell>
        </row>
        <row r="363">
          <cell r="B363">
            <v>1561316</v>
          </cell>
          <cell r="C363" t="str">
            <v>Auto Invoiced</v>
          </cell>
        </row>
        <row r="364">
          <cell r="B364">
            <v>1567656</v>
          </cell>
          <cell r="C364" t="str">
            <v>Auto Invoiced</v>
          </cell>
        </row>
        <row r="365">
          <cell r="B365">
            <v>1547041</v>
          </cell>
          <cell r="C365" t="str">
            <v>Skipped (no invoice)</v>
          </cell>
        </row>
        <row r="366">
          <cell r="B366">
            <v>1563379</v>
          </cell>
          <cell r="C366" t="str">
            <v>Auto Invoiced</v>
          </cell>
        </row>
        <row r="367">
          <cell r="B367">
            <v>1390244</v>
          </cell>
          <cell r="C367" t="str">
            <v>Skipped (no invoice)</v>
          </cell>
        </row>
        <row r="368">
          <cell r="B368">
            <v>1554408</v>
          </cell>
          <cell r="C368" t="str">
            <v>Skipped (no invoice)</v>
          </cell>
        </row>
        <row r="369">
          <cell r="B369">
            <v>1561759</v>
          </cell>
          <cell r="C369" t="str">
            <v>Skipped (no invoice)</v>
          </cell>
        </row>
        <row r="370">
          <cell r="B370">
            <v>1552795</v>
          </cell>
          <cell r="C370" t="str">
            <v>Skipped (no invoice)</v>
          </cell>
        </row>
        <row r="371">
          <cell r="B371">
            <v>1519536</v>
          </cell>
          <cell r="C371" t="str">
            <v>Skipped (no invoice)</v>
          </cell>
        </row>
        <row r="372">
          <cell r="B372">
            <v>1498925</v>
          </cell>
          <cell r="C372" t="str">
            <v>Auto Invoiced</v>
          </cell>
        </row>
        <row r="373">
          <cell r="B373">
            <v>1519772</v>
          </cell>
          <cell r="C373" t="str">
            <v>Auto Invoiced</v>
          </cell>
        </row>
        <row r="374">
          <cell r="B374">
            <v>1550533</v>
          </cell>
          <cell r="C374" t="str">
            <v>Skipped (no invoice)</v>
          </cell>
        </row>
        <row r="375">
          <cell r="B375">
            <v>1510347</v>
          </cell>
          <cell r="C375" t="str">
            <v>Auto Invoiced</v>
          </cell>
        </row>
        <row r="376">
          <cell r="B376">
            <v>1519805</v>
          </cell>
          <cell r="C376" t="str">
            <v>Auto Invoiced</v>
          </cell>
        </row>
        <row r="377">
          <cell r="B377">
            <v>1519801</v>
          </cell>
          <cell r="C377" t="str">
            <v>Auto Invoiced</v>
          </cell>
        </row>
        <row r="378">
          <cell r="B378">
            <v>1519793</v>
          </cell>
          <cell r="C378" t="str">
            <v>Auto Invoiced</v>
          </cell>
        </row>
        <row r="379">
          <cell r="B379">
            <v>1552317</v>
          </cell>
          <cell r="C379" t="str">
            <v>Skipped (no invoice)</v>
          </cell>
        </row>
        <row r="380">
          <cell r="B380">
            <v>1559675</v>
          </cell>
          <cell r="C380" t="str">
            <v>Skipped (no invoice)</v>
          </cell>
        </row>
        <row r="381">
          <cell r="B381">
            <v>1558562</v>
          </cell>
          <cell r="C381" t="str">
            <v>Auto Invoiced</v>
          </cell>
        </row>
        <row r="382">
          <cell r="B382">
            <v>1554511</v>
          </cell>
          <cell r="C382" t="str">
            <v>Auto Invoiced</v>
          </cell>
        </row>
        <row r="383">
          <cell r="B383">
            <v>1552988</v>
          </cell>
          <cell r="C383" t="str">
            <v>Auto Invoiced</v>
          </cell>
        </row>
        <row r="384">
          <cell r="B384">
            <v>1559924</v>
          </cell>
          <cell r="C384" t="str">
            <v>Auto Invoiced</v>
          </cell>
        </row>
        <row r="385">
          <cell r="B385">
            <v>1554507</v>
          </cell>
          <cell r="C385" t="str">
            <v>Skipped (no invoice)</v>
          </cell>
        </row>
        <row r="386">
          <cell r="B386">
            <v>1536932</v>
          </cell>
          <cell r="C386" t="str">
            <v>Auto Invoiced</v>
          </cell>
        </row>
        <row r="387">
          <cell r="B387">
            <v>1438912</v>
          </cell>
          <cell r="C387" t="str">
            <v>Auto Invoiced</v>
          </cell>
        </row>
        <row r="388">
          <cell r="B388">
            <v>1556325</v>
          </cell>
          <cell r="C388" t="str">
            <v>Auto Invoiced</v>
          </cell>
        </row>
        <row r="389">
          <cell r="B389">
            <v>1536928</v>
          </cell>
          <cell r="C389" t="str">
            <v>Auto Invoiced</v>
          </cell>
        </row>
        <row r="390">
          <cell r="B390">
            <v>1538200</v>
          </cell>
          <cell r="C390" t="str">
            <v>Auto Invoiced</v>
          </cell>
        </row>
        <row r="391">
          <cell r="B391">
            <v>1572482</v>
          </cell>
          <cell r="C391" t="str">
            <v>Skipped (no invoice)</v>
          </cell>
        </row>
        <row r="392">
          <cell r="B392">
            <v>1548729</v>
          </cell>
          <cell r="C392" t="str">
            <v>Skipped (no invoice)</v>
          </cell>
        </row>
        <row r="393">
          <cell r="B393">
            <v>1522935</v>
          </cell>
          <cell r="C393" t="str">
            <v>Skipped (no invoice)</v>
          </cell>
        </row>
        <row r="394">
          <cell r="B394">
            <v>1510081</v>
          </cell>
          <cell r="C394" t="str">
            <v>Auto Invoiced</v>
          </cell>
        </row>
        <row r="395">
          <cell r="B395">
            <v>1567525</v>
          </cell>
          <cell r="C395" t="str">
            <v>Skipped (no invoice)</v>
          </cell>
        </row>
        <row r="396">
          <cell r="B396">
            <v>1554586</v>
          </cell>
          <cell r="C396" t="str">
            <v>Auto Invoiced</v>
          </cell>
        </row>
        <row r="397">
          <cell r="B397">
            <v>1559596</v>
          </cell>
          <cell r="C397" t="str">
            <v>Skipped (no invoice)</v>
          </cell>
        </row>
        <row r="398">
          <cell r="B398">
            <v>1519324</v>
          </cell>
          <cell r="C398" t="str">
            <v>Auto Invoiced</v>
          </cell>
        </row>
        <row r="399">
          <cell r="B399">
            <v>1558333</v>
          </cell>
          <cell r="C399" t="str">
            <v>Auto Invoiced</v>
          </cell>
        </row>
        <row r="400">
          <cell r="B400">
            <v>1576196</v>
          </cell>
          <cell r="C400" t="str">
            <v>Skipped (no invoice)</v>
          </cell>
        </row>
        <row r="401">
          <cell r="B401">
            <v>1552798</v>
          </cell>
          <cell r="C401" t="str">
            <v>Auto Invoiced</v>
          </cell>
        </row>
        <row r="402">
          <cell r="B402">
            <v>1558228</v>
          </cell>
          <cell r="C402" t="str">
            <v>Auto Invoiced</v>
          </cell>
        </row>
        <row r="403">
          <cell r="B403">
            <v>1565125</v>
          </cell>
          <cell r="C403" t="str">
            <v>Auto Invoiced</v>
          </cell>
        </row>
        <row r="404">
          <cell r="B404">
            <v>1561641</v>
          </cell>
          <cell r="C404" t="str">
            <v>Auto Invoiced</v>
          </cell>
        </row>
        <row r="405">
          <cell r="B405">
            <v>1515733</v>
          </cell>
          <cell r="C405" t="str">
            <v>Auto Invoiced</v>
          </cell>
        </row>
        <row r="406">
          <cell r="B406">
            <v>1582018</v>
          </cell>
          <cell r="C406" t="str">
            <v>Auto Invoiced</v>
          </cell>
        </row>
        <row r="407">
          <cell r="B407">
            <v>1499944</v>
          </cell>
          <cell r="C407" t="str">
            <v>Auto Invoiced</v>
          </cell>
        </row>
        <row r="408">
          <cell r="B408">
            <v>1566139</v>
          </cell>
          <cell r="C408" t="str">
            <v>Auto Invoiced</v>
          </cell>
        </row>
        <row r="409">
          <cell r="B409">
            <v>1551347</v>
          </cell>
          <cell r="C409" t="str">
            <v>Skipped (no invoice)</v>
          </cell>
        </row>
        <row r="410">
          <cell r="B410">
            <v>1528328</v>
          </cell>
          <cell r="C410" t="str">
            <v>Auto Invoiced</v>
          </cell>
        </row>
        <row r="411">
          <cell r="B411">
            <v>1495431</v>
          </cell>
          <cell r="C411" t="str">
            <v>Auto Invoiced</v>
          </cell>
        </row>
        <row r="412">
          <cell r="B412">
            <v>1477729</v>
          </cell>
          <cell r="C412" t="str">
            <v>Skipped (no invoice)</v>
          </cell>
        </row>
        <row r="413">
          <cell r="B413">
            <v>1545871</v>
          </cell>
          <cell r="C413" t="str">
            <v>Skipped (no invoice)</v>
          </cell>
        </row>
        <row r="414">
          <cell r="B414">
            <v>1567857</v>
          </cell>
          <cell r="C414" t="str">
            <v>Skipped (no invoice)</v>
          </cell>
        </row>
        <row r="415">
          <cell r="B415">
            <v>1563362</v>
          </cell>
          <cell r="C415" t="str">
            <v>Auto Invoiced</v>
          </cell>
        </row>
        <row r="416">
          <cell r="B416">
            <v>1553133</v>
          </cell>
          <cell r="C416" t="str">
            <v>Skipped (no invoice)</v>
          </cell>
        </row>
        <row r="417">
          <cell r="B417">
            <v>1550595</v>
          </cell>
          <cell r="C417" t="str">
            <v>Auto Invoiced</v>
          </cell>
        </row>
        <row r="418">
          <cell r="B418">
            <v>1551251</v>
          </cell>
          <cell r="C418" t="str">
            <v>Skipped (no invoice)</v>
          </cell>
        </row>
        <row r="419">
          <cell r="B419">
            <v>1488142</v>
          </cell>
          <cell r="C419" t="str">
            <v>Skipped (no invoice)</v>
          </cell>
        </row>
        <row r="420">
          <cell r="B420">
            <v>1567656</v>
          </cell>
          <cell r="C420" t="str">
            <v>Skipped (no invoice)</v>
          </cell>
        </row>
        <row r="421">
          <cell r="B421">
            <v>1558328</v>
          </cell>
          <cell r="C421" t="str">
            <v>Skipped (no invoice)</v>
          </cell>
        </row>
        <row r="422">
          <cell r="B422">
            <v>1567720</v>
          </cell>
          <cell r="C422" t="str">
            <v>Skipped (no invoice)</v>
          </cell>
        </row>
        <row r="423">
          <cell r="B423">
            <v>1561316</v>
          </cell>
          <cell r="C423" t="str">
            <v>Skipped (no invoice)</v>
          </cell>
        </row>
        <row r="424">
          <cell r="B424">
            <v>1573022</v>
          </cell>
          <cell r="C424" t="str">
            <v>Skipped (no invoice)</v>
          </cell>
        </row>
        <row r="425">
          <cell r="B425">
            <v>1547591</v>
          </cell>
          <cell r="C425" t="str">
            <v>Auto Invoiced</v>
          </cell>
        </row>
        <row r="426">
          <cell r="B426">
            <v>1498766</v>
          </cell>
          <cell r="C426" t="str">
            <v>Auto Invoiced</v>
          </cell>
        </row>
        <row r="427">
          <cell r="B427">
            <v>1505336</v>
          </cell>
          <cell r="C427" t="str">
            <v>Auto Invoiced</v>
          </cell>
        </row>
        <row r="428">
          <cell r="B428">
            <v>1554408</v>
          </cell>
          <cell r="C428" t="str">
            <v>Skipped (no invoice)</v>
          </cell>
        </row>
        <row r="429">
          <cell r="B429">
            <v>1513843</v>
          </cell>
          <cell r="C429" t="str">
            <v>Auto Invoiced</v>
          </cell>
        </row>
        <row r="430">
          <cell r="B430">
            <v>1547041</v>
          </cell>
          <cell r="C430" t="str">
            <v>Skipped (no invoice)</v>
          </cell>
        </row>
        <row r="431">
          <cell r="B431">
            <v>1390244</v>
          </cell>
          <cell r="C431" t="str">
            <v>Skipped (no invoice)</v>
          </cell>
        </row>
        <row r="432">
          <cell r="B432">
            <v>1498761</v>
          </cell>
          <cell r="C432" t="str">
            <v>Auto Invoiced</v>
          </cell>
        </row>
        <row r="433">
          <cell r="B433">
            <v>1548678</v>
          </cell>
          <cell r="C433" t="str">
            <v>Skipped (no invoice)</v>
          </cell>
        </row>
        <row r="434">
          <cell r="B434">
            <v>1570891</v>
          </cell>
          <cell r="C434" t="str">
            <v>Auto Invoiced</v>
          </cell>
        </row>
        <row r="435">
          <cell r="B435">
            <v>1552795</v>
          </cell>
          <cell r="C435" t="str">
            <v>Skipped (no invoice)</v>
          </cell>
        </row>
        <row r="436">
          <cell r="B436">
            <v>1519536</v>
          </cell>
          <cell r="C436" t="str">
            <v>Skipped (no invoice)</v>
          </cell>
        </row>
        <row r="437">
          <cell r="B437">
            <v>1504109</v>
          </cell>
          <cell r="C437" t="str">
            <v>Auto Invoiced</v>
          </cell>
        </row>
        <row r="438">
          <cell r="B438">
            <v>1504098</v>
          </cell>
          <cell r="C438" t="str">
            <v>Auto Invoiced</v>
          </cell>
        </row>
        <row r="439">
          <cell r="B439">
            <v>1504103</v>
          </cell>
          <cell r="C439" t="str">
            <v>Auto Invoiced</v>
          </cell>
        </row>
        <row r="440">
          <cell r="B440">
            <v>1481634</v>
          </cell>
          <cell r="C440" t="str">
            <v>Auto Invoiced</v>
          </cell>
        </row>
        <row r="441">
          <cell r="B441">
            <v>1522935</v>
          </cell>
          <cell r="C441" t="str">
            <v>Skipped (no invoice)</v>
          </cell>
        </row>
        <row r="442">
          <cell r="B442">
            <v>1512043</v>
          </cell>
          <cell r="C442" t="str">
            <v>Auto Invoiced</v>
          </cell>
        </row>
        <row r="443">
          <cell r="B443">
            <v>1549238</v>
          </cell>
          <cell r="C443" t="str">
            <v>Auto Invoiced</v>
          </cell>
        </row>
        <row r="444">
          <cell r="B444">
            <v>1557445</v>
          </cell>
          <cell r="C444" t="str">
            <v>Auto Invoiced</v>
          </cell>
        </row>
        <row r="445">
          <cell r="B445">
            <v>1527985</v>
          </cell>
          <cell r="C445" t="str">
            <v>Auto Invoiced</v>
          </cell>
        </row>
        <row r="446">
          <cell r="B446">
            <v>1536785</v>
          </cell>
          <cell r="C446" t="str">
            <v>Auto Invoiced</v>
          </cell>
        </row>
        <row r="447">
          <cell r="B447">
            <v>1548729</v>
          </cell>
          <cell r="C447" t="str">
            <v>Skipped (no invoice)</v>
          </cell>
        </row>
        <row r="448">
          <cell r="B448">
            <v>1469945</v>
          </cell>
          <cell r="C448" t="str">
            <v>Auto Invoiced</v>
          </cell>
        </row>
        <row r="449">
          <cell r="B449">
            <v>1513654</v>
          </cell>
          <cell r="C449" t="str">
            <v>Auto Invoiced</v>
          </cell>
        </row>
        <row r="450">
          <cell r="B450">
            <v>1521555</v>
          </cell>
          <cell r="C450" t="str">
            <v>Skipped (no invoice)</v>
          </cell>
        </row>
        <row r="451">
          <cell r="B451">
            <v>1559723</v>
          </cell>
          <cell r="C451" t="str">
            <v>Auto Invoiced</v>
          </cell>
        </row>
        <row r="452">
          <cell r="B452">
            <v>1500517</v>
          </cell>
          <cell r="C452" t="str">
            <v>Auto Invoiced</v>
          </cell>
        </row>
        <row r="453">
          <cell r="B453">
            <v>1521655</v>
          </cell>
          <cell r="C453" t="str">
            <v>Auto Invoiced</v>
          </cell>
        </row>
        <row r="454">
          <cell r="B454">
            <v>1570876</v>
          </cell>
          <cell r="C454" t="str">
            <v>Auto Invoiced</v>
          </cell>
        </row>
        <row r="455">
          <cell r="B455">
            <v>1515397</v>
          </cell>
          <cell r="C455" t="str">
            <v>Auto Invoiced</v>
          </cell>
        </row>
        <row r="456">
          <cell r="B456">
            <v>1530720</v>
          </cell>
          <cell r="C456" t="str">
            <v>Auto Invoiced</v>
          </cell>
        </row>
        <row r="457">
          <cell r="B457">
            <v>1469887</v>
          </cell>
          <cell r="C457" t="str">
            <v>Auto Invoiced</v>
          </cell>
        </row>
        <row r="458">
          <cell r="B458">
            <v>1500387</v>
          </cell>
          <cell r="C458" t="str">
            <v>Auto Invoiced</v>
          </cell>
        </row>
        <row r="459">
          <cell r="B459">
            <v>1494604</v>
          </cell>
          <cell r="C459" t="str">
            <v>Auto Invoiced</v>
          </cell>
        </row>
        <row r="460">
          <cell r="B460">
            <v>1518929</v>
          </cell>
          <cell r="C460" t="str">
            <v>Auto Invoiced</v>
          </cell>
        </row>
        <row r="461">
          <cell r="B461">
            <v>1511435</v>
          </cell>
          <cell r="C461" t="str">
            <v>Skipped (no invoice)</v>
          </cell>
        </row>
        <row r="462">
          <cell r="B462">
            <v>1553996</v>
          </cell>
          <cell r="C462" t="str">
            <v>Auto Invoiced</v>
          </cell>
        </row>
        <row r="463">
          <cell r="B463">
            <v>1542836</v>
          </cell>
          <cell r="C463" t="str">
            <v>Auto Invoiced</v>
          </cell>
        </row>
        <row r="464">
          <cell r="B464">
            <v>1321389</v>
          </cell>
          <cell r="C464" t="str">
            <v>Auto Invoiced</v>
          </cell>
        </row>
        <row r="465">
          <cell r="B465">
            <v>1482977</v>
          </cell>
          <cell r="C465" t="str">
            <v>Auto Invoiced</v>
          </cell>
        </row>
        <row r="466">
          <cell r="B466">
            <v>1494582</v>
          </cell>
          <cell r="C466" t="str">
            <v>Auto Invoiced</v>
          </cell>
        </row>
        <row r="467">
          <cell r="B467">
            <v>1522778</v>
          </cell>
          <cell r="C467" t="str">
            <v>Auto Invoiced</v>
          </cell>
        </row>
        <row r="468">
          <cell r="B468">
            <v>1581216</v>
          </cell>
          <cell r="C468" t="str">
            <v>Auto Invoiced</v>
          </cell>
        </row>
        <row r="469">
          <cell r="B469">
            <v>1533445</v>
          </cell>
          <cell r="C469" t="str">
            <v>Auto Invoiced</v>
          </cell>
        </row>
        <row r="470">
          <cell r="B470">
            <v>1572465</v>
          </cell>
          <cell r="C470" t="str">
            <v>Auto Invoiced</v>
          </cell>
        </row>
        <row r="471">
          <cell r="B471">
            <v>1512062</v>
          </cell>
          <cell r="C471" t="str">
            <v>Auto Invoiced</v>
          </cell>
        </row>
        <row r="472">
          <cell r="B472">
            <v>1564689</v>
          </cell>
          <cell r="C472" t="str">
            <v>Auto Invoiced</v>
          </cell>
        </row>
        <row r="473">
          <cell r="B473">
            <v>1483555</v>
          </cell>
          <cell r="C473" t="str">
            <v>Auto Invoiced</v>
          </cell>
        </row>
        <row r="474">
          <cell r="B474">
            <v>1413869</v>
          </cell>
          <cell r="C474" t="str">
            <v>Skipped (no invoice)</v>
          </cell>
        </row>
        <row r="475">
          <cell r="B475">
            <v>1518934</v>
          </cell>
          <cell r="C475" t="str">
            <v>Auto Invoiced</v>
          </cell>
        </row>
        <row r="476">
          <cell r="B476">
            <v>1540893</v>
          </cell>
          <cell r="C476" t="str">
            <v>Auto Invoiced</v>
          </cell>
        </row>
        <row r="477">
          <cell r="B477">
            <v>1335620</v>
          </cell>
          <cell r="C477" t="str">
            <v>Auto Invoiced</v>
          </cell>
        </row>
        <row r="478">
          <cell r="B478">
            <v>1494566</v>
          </cell>
          <cell r="C478" t="str">
            <v>Auto Invoiced</v>
          </cell>
        </row>
        <row r="479">
          <cell r="B479">
            <v>1526705</v>
          </cell>
          <cell r="C479" t="str">
            <v>Auto Invoiced</v>
          </cell>
        </row>
        <row r="480">
          <cell r="B480">
            <v>1545677</v>
          </cell>
          <cell r="C480" t="str">
            <v>Auto Invoiced</v>
          </cell>
        </row>
        <row r="481">
          <cell r="B481">
            <v>1558609</v>
          </cell>
          <cell r="C481" t="str">
            <v>Auto Invoiced</v>
          </cell>
        </row>
        <row r="482">
          <cell r="B482">
            <v>1521157</v>
          </cell>
          <cell r="C482" t="str">
            <v>Auto Invoiced</v>
          </cell>
        </row>
        <row r="483">
          <cell r="B483">
            <v>1551654</v>
          </cell>
          <cell r="C483" t="str">
            <v>Auto Invoiced</v>
          </cell>
        </row>
        <row r="484">
          <cell r="B484">
            <v>1551456</v>
          </cell>
          <cell r="C484" t="str">
            <v>Auto Invoiced</v>
          </cell>
        </row>
        <row r="485">
          <cell r="B485">
            <v>1553133</v>
          </cell>
          <cell r="C485" t="str">
            <v>Skipped (no invoice)</v>
          </cell>
        </row>
        <row r="486">
          <cell r="B486">
            <v>1593167</v>
          </cell>
          <cell r="C486" t="str">
            <v>Auto Invoiced</v>
          </cell>
        </row>
        <row r="487">
          <cell r="B487">
            <v>1554486</v>
          </cell>
          <cell r="C487" t="str">
            <v>Auto Invoiced</v>
          </cell>
        </row>
        <row r="488">
          <cell r="B488">
            <v>1563629</v>
          </cell>
          <cell r="C488" t="str">
            <v>Auto Invoiced</v>
          </cell>
        </row>
        <row r="489">
          <cell r="B489">
            <v>1551251</v>
          </cell>
          <cell r="C489" t="str">
            <v>Skipped (no invoice)</v>
          </cell>
        </row>
        <row r="490">
          <cell r="B490">
            <v>1552726</v>
          </cell>
          <cell r="C490" t="str">
            <v>Auto Invoiced</v>
          </cell>
        </row>
        <row r="491">
          <cell r="B491">
            <v>1488142</v>
          </cell>
          <cell r="C491" t="str">
            <v>Skipped (no invoice)</v>
          </cell>
        </row>
        <row r="492">
          <cell r="B492">
            <v>1547535</v>
          </cell>
          <cell r="C492" t="str">
            <v>Auto Invoiced</v>
          </cell>
        </row>
        <row r="493">
          <cell r="B493">
            <v>1567656</v>
          </cell>
          <cell r="C493" t="str">
            <v>Skipped (no invoice)</v>
          </cell>
        </row>
        <row r="494">
          <cell r="B494">
            <v>1558328</v>
          </cell>
          <cell r="C494" t="str">
            <v>Skipped (no invoice)</v>
          </cell>
        </row>
        <row r="495">
          <cell r="B495">
            <v>1567720</v>
          </cell>
          <cell r="C495" t="str">
            <v>Skipped (no invoice)</v>
          </cell>
        </row>
        <row r="496">
          <cell r="B496">
            <v>1561316</v>
          </cell>
          <cell r="C496" t="str">
            <v>Skipped (no invoice)</v>
          </cell>
        </row>
        <row r="497">
          <cell r="B497">
            <v>1544343</v>
          </cell>
          <cell r="C497" t="str">
            <v>Auto Invoiced</v>
          </cell>
        </row>
        <row r="498">
          <cell r="B498">
            <v>1524728</v>
          </cell>
          <cell r="C498" t="str">
            <v>Auto Invoiced</v>
          </cell>
        </row>
        <row r="499">
          <cell r="B499">
            <v>1570419</v>
          </cell>
          <cell r="C499" t="str">
            <v>Auto Invoiced</v>
          </cell>
        </row>
        <row r="500">
          <cell r="B500">
            <v>1554111</v>
          </cell>
          <cell r="C500" t="str">
            <v>Auto Invoiced</v>
          </cell>
        </row>
        <row r="501">
          <cell r="B501">
            <v>1503909</v>
          </cell>
          <cell r="C501" t="str">
            <v>Auto Invoiced</v>
          </cell>
        </row>
        <row r="502">
          <cell r="B502">
            <v>1554408</v>
          </cell>
          <cell r="C502" t="str">
            <v>Skipped (no invoice)</v>
          </cell>
        </row>
        <row r="503">
          <cell r="B503">
            <v>1544844</v>
          </cell>
          <cell r="C503" t="str">
            <v>Auto Invoiced</v>
          </cell>
        </row>
        <row r="504">
          <cell r="B504">
            <v>1548678</v>
          </cell>
          <cell r="C504" t="str">
            <v>Skipped (no invoice)</v>
          </cell>
        </row>
        <row r="505">
          <cell r="B505">
            <v>1584699</v>
          </cell>
          <cell r="C505" t="str">
            <v>Auto Invoiced</v>
          </cell>
        </row>
        <row r="506">
          <cell r="B506">
            <v>1561759</v>
          </cell>
          <cell r="C506" t="str">
            <v>Skipped (no invoice)</v>
          </cell>
        </row>
        <row r="507">
          <cell r="B507">
            <v>1496441</v>
          </cell>
          <cell r="C507" t="str">
            <v>Auto Invoiced</v>
          </cell>
        </row>
        <row r="508">
          <cell r="B508">
            <v>1523336</v>
          </cell>
          <cell r="C508" t="str">
            <v>Auto Invoiced</v>
          </cell>
        </row>
        <row r="509">
          <cell r="B509">
            <v>1551444</v>
          </cell>
          <cell r="C509" t="str">
            <v>Auto Invoiced</v>
          </cell>
        </row>
        <row r="510">
          <cell r="B510">
            <v>1560050</v>
          </cell>
          <cell r="C510" t="str">
            <v>Auto Invoiced</v>
          </cell>
        </row>
        <row r="511">
          <cell r="B511">
            <v>1545671</v>
          </cell>
          <cell r="C511" t="str">
            <v>Auto Invoiced</v>
          </cell>
        </row>
        <row r="512">
          <cell r="B512">
            <v>1559916</v>
          </cell>
          <cell r="C512" t="str">
            <v>Auto Invoiced</v>
          </cell>
        </row>
        <row r="513">
          <cell r="B513">
            <v>1479258</v>
          </cell>
          <cell r="C513" t="str">
            <v>Auto Invoiced</v>
          </cell>
        </row>
        <row r="514">
          <cell r="B514">
            <v>1509756</v>
          </cell>
          <cell r="C514" t="str">
            <v>Auto Invoiced</v>
          </cell>
        </row>
        <row r="515">
          <cell r="B515">
            <v>1552795</v>
          </cell>
          <cell r="C515" t="str">
            <v>Skipped (no invoice)</v>
          </cell>
        </row>
        <row r="516">
          <cell r="B516">
            <v>1533880</v>
          </cell>
          <cell r="C516" t="str">
            <v>Auto Invoiced</v>
          </cell>
        </row>
        <row r="517">
          <cell r="B517">
            <v>1557800</v>
          </cell>
          <cell r="C517" t="str">
            <v>Auto Invoiced</v>
          </cell>
        </row>
        <row r="518">
          <cell r="B518">
            <v>1548908</v>
          </cell>
          <cell r="C518" t="str">
            <v>Auto Invoiced</v>
          </cell>
        </row>
        <row r="519">
          <cell r="B519">
            <v>1339884</v>
          </cell>
          <cell r="C519" t="str">
            <v>Auto Invoiced</v>
          </cell>
        </row>
        <row r="520">
          <cell r="B520">
            <v>1508559</v>
          </cell>
          <cell r="C520" t="str">
            <v>Auto Invoiced</v>
          </cell>
        </row>
        <row r="521">
          <cell r="B521">
            <v>1390244</v>
          </cell>
          <cell r="C521" t="str">
            <v>Skipped (no invoice)</v>
          </cell>
        </row>
        <row r="522">
          <cell r="B522">
            <v>1573336</v>
          </cell>
          <cell r="C522" t="str">
            <v>Auto Invoiced</v>
          </cell>
        </row>
        <row r="523">
          <cell r="B523">
            <v>1455048</v>
          </cell>
          <cell r="C523" t="str">
            <v>Auto Invoiced</v>
          </cell>
        </row>
        <row r="524">
          <cell r="B524">
            <v>1513725</v>
          </cell>
          <cell r="C524" t="str">
            <v>Auto Invoiced</v>
          </cell>
        </row>
        <row r="525">
          <cell r="B525">
            <v>1569868</v>
          </cell>
          <cell r="C525" t="str">
            <v>Auto Invoiced</v>
          </cell>
        </row>
        <row r="526">
          <cell r="B526">
            <v>1577849</v>
          </cell>
          <cell r="C526" t="str">
            <v>Auto Invoiced</v>
          </cell>
        </row>
        <row r="527">
          <cell r="B527">
            <v>1536919</v>
          </cell>
          <cell r="C527" t="str">
            <v>Auto Invoiced</v>
          </cell>
        </row>
        <row r="528">
          <cell r="B528">
            <v>1556367</v>
          </cell>
          <cell r="C528" t="str">
            <v>Auto Invoiced</v>
          </cell>
        </row>
        <row r="529">
          <cell r="B529">
            <v>1435294</v>
          </cell>
          <cell r="C529" t="str">
            <v>Auto Invoiced</v>
          </cell>
        </row>
        <row r="530">
          <cell r="B530">
            <v>1556326</v>
          </cell>
          <cell r="C530" t="str">
            <v>Auto Invoiced</v>
          </cell>
        </row>
        <row r="531">
          <cell r="B531">
            <v>1552942</v>
          </cell>
          <cell r="C531" t="str">
            <v>Skipped (no invoice)</v>
          </cell>
        </row>
        <row r="532">
          <cell r="B532">
            <v>1514720</v>
          </cell>
          <cell r="C532" t="str">
            <v>Auto Invoiced</v>
          </cell>
        </row>
        <row r="533">
          <cell r="B533">
            <v>1519341</v>
          </cell>
          <cell r="C533" t="str">
            <v>Skipped (no invoice)</v>
          </cell>
        </row>
        <row r="534">
          <cell r="B534">
            <v>1566271</v>
          </cell>
          <cell r="C534" t="str">
            <v>Auto Invoiced</v>
          </cell>
        </row>
        <row r="535">
          <cell r="B535">
            <v>1563102</v>
          </cell>
          <cell r="C535" t="str">
            <v>Skipped (no invoice)</v>
          </cell>
        </row>
        <row r="536">
          <cell r="B536">
            <v>1547035</v>
          </cell>
          <cell r="C536" t="str">
            <v>Auto Invoiced</v>
          </cell>
        </row>
        <row r="537">
          <cell r="B537">
            <v>1567686</v>
          </cell>
          <cell r="C537" t="str">
            <v>Skipped (no invoice)</v>
          </cell>
        </row>
        <row r="538">
          <cell r="B538">
            <v>1554544</v>
          </cell>
          <cell r="C538" t="str">
            <v>Auto Invoiced</v>
          </cell>
        </row>
        <row r="539">
          <cell r="B539">
            <v>1519529</v>
          </cell>
          <cell r="C539" t="str">
            <v>Auto Invoiced</v>
          </cell>
        </row>
        <row r="540">
          <cell r="B540">
            <v>1562158</v>
          </cell>
          <cell r="C540" t="str">
            <v>Skipped (no invoice)</v>
          </cell>
        </row>
        <row r="541">
          <cell r="B541">
            <v>1554573</v>
          </cell>
          <cell r="C541" t="str">
            <v>Skipped (no invoice)</v>
          </cell>
        </row>
        <row r="542">
          <cell r="B542">
            <v>1561978</v>
          </cell>
          <cell r="C542" t="str">
            <v>Auto Invoiced</v>
          </cell>
        </row>
        <row r="543">
          <cell r="B543">
            <v>1554542</v>
          </cell>
          <cell r="C543" t="str">
            <v>Skipped (no invoice)</v>
          </cell>
        </row>
        <row r="544">
          <cell r="B544">
            <v>1517292</v>
          </cell>
          <cell r="C544" t="str">
            <v>Skipped (no invoice)</v>
          </cell>
        </row>
        <row r="545">
          <cell r="B545">
            <v>1553159</v>
          </cell>
          <cell r="C545" t="str">
            <v>Skipped (no invoice)</v>
          </cell>
        </row>
        <row r="546">
          <cell r="B546">
            <v>1561746</v>
          </cell>
          <cell r="C546" t="str">
            <v>Skipped (no invoice)</v>
          </cell>
        </row>
        <row r="547">
          <cell r="B547">
            <v>1561744</v>
          </cell>
          <cell r="C547" t="str">
            <v>Skipped (no invoice)</v>
          </cell>
        </row>
        <row r="548">
          <cell r="B548">
            <v>1561707</v>
          </cell>
          <cell r="C548" t="str">
            <v>Skipped (no invoice)</v>
          </cell>
        </row>
        <row r="549">
          <cell r="B549">
            <v>1546904</v>
          </cell>
          <cell r="C549" t="str">
            <v>Auto Invoiced</v>
          </cell>
        </row>
        <row r="550">
          <cell r="B550">
            <v>1543843</v>
          </cell>
          <cell r="C550" t="str">
            <v>Auto Invoiced</v>
          </cell>
        </row>
        <row r="551">
          <cell r="B551">
            <v>1531770</v>
          </cell>
          <cell r="C551" t="str">
            <v>Auto Invoiced</v>
          </cell>
        </row>
        <row r="552">
          <cell r="B552">
            <v>1564293</v>
          </cell>
          <cell r="C552" t="str">
            <v>Skipped (no invoice)</v>
          </cell>
        </row>
        <row r="553">
          <cell r="B553">
            <v>1522378</v>
          </cell>
          <cell r="C553" t="str">
            <v>Auto Invoiced</v>
          </cell>
        </row>
        <row r="554">
          <cell r="B554">
            <v>1499868</v>
          </cell>
          <cell r="C554" t="str">
            <v>Auto Invoiced</v>
          </cell>
        </row>
        <row r="555">
          <cell r="B555">
            <v>1522380</v>
          </cell>
          <cell r="C555" t="str">
            <v>Auto Invoiced</v>
          </cell>
        </row>
        <row r="556">
          <cell r="B556">
            <v>1543604</v>
          </cell>
          <cell r="C556" t="str">
            <v>Auto Invoiced</v>
          </cell>
        </row>
        <row r="557">
          <cell r="B557">
            <v>1517929</v>
          </cell>
          <cell r="C557" t="str">
            <v>Auto Invoiced</v>
          </cell>
        </row>
        <row r="558">
          <cell r="B558">
            <v>1555340</v>
          </cell>
          <cell r="C558" t="str">
            <v>Auto Invoiced</v>
          </cell>
        </row>
        <row r="559">
          <cell r="B559">
            <v>1552074</v>
          </cell>
          <cell r="C559" t="str">
            <v>Auto Invoiced</v>
          </cell>
        </row>
        <row r="560">
          <cell r="B560">
            <v>1533461</v>
          </cell>
          <cell r="C560" t="str">
            <v>Auto Invoiced</v>
          </cell>
        </row>
        <row r="561">
          <cell r="B561">
            <v>1515775</v>
          </cell>
          <cell r="C561" t="str">
            <v>Auto Invoiced</v>
          </cell>
        </row>
        <row r="562">
          <cell r="B562">
            <v>1555301</v>
          </cell>
          <cell r="C562" t="str">
            <v>Auto Invoiced</v>
          </cell>
        </row>
        <row r="563">
          <cell r="B563">
            <v>1515766</v>
          </cell>
          <cell r="C563" t="str">
            <v>Auto Invoiced</v>
          </cell>
        </row>
        <row r="564">
          <cell r="B564">
            <v>1569916</v>
          </cell>
          <cell r="C564" t="str">
            <v>Auto Invoiced</v>
          </cell>
        </row>
        <row r="565">
          <cell r="B565">
            <v>1515770</v>
          </cell>
          <cell r="C565" t="str">
            <v>Auto Invoiced</v>
          </cell>
        </row>
        <row r="566">
          <cell r="B566">
            <v>1545698</v>
          </cell>
          <cell r="C566" t="str">
            <v>Auto Invoiced</v>
          </cell>
        </row>
        <row r="567">
          <cell r="B567">
            <v>1512063</v>
          </cell>
          <cell r="C567" t="str">
            <v>Auto Invoiced</v>
          </cell>
        </row>
        <row r="568">
          <cell r="B568">
            <v>1533388</v>
          </cell>
          <cell r="C568" t="str">
            <v>Auto Invoiced</v>
          </cell>
        </row>
        <row r="569">
          <cell r="B569">
            <v>1458455</v>
          </cell>
          <cell r="C569" t="str">
            <v>Auto Invoiced</v>
          </cell>
        </row>
        <row r="570">
          <cell r="B570">
            <v>1536884</v>
          </cell>
          <cell r="C570" t="str">
            <v>Skipped (no invoice)</v>
          </cell>
        </row>
        <row r="571">
          <cell r="B571">
            <v>1546805</v>
          </cell>
          <cell r="C571" t="str">
            <v>Auto Invoiced</v>
          </cell>
        </row>
        <row r="572">
          <cell r="B572">
            <v>1558368</v>
          </cell>
          <cell r="C572" t="str">
            <v>Skipped (no invoice)</v>
          </cell>
        </row>
        <row r="573">
          <cell r="B573">
            <v>1552950</v>
          </cell>
          <cell r="C573" t="str">
            <v>Auto Invoiced</v>
          </cell>
        </row>
        <row r="574">
          <cell r="B574">
            <v>1552679</v>
          </cell>
          <cell r="C574" t="str">
            <v>Auto Invoiced</v>
          </cell>
        </row>
        <row r="575">
          <cell r="B575">
            <v>1563450</v>
          </cell>
          <cell r="C575" t="str">
            <v>Auto Invoiced</v>
          </cell>
        </row>
        <row r="576">
          <cell r="B576">
            <v>1512087</v>
          </cell>
          <cell r="C576" t="str">
            <v>Auto Invoiced</v>
          </cell>
        </row>
        <row r="577">
          <cell r="B577">
            <v>1521172</v>
          </cell>
          <cell r="C577" t="str">
            <v>Auto Invoiced</v>
          </cell>
        </row>
        <row r="578">
          <cell r="B578">
            <v>1508316</v>
          </cell>
          <cell r="C578" t="str">
            <v>Auto Invoiced</v>
          </cell>
        </row>
        <row r="579">
          <cell r="B579">
            <v>1545995</v>
          </cell>
          <cell r="C579" t="str">
            <v>Auto Invoiced</v>
          </cell>
        </row>
        <row r="580">
          <cell r="B580">
            <v>1563747</v>
          </cell>
          <cell r="C580" t="str">
            <v>Auto Invoiced</v>
          </cell>
        </row>
        <row r="581">
          <cell r="B581">
            <v>1567857</v>
          </cell>
          <cell r="C581" t="str">
            <v>Skipped (no invoice)</v>
          </cell>
        </row>
        <row r="582">
          <cell r="B582">
            <v>1583420</v>
          </cell>
          <cell r="C582" t="str">
            <v>Auto Invoiced</v>
          </cell>
        </row>
        <row r="583">
          <cell r="B583">
            <v>1583423</v>
          </cell>
          <cell r="C583" t="str">
            <v>Auto Invoiced</v>
          </cell>
        </row>
        <row r="584">
          <cell r="B584">
            <v>1583432</v>
          </cell>
          <cell r="C584" t="str">
            <v>Auto Invoiced</v>
          </cell>
        </row>
        <row r="585">
          <cell r="B585">
            <v>1589136</v>
          </cell>
          <cell r="C585" t="str">
            <v>Auto Invoiced</v>
          </cell>
        </row>
        <row r="586">
          <cell r="B586">
            <v>1583424</v>
          </cell>
          <cell r="C586" t="str">
            <v>Auto Invoiced</v>
          </cell>
        </row>
        <row r="587">
          <cell r="B587">
            <v>1583427</v>
          </cell>
          <cell r="C587" t="str">
            <v>Auto Invoiced</v>
          </cell>
        </row>
        <row r="588">
          <cell r="B588">
            <v>1537001</v>
          </cell>
          <cell r="C588" t="str">
            <v>Skipped (no invoice)</v>
          </cell>
        </row>
        <row r="589">
          <cell r="B589">
            <v>1494932</v>
          </cell>
          <cell r="C589" t="str">
            <v>Skipped (no invoice)</v>
          </cell>
        </row>
        <row r="590">
          <cell r="B590">
            <v>1484892</v>
          </cell>
          <cell r="C590" t="str">
            <v>Skipped (no invoice)</v>
          </cell>
        </row>
        <row r="591">
          <cell r="B591">
            <v>1484873</v>
          </cell>
          <cell r="C591" t="str">
            <v>Skipped (no invoice)</v>
          </cell>
        </row>
        <row r="592">
          <cell r="B592">
            <v>1432494</v>
          </cell>
          <cell r="C592" t="str">
            <v>Skipped (no invoice)</v>
          </cell>
        </row>
        <row r="593">
          <cell r="B593">
            <v>1373257</v>
          </cell>
          <cell r="C593" t="str">
            <v>Skipped (no invoice)</v>
          </cell>
        </row>
        <row r="594">
          <cell r="B594">
            <v>1373022</v>
          </cell>
          <cell r="C594" t="str">
            <v>Skipped (no invoice)</v>
          </cell>
        </row>
        <row r="595">
          <cell r="B595">
            <v>1373014</v>
          </cell>
          <cell r="C595" t="str">
            <v>Skipped (no invoice)</v>
          </cell>
        </row>
        <row r="596">
          <cell r="B596">
            <v>1523386</v>
          </cell>
          <cell r="C596" t="str">
            <v>Skipped (no invoice)</v>
          </cell>
        </row>
        <row r="597">
          <cell r="B597">
            <v>1519642</v>
          </cell>
          <cell r="C597" t="str">
            <v>Skipped (no invoice)</v>
          </cell>
        </row>
        <row r="598">
          <cell r="B598">
            <v>1494961</v>
          </cell>
          <cell r="C598" t="str">
            <v>Skipped (no invoice)</v>
          </cell>
        </row>
        <row r="599">
          <cell r="B599">
            <v>1557882</v>
          </cell>
          <cell r="C599" t="str">
            <v>Skipped (no invoice)</v>
          </cell>
        </row>
        <row r="600">
          <cell r="B600">
            <v>1519341</v>
          </cell>
          <cell r="C600" t="str">
            <v>Skipped (no invoice)</v>
          </cell>
        </row>
        <row r="601">
          <cell r="B601">
            <v>1558599</v>
          </cell>
          <cell r="C601" t="str">
            <v>Skipped (no invoice)</v>
          </cell>
        </row>
        <row r="602">
          <cell r="B602">
            <v>1542774</v>
          </cell>
          <cell r="C602" t="str">
            <v>Skipped (no invoice)</v>
          </cell>
        </row>
        <row r="603">
          <cell r="B603">
            <v>1476272</v>
          </cell>
          <cell r="C603" t="str">
            <v>Skipped (no invoice)</v>
          </cell>
        </row>
        <row r="604">
          <cell r="B604">
            <v>1559025</v>
          </cell>
          <cell r="C604" t="str">
            <v>Auto Invoiced</v>
          </cell>
        </row>
        <row r="605">
          <cell r="B605">
            <v>1559695</v>
          </cell>
          <cell r="C605" t="str">
            <v>Auto Invoiced</v>
          </cell>
        </row>
        <row r="606">
          <cell r="B606">
            <v>1495058</v>
          </cell>
          <cell r="C606" t="str">
            <v>Auto Invoiced</v>
          </cell>
        </row>
        <row r="607">
          <cell r="B607">
            <v>1564695</v>
          </cell>
          <cell r="C607" t="str">
            <v>Auto Invoiced</v>
          </cell>
        </row>
        <row r="608">
          <cell r="B608">
            <v>1527320</v>
          </cell>
          <cell r="C608" t="str">
            <v>Auto Invoiced</v>
          </cell>
        </row>
        <row r="609">
          <cell r="B609">
            <v>1529725</v>
          </cell>
          <cell r="C609" t="str">
            <v>Auto Invoiced</v>
          </cell>
        </row>
        <row r="610">
          <cell r="B610">
            <v>1515752</v>
          </cell>
          <cell r="C610" t="str">
            <v>Auto Invoiced</v>
          </cell>
        </row>
        <row r="611">
          <cell r="B611">
            <v>1570228</v>
          </cell>
          <cell r="C611" t="str">
            <v>Auto Invoiced</v>
          </cell>
        </row>
        <row r="612">
          <cell r="B612">
            <v>1537604</v>
          </cell>
          <cell r="C612" t="str">
            <v>Auto Invoiced</v>
          </cell>
        </row>
        <row r="613">
          <cell r="B613">
            <v>1562158</v>
          </cell>
          <cell r="C613" t="str">
            <v>Skipped (no invoice)</v>
          </cell>
        </row>
        <row r="614">
          <cell r="B614">
            <v>1555909</v>
          </cell>
          <cell r="C614" t="str">
            <v>Skipped (no invoice)</v>
          </cell>
        </row>
        <row r="615">
          <cell r="B615">
            <v>1554335</v>
          </cell>
          <cell r="C615" t="str">
            <v>Auto Invoiced</v>
          </cell>
        </row>
        <row r="616">
          <cell r="B616">
            <v>1554573</v>
          </cell>
          <cell r="C616" t="str">
            <v>Skipped (no invoice)</v>
          </cell>
        </row>
        <row r="617">
          <cell r="B617">
            <v>1514104</v>
          </cell>
          <cell r="C617" t="str">
            <v>Auto Invoiced</v>
          </cell>
        </row>
        <row r="618">
          <cell r="B618">
            <v>1567686</v>
          </cell>
          <cell r="C618" t="str">
            <v>Skipped (no invoice)</v>
          </cell>
        </row>
        <row r="619">
          <cell r="B619">
            <v>1515756</v>
          </cell>
          <cell r="C619" t="str">
            <v>Auto Invoiced</v>
          </cell>
        </row>
        <row r="620">
          <cell r="B620">
            <v>1530109</v>
          </cell>
          <cell r="C620" t="str">
            <v>Auto Invoiced</v>
          </cell>
        </row>
        <row r="621">
          <cell r="B621">
            <v>1531574</v>
          </cell>
          <cell r="C621" t="str">
            <v>Skipped (no invoice)</v>
          </cell>
        </row>
        <row r="622">
          <cell r="B622">
            <v>1515759</v>
          </cell>
          <cell r="C622" t="str">
            <v>Auto Invoiced</v>
          </cell>
        </row>
        <row r="623">
          <cell r="B623">
            <v>1485319</v>
          </cell>
          <cell r="C623" t="str">
            <v>Auto Invoiced</v>
          </cell>
        </row>
        <row r="624">
          <cell r="B624">
            <v>1566271</v>
          </cell>
          <cell r="C624" t="str">
            <v>Skipped (no invoice)</v>
          </cell>
        </row>
        <row r="625">
          <cell r="B625">
            <v>1554542</v>
          </cell>
          <cell r="C625" t="str">
            <v>Skipped (no invoice)</v>
          </cell>
        </row>
        <row r="626">
          <cell r="B626">
            <v>1544570</v>
          </cell>
          <cell r="C626" t="str">
            <v>Auto Invoiced</v>
          </cell>
        </row>
        <row r="627">
          <cell r="B627">
            <v>1518989</v>
          </cell>
          <cell r="C627" t="str">
            <v>Auto Invoiced</v>
          </cell>
        </row>
        <row r="628">
          <cell r="B628">
            <v>1531770</v>
          </cell>
          <cell r="C628" t="str">
            <v>Skipped (no invoice)</v>
          </cell>
        </row>
        <row r="629">
          <cell r="B629">
            <v>1537231</v>
          </cell>
          <cell r="C629" t="str">
            <v>Auto Invoiced</v>
          </cell>
        </row>
        <row r="630">
          <cell r="B630">
            <v>1531783</v>
          </cell>
          <cell r="C630" t="str">
            <v>Auto Invoiced</v>
          </cell>
        </row>
        <row r="631">
          <cell r="B631">
            <v>1531774</v>
          </cell>
          <cell r="C631" t="str">
            <v>Auto Invoiced</v>
          </cell>
        </row>
        <row r="632">
          <cell r="B632">
            <v>1556513</v>
          </cell>
          <cell r="C632" t="str">
            <v>Auto Invoiced</v>
          </cell>
        </row>
        <row r="633">
          <cell r="B633">
            <v>1517292</v>
          </cell>
          <cell r="C633" t="str">
            <v>Skipped (no invoice)</v>
          </cell>
        </row>
        <row r="634">
          <cell r="B634">
            <v>1497140</v>
          </cell>
          <cell r="C634" t="str">
            <v>Auto Invoiced</v>
          </cell>
        </row>
        <row r="635">
          <cell r="B635">
            <v>1553159</v>
          </cell>
          <cell r="C635" t="str">
            <v>Skipped (no invoice)</v>
          </cell>
        </row>
        <row r="636">
          <cell r="B636">
            <v>1561707</v>
          </cell>
          <cell r="C636" t="str">
            <v>Skipped (no invoice)</v>
          </cell>
        </row>
        <row r="637">
          <cell r="B637">
            <v>1535136</v>
          </cell>
          <cell r="C637" t="str">
            <v>Auto Invoiced</v>
          </cell>
        </row>
        <row r="638">
          <cell r="B638">
            <v>1561744</v>
          </cell>
          <cell r="C638" t="str">
            <v>Skipped (no invoice)</v>
          </cell>
        </row>
        <row r="639">
          <cell r="B639">
            <v>1561746</v>
          </cell>
          <cell r="C639" t="str">
            <v>Skipped (no invoice)</v>
          </cell>
        </row>
        <row r="640">
          <cell r="B640">
            <v>1558188</v>
          </cell>
          <cell r="C640" t="str">
            <v>Auto Invoiced</v>
          </cell>
        </row>
        <row r="641">
          <cell r="B641">
            <v>1558183</v>
          </cell>
          <cell r="C641" t="str">
            <v>Auto Invoiced</v>
          </cell>
        </row>
        <row r="642">
          <cell r="B642">
            <v>1546904</v>
          </cell>
          <cell r="C642" t="str">
            <v>Skipped (no invoice)</v>
          </cell>
        </row>
        <row r="643">
          <cell r="B643">
            <v>1577403</v>
          </cell>
          <cell r="C643" t="str">
            <v>Auto Invoiced</v>
          </cell>
        </row>
        <row r="644">
          <cell r="B644">
            <v>1560273</v>
          </cell>
          <cell r="C644" t="str">
            <v>Skipped (no invoice)</v>
          </cell>
        </row>
        <row r="645">
          <cell r="B645">
            <v>1528494</v>
          </cell>
          <cell r="C645" t="str">
            <v>Auto Invoiced</v>
          </cell>
        </row>
        <row r="646">
          <cell r="B646">
            <v>1487588</v>
          </cell>
          <cell r="C646" t="str">
            <v>Skipped (no invoice)</v>
          </cell>
        </row>
        <row r="647">
          <cell r="B647">
            <v>1498917</v>
          </cell>
          <cell r="C647" t="str">
            <v>Auto Invoiced</v>
          </cell>
        </row>
        <row r="648">
          <cell r="B648">
            <v>1551024</v>
          </cell>
          <cell r="C648" t="str">
            <v>Auto Invoiced</v>
          </cell>
        </row>
        <row r="649">
          <cell r="B649">
            <v>1563374</v>
          </cell>
          <cell r="C649" t="str">
            <v>Auto Invoiced</v>
          </cell>
        </row>
        <row r="650">
          <cell r="B650">
            <v>1581841</v>
          </cell>
          <cell r="C650" t="str">
            <v>Auto Invoiced</v>
          </cell>
        </row>
        <row r="651">
          <cell r="B651">
            <v>1530078</v>
          </cell>
          <cell r="C651" t="str">
            <v>Auto Invoiced</v>
          </cell>
        </row>
        <row r="652">
          <cell r="B652">
            <v>1327934</v>
          </cell>
          <cell r="C652" t="str">
            <v>Auto Invoiced</v>
          </cell>
        </row>
        <row r="653">
          <cell r="B653">
            <v>1564571</v>
          </cell>
          <cell r="C653" t="str">
            <v>Auto Invoiced</v>
          </cell>
        </row>
        <row r="654">
          <cell r="B654">
            <v>1564348</v>
          </cell>
          <cell r="C654" t="str">
            <v>Auto Invoiced</v>
          </cell>
        </row>
        <row r="655">
          <cell r="B655">
            <v>1528465</v>
          </cell>
          <cell r="C655" t="str">
            <v>Auto Invoiced</v>
          </cell>
        </row>
        <row r="656">
          <cell r="B656">
            <v>1545809</v>
          </cell>
          <cell r="C656" t="str">
            <v>Skipped (no invoice)</v>
          </cell>
        </row>
        <row r="657">
          <cell r="B657">
            <v>1568144</v>
          </cell>
          <cell r="C657" t="str">
            <v>Auto Invoiced</v>
          </cell>
        </row>
        <row r="658">
          <cell r="B658">
            <v>1564293</v>
          </cell>
          <cell r="C658" t="str">
            <v>Skipped (no invoice)</v>
          </cell>
        </row>
        <row r="659">
          <cell r="B659">
            <v>1564459</v>
          </cell>
          <cell r="C659" t="str">
            <v>Auto Invoiced</v>
          </cell>
        </row>
        <row r="660">
          <cell r="B660">
            <v>1395485</v>
          </cell>
          <cell r="C660" t="str">
            <v>Auto Invoiced</v>
          </cell>
        </row>
        <row r="661">
          <cell r="B661">
            <v>1327926</v>
          </cell>
          <cell r="C661" t="str">
            <v>Auto Invoiced</v>
          </cell>
        </row>
        <row r="662">
          <cell r="B662">
            <v>1537001</v>
          </cell>
          <cell r="C662" t="str">
            <v>Skipped (no invoice)</v>
          </cell>
        </row>
        <row r="663">
          <cell r="B663">
            <v>1494932</v>
          </cell>
          <cell r="C663" t="str">
            <v>Skipped (no invoice)</v>
          </cell>
        </row>
        <row r="664">
          <cell r="B664">
            <v>1484873</v>
          </cell>
          <cell r="C664" t="str">
            <v>Skipped (no invoice)</v>
          </cell>
        </row>
        <row r="665">
          <cell r="B665">
            <v>1484892</v>
          </cell>
          <cell r="C665" t="str">
            <v>Skipped (no invoice)</v>
          </cell>
        </row>
        <row r="666">
          <cell r="B666">
            <v>1432494</v>
          </cell>
          <cell r="C666" t="str">
            <v>Skipped (no invoice)</v>
          </cell>
        </row>
        <row r="667">
          <cell r="B667">
            <v>1373257</v>
          </cell>
          <cell r="C667" t="str">
            <v>Skipped (no invoice)</v>
          </cell>
        </row>
        <row r="668">
          <cell r="B668">
            <v>1373022</v>
          </cell>
          <cell r="C668" t="str">
            <v>Skipped (no invoice)</v>
          </cell>
        </row>
        <row r="669">
          <cell r="B669">
            <v>1373014</v>
          </cell>
          <cell r="C669" t="str">
            <v>Skipped (no invoice)</v>
          </cell>
        </row>
        <row r="670">
          <cell r="B670">
            <v>1544628</v>
          </cell>
          <cell r="C670" t="str">
            <v>Auto Invoiced</v>
          </cell>
        </row>
        <row r="671">
          <cell r="B671">
            <v>1522694</v>
          </cell>
          <cell r="C671" t="str">
            <v>Auto Invoiced</v>
          </cell>
        </row>
        <row r="672">
          <cell r="B672">
            <v>1505590</v>
          </cell>
          <cell r="C672" t="str">
            <v>Skipped (no invoice)</v>
          </cell>
        </row>
        <row r="673">
          <cell r="B673">
            <v>1523386</v>
          </cell>
          <cell r="C673" t="str">
            <v>Skipped (no invoice)</v>
          </cell>
        </row>
        <row r="674">
          <cell r="B674">
            <v>1519642</v>
          </cell>
          <cell r="C674" t="str">
            <v>Skipped (no invoice)</v>
          </cell>
        </row>
        <row r="675">
          <cell r="B675">
            <v>1523372</v>
          </cell>
          <cell r="C675" t="str">
            <v>Auto Invoiced</v>
          </cell>
        </row>
        <row r="676">
          <cell r="B676">
            <v>1494961</v>
          </cell>
          <cell r="C676" t="str">
            <v>Skipped (no invoice)</v>
          </cell>
        </row>
        <row r="677">
          <cell r="B677">
            <v>1527697</v>
          </cell>
          <cell r="C677" t="str">
            <v>Skipped (no invoice)</v>
          </cell>
        </row>
        <row r="678">
          <cell r="B678">
            <v>1511825</v>
          </cell>
          <cell r="C678" t="str">
            <v>Auto Invoiced</v>
          </cell>
        </row>
        <row r="679">
          <cell r="B679">
            <v>1553789</v>
          </cell>
          <cell r="C679" t="str">
            <v>Skipped (no invoice)</v>
          </cell>
        </row>
        <row r="680">
          <cell r="B680">
            <v>1536906</v>
          </cell>
          <cell r="C680" t="str">
            <v>Skipped (no invoice)</v>
          </cell>
        </row>
        <row r="681">
          <cell r="B681">
            <v>1557882</v>
          </cell>
          <cell r="C681" t="str">
            <v>Skipped (no invoice)</v>
          </cell>
        </row>
        <row r="682">
          <cell r="B682">
            <v>1563054</v>
          </cell>
          <cell r="C682" t="str">
            <v>Skipped (no invoice)</v>
          </cell>
        </row>
        <row r="683">
          <cell r="B683">
            <v>1451848</v>
          </cell>
          <cell r="C683" t="str">
            <v>Skipped (no invoice)</v>
          </cell>
        </row>
        <row r="684">
          <cell r="B684">
            <v>1519341</v>
          </cell>
          <cell r="C684" t="str">
            <v>Skipped (no invoice)</v>
          </cell>
        </row>
        <row r="685">
          <cell r="B685">
            <v>1558599</v>
          </cell>
          <cell r="C685" t="str">
            <v>Skipped (no invoice)</v>
          </cell>
        </row>
        <row r="686">
          <cell r="B686">
            <v>1542774</v>
          </cell>
          <cell r="C686" t="str">
            <v>Skipped (no invoice)</v>
          </cell>
        </row>
        <row r="687">
          <cell r="B687">
            <v>1498391</v>
          </cell>
          <cell r="C687" t="str">
            <v>Skipped (no invoice)</v>
          </cell>
        </row>
        <row r="688">
          <cell r="B688">
            <v>1568871</v>
          </cell>
          <cell r="C688" t="str">
            <v>Auto Invoiced</v>
          </cell>
        </row>
        <row r="689">
          <cell r="B689">
            <v>1585704</v>
          </cell>
          <cell r="C689" t="str">
            <v>Auto Invoiced</v>
          </cell>
        </row>
        <row r="690">
          <cell r="B690">
            <v>1464238</v>
          </cell>
          <cell r="C690" t="str">
            <v>Auto Invoiced</v>
          </cell>
        </row>
        <row r="691">
          <cell r="B691">
            <v>1514053</v>
          </cell>
          <cell r="C691" t="str">
            <v>Auto Invoiced</v>
          </cell>
        </row>
        <row r="692">
          <cell r="B692">
            <v>1563923</v>
          </cell>
          <cell r="C692" t="str">
            <v>Skipped (no invoice)</v>
          </cell>
        </row>
        <row r="693">
          <cell r="B693">
            <v>1506623</v>
          </cell>
          <cell r="C693" t="str">
            <v>Skipped (no invoice)</v>
          </cell>
        </row>
        <row r="694">
          <cell r="B694">
            <v>1496413</v>
          </cell>
          <cell r="C694" t="str">
            <v>Auto Invoiced</v>
          </cell>
        </row>
        <row r="695">
          <cell r="B695">
            <v>1499832</v>
          </cell>
          <cell r="C695" t="str">
            <v>Auto Invoiced</v>
          </cell>
        </row>
        <row r="696">
          <cell r="B696">
            <v>1537971</v>
          </cell>
          <cell r="C696" t="str">
            <v>Skipped (no invoice)</v>
          </cell>
        </row>
        <row r="697">
          <cell r="B697">
            <v>1561705</v>
          </cell>
          <cell r="C697" t="str">
            <v>Auto Invoiced</v>
          </cell>
        </row>
        <row r="698">
          <cell r="B698">
            <v>1373014</v>
          </cell>
          <cell r="C698" t="str">
            <v>Skipped (no invoice)</v>
          </cell>
        </row>
        <row r="699">
          <cell r="B699">
            <v>1432494</v>
          </cell>
          <cell r="C699" t="str">
            <v>Skipped (no invoice)</v>
          </cell>
        </row>
        <row r="700">
          <cell r="B700">
            <v>1373257</v>
          </cell>
          <cell r="C700" t="str">
            <v>Skipped (no invoice)</v>
          </cell>
        </row>
        <row r="701">
          <cell r="B701">
            <v>1373022</v>
          </cell>
          <cell r="C701" t="str">
            <v>Skipped (no invoice)</v>
          </cell>
        </row>
        <row r="702">
          <cell r="B702">
            <v>1473499</v>
          </cell>
          <cell r="C702" t="str">
            <v>Auto Invoiced</v>
          </cell>
        </row>
        <row r="703">
          <cell r="B703">
            <v>1500192</v>
          </cell>
          <cell r="C703" t="str">
            <v>Auto Invoiced</v>
          </cell>
        </row>
        <row r="704">
          <cell r="B704">
            <v>1533998</v>
          </cell>
          <cell r="C704" t="str">
            <v>Auto Invoiced</v>
          </cell>
        </row>
        <row r="705">
          <cell r="B705">
            <v>1542320</v>
          </cell>
          <cell r="C705" t="str">
            <v>Auto Invoiced</v>
          </cell>
        </row>
        <row r="706">
          <cell r="B706">
            <v>1524696</v>
          </cell>
          <cell r="C706" t="str">
            <v>Auto Invoiced</v>
          </cell>
        </row>
        <row r="707">
          <cell r="B707">
            <v>1561834</v>
          </cell>
          <cell r="C707" t="str">
            <v>Auto Invoiced</v>
          </cell>
        </row>
        <row r="708">
          <cell r="B708">
            <v>1531881</v>
          </cell>
          <cell r="C708" t="str">
            <v>Auto Invoiced</v>
          </cell>
        </row>
        <row r="709">
          <cell r="B709">
            <v>1498914</v>
          </cell>
          <cell r="C709" t="str">
            <v>Auto Invoiced</v>
          </cell>
        </row>
        <row r="710">
          <cell r="B710">
            <v>1497965</v>
          </cell>
          <cell r="C710" t="str">
            <v>Auto Invoiced</v>
          </cell>
        </row>
        <row r="711">
          <cell r="B711">
            <v>1522694</v>
          </cell>
          <cell r="C711" t="str">
            <v>Skipped (no invoice)</v>
          </cell>
        </row>
        <row r="712">
          <cell r="B712">
            <v>1505590</v>
          </cell>
          <cell r="C712" t="str">
            <v>Skipped (no invoice)</v>
          </cell>
        </row>
        <row r="713">
          <cell r="B713">
            <v>1289272</v>
          </cell>
          <cell r="C713" t="str">
            <v>Auto Invoiced</v>
          </cell>
        </row>
        <row r="714">
          <cell r="B714">
            <v>1523386</v>
          </cell>
          <cell r="C714" t="str">
            <v>Skipped (no invoice)</v>
          </cell>
        </row>
        <row r="715">
          <cell r="B715">
            <v>1563358</v>
          </cell>
          <cell r="C715" t="str">
            <v>Auto Invoiced</v>
          </cell>
        </row>
        <row r="716">
          <cell r="B716">
            <v>1531843</v>
          </cell>
          <cell r="C716" t="str">
            <v>Auto Invoiced</v>
          </cell>
        </row>
        <row r="717">
          <cell r="B717">
            <v>1475907</v>
          </cell>
          <cell r="C717" t="str">
            <v>Skipped (no invoice)</v>
          </cell>
        </row>
        <row r="718">
          <cell r="B718">
            <v>1562871</v>
          </cell>
          <cell r="C718" t="str">
            <v>Auto Invoiced</v>
          </cell>
        </row>
        <row r="719">
          <cell r="B719">
            <v>1521186</v>
          </cell>
          <cell r="C719" t="str">
            <v>Auto Invoiced</v>
          </cell>
        </row>
        <row r="720">
          <cell r="B720">
            <v>1527969</v>
          </cell>
          <cell r="C720" t="str">
            <v>Auto Invoiced</v>
          </cell>
        </row>
        <row r="721">
          <cell r="B721">
            <v>1562763</v>
          </cell>
          <cell r="C721" t="str">
            <v>Skipped (no invoice)</v>
          </cell>
        </row>
        <row r="722">
          <cell r="B722">
            <v>1557425</v>
          </cell>
          <cell r="C722" t="str">
            <v>Skipped (no invoice)</v>
          </cell>
        </row>
        <row r="723">
          <cell r="B723">
            <v>1519642</v>
          </cell>
          <cell r="C723" t="str">
            <v>Skipped (no invoice)</v>
          </cell>
        </row>
        <row r="724">
          <cell r="B724">
            <v>1503381</v>
          </cell>
          <cell r="C724" t="str">
            <v>Auto Invoiced</v>
          </cell>
        </row>
        <row r="725">
          <cell r="B725">
            <v>1514651</v>
          </cell>
          <cell r="C725" t="str">
            <v>Skipped (no invoice)</v>
          </cell>
        </row>
        <row r="726">
          <cell r="B726">
            <v>1483241</v>
          </cell>
          <cell r="C726" t="str">
            <v>Auto Invoiced</v>
          </cell>
        </row>
        <row r="727">
          <cell r="B727">
            <v>1519544</v>
          </cell>
          <cell r="C727" t="str">
            <v>Skipped (no invoice)</v>
          </cell>
        </row>
        <row r="728">
          <cell r="B728">
            <v>1494961</v>
          </cell>
          <cell r="C728" t="str">
            <v>Skipped (no invoice)</v>
          </cell>
        </row>
        <row r="729">
          <cell r="B729">
            <v>1511825</v>
          </cell>
          <cell r="C729" t="str">
            <v>Skipped (no invoice)</v>
          </cell>
        </row>
        <row r="730">
          <cell r="B730">
            <v>1527697</v>
          </cell>
          <cell r="C730" t="str">
            <v>Skipped (no invoice)</v>
          </cell>
        </row>
        <row r="731">
          <cell r="B731">
            <v>1523372</v>
          </cell>
          <cell r="C731" t="str">
            <v>Skipped (no invoice)</v>
          </cell>
        </row>
        <row r="732">
          <cell r="B732">
            <v>1549605</v>
          </cell>
          <cell r="C732" t="str">
            <v>Skipped (no invoice)</v>
          </cell>
        </row>
        <row r="733">
          <cell r="B733">
            <v>1553789</v>
          </cell>
          <cell r="C733" t="str">
            <v>Skipped (no invoice)</v>
          </cell>
        </row>
        <row r="734">
          <cell r="B734">
            <v>1527349</v>
          </cell>
          <cell r="C734" t="str">
            <v>Skipped (no invoice)</v>
          </cell>
        </row>
        <row r="735">
          <cell r="B735">
            <v>1527348</v>
          </cell>
          <cell r="C735" t="str">
            <v>Skipped (no invoice)</v>
          </cell>
        </row>
        <row r="736">
          <cell r="B736">
            <v>1527352</v>
          </cell>
          <cell r="C736" t="str">
            <v>Skipped (no invoice)</v>
          </cell>
        </row>
        <row r="737">
          <cell r="B737">
            <v>1536906</v>
          </cell>
          <cell r="C737" t="str">
            <v>Skipped (no invoice)</v>
          </cell>
        </row>
        <row r="738">
          <cell r="B738">
            <v>1557882</v>
          </cell>
          <cell r="C738" t="str">
            <v>Skipped (no invoice)</v>
          </cell>
        </row>
        <row r="739">
          <cell r="B739">
            <v>1563054</v>
          </cell>
          <cell r="C739" t="str">
            <v>Skipped (no invoice)</v>
          </cell>
        </row>
        <row r="740">
          <cell r="B740">
            <v>1451848</v>
          </cell>
          <cell r="C740" t="str">
            <v>Skipped (no invoice)</v>
          </cell>
        </row>
        <row r="741">
          <cell r="B741">
            <v>1560266</v>
          </cell>
          <cell r="C741" t="str">
            <v>Auto Invoiced</v>
          </cell>
        </row>
        <row r="742">
          <cell r="B742">
            <v>1519341</v>
          </cell>
          <cell r="C742" t="str">
            <v>Skipped (no invoice)</v>
          </cell>
        </row>
        <row r="743">
          <cell r="B743">
            <v>1558599</v>
          </cell>
          <cell r="C743" t="str">
            <v>Skipped (no invoice)</v>
          </cell>
        </row>
        <row r="744">
          <cell r="B744">
            <v>1501471</v>
          </cell>
          <cell r="C744" t="str">
            <v>Auto Invoiced</v>
          </cell>
        </row>
        <row r="745">
          <cell r="B745">
            <v>1485531</v>
          </cell>
          <cell r="C745" t="str">
            <v>Auto Invoiced</v>
          </cell>
        </row>
        <row r="746">
          <cell r="B746">
            <v>1564683</v>
          </cell>
          <cell r="C746" t="str">
            <v>Auto Invoiced</v>
          </cell>
        </row>
        <row r="747">
          <cell r="B747">
            <v>1542774</v>
          </cell>
          <cell r="C747" t="str">
            <v>Skipped (no invoice)</v>
          </cell>
        </row>
        <row r="748">
          <cell r="B748">
            <v>1530018</v>
          </cell>
          <cell r="C748" t="str">
            <v>Auto Invoiced</v>
          </cell>
        </row>
        <row r="749">
          <cell r="B749">
            <v>1498921</v>
          </cell>
          <cell r="C749" t="str">
            <v>Auto Invoiced</v>
          </cell>
        </row>
        <row r="750">
          <cell r="B750">
            <v>1498918</v>
          </cell>
          <cell r="C750" t="str">
            <v>Auto Invoiced</v>
          </cell>
        </row>
        <row r="751">
          <cell r="B751">
            <v>1571527</v>
          </cell>
          <cell r="C751" t="str">
            <v>Auto Invoiced</v>
          </cell>
        </row>
        <row r="752">
          <cell r="B752">
            <v>1563430</v>
          </cell>
          <cell r="C752" t="str">
            <v>Auto Invoiced</v>
          </cell>
        </row>
        <row r="753">
          <cell r="B753">
            <v>1563923</v>
          </cell>
          <cell r="C753" t="str">
            <v>Skipped (no invoice)</v>
          </cell>
        </row>
        <row r="754">
          <cell r="B754">
            <v>1518879</v>
          </cell>
          <cell r="C754" t="str">
            <v>Auto Invoiced</v>
          </cell>
        </row>
        <row r="755">
          <cell r="B755">
            <v>1564692</v>
          </cell>
          <cell r="C755" t="str">
            <v>Auto Invoiced</v>
          </cell>
        </row>
        <row r="756">
          <cell r="B756">
            <v>1462375</v>
          </cell>
          <cell r="C756" t="str">
            <v>Auto Invoiced</v>
          </cell>
        </row>
        <row r="757">
          <cell r="B757">
            <v>1501940</v>
          </cell>
          <cell r="C757" t="str">
            <v>Auto Invoiced</v>
          </cell>
        </row>
        <row r="758">
          <cell r="B758">
            <v>1498391</v>
          </cell>
          <cell r="C758" t="str">
            <v>Skipped (no invoice)</v>
          </cell>
        </row>
        <row r="759">
          <cell r="B759">
            <v>1498897</v>
          </cell>
          <cell r="C759" t="str">
            <v>Auto Invoiced</v>
          </cell>
        </row>
        <row r="760">
          <cell r="B760">
            <v>1523620</v>
          </cell>
          <cell r="C760" t="str">
            <v>Skipped (no invoice)</v>
          </cell>
        </row>
        <row r="761">
          <cell r="B761">
            <v>1523607</v>
          </cell>
          <cell r="C761" t="str">
            <v>Skipped (no invoice)</v>
          </cell>
        </row>
        <row r="762">
          <cell r="B762">
            <v>1498911</v>
          </cell>
          <cell r="C762" t="str">
            <v>Auto Invoiced</v>
          </cell>
        </row>
        <row r="763">
          <cell r="B763">
            <v>1498909</v>
          </cell>
          <cell r="C763" t="str">
            <v>Auto Invoiced</v>
          </cell>
        </row>
        <row r="764">
          <cell r="B764">
            <v>1547066</v>
          </cell>
          <cell r="C764" t="str">
            <v>Auto Invoiced</v>
          </cell>
        </row>
        <row r="765">
          <cell r="B765">
            <v>1527976</v>
          </cell>
          <cell r="C765" t="str">
            <v>Auto Invoiced</v>
          </cell>
        </row>
        <row r="766">
          <cell r="B766">
            <v>1550957</v>
          </cell>
          <cell r="C766" t="str">
            <v>Auto Invoiced</v>
          </cell>
        </row>
        <row r="767">
          <cell r="B767">
            <v>1546900</v>
          </cell>
          <cell r="C767" t="str">
            <v>Auto Invoiced</v>
          </cell>
        </row>
        <row r="768">
          <cell r="B768">
            <v>1449457</v>
          </cell>
          <cell r="C768" t="str">
            <v>Auto Invoiced</v>
          </cell>
        </row>
        <row r="769">
          <cell r="B769">
            <v>1564699</v>
          </cell>
          <cell r="C769" t="str">
            <v>Auto Invoiced</v>
          </cell>
        </row>
        <row r="770">
          <cell r="B770">
            <v>1562763</v>
          </cell>
          <cell r="C770" t="str">
            <v>Skipped (no invoice)</v>
          </cell>
        </row>
        <row r="771">
          <cell r="B771">
            <v>1557425</v>
          </cell>
          <cell r="C771" t="str">
            <v>Skipped (no invoice)</v>
          </cell>
        </row>
        <row r="772">
          <cell r="B772">
            <v>1519715</v>
          </cell>
          <cell r="C772" t="str">
            <v>Auto Invoiced</v>
          </cell>
        </row>
        <row r="773">
          <cell r="B773">
            <v>1374559</v>
          </cell>
          <cell r="C773" t="str">
            <v>Auto Invoiced</v>
          </cell>
        </row>
        <row r="774">
          <cell r="B774">
            <v>1549040</v>
          </cell>
          <cell r="C774" t="str">
            <v>Auto Invoiced</v>
          </cell>
        </row>
        <row r="775">
          <cell r="B775">
            <v>1489343</v>
          </cell>
          <cell r="C775" t="str">
            <v>Auto Invoiced</v>
          </cell>
        </row>
        <row r="776">
          <cell r="B776">
            <v>1519642</v>
          </cell>
          <cell r="C776" t="str">
            <v>Skipped (no invoice)</v>
          </cell>
        </row>
        <row r="777">
          <cell r="B777">
            <v>1514651</v>
          </cell>
          <cell r="C777" t="str">
            <v>Skipped (no invoice)</v>
          </cell>
        </row>
        <row r="778">
          <cell r="B778">
            <v>1544756</v>
          </cell>
          <cell r="C778" t="str">
            <v>Auto Invoiced</v>
          </cell>
        </row>
        <row r="779">
          <cell r="B779">
            <v>1437212</v>
          </cell>
          <cell r="C779" t="str">
            <v>Auto Invoiced</v>
          </cell>
        </row>
        <row r="780">
          <cell r="B780">
            <v>1488367</v>
          </cell>
          <cell r="C780" t="str">
            <v>Auto Invoiced</v>
          </cell>
        </row>
        <row r="781">
          <cell r="B781">
            <v>1437210</v>
          </cell>
          <cell r="C781" t="str">
            <v>Auto Invoiced</v>
          </cell>
        </row>
        <row r="782">
          <cell r="B782">
            <v>1519544</v>
          </cell>
          <cell r="C782" t="str">
            <v>Skipped (no invoice)</v>
          </cell>
        </row>
        <row r="783">
          <cell r="B783">
            <v>1543003</v>
          </cell>
          <cell r="C783" t="str">
            <v>Auto Invoiced</v>
          </cell>
        </row>
        <row r="784">
          <cell r="B784">
            <v>1511825</v>
          </cell>
          <cell r="C784" t="str">
            <v>Skipped (no invoice)</v>
          </cell>
        </row>
        <row r="785">
          <cell r="B785">
            <v>1523092</v>
          </cell>
          <cell r="C785" t="str">
            <v>Auto Invoiced</v>
          </cell>
        </row>
        <row r="786">
          <cell r="B786">
            <v>1523372</v>
          </cell>
          <cell r="C786" t="str">
            <v>Skipped (no invoice)</v>
          </cell>
        </row>
        <row r="787">
          <cell r="B787">
            <v>1527697</v>
          </cell>
          <cell r="C787" t="str">
            <v>Skipped (no invoice)</v>
          </cell>
        </row>
        <row r="788">
          <cell r="B788">
            <v>1521541</v>
          </cell>
          <cell r="C788" t="str">
            <v>Auto Invoiced</v>
          </cell>
        </row>
        <row r="789">
          <cell r="B789">
            <v>1544414</v>
          </cell>
          <cell r="C789" t="str">
            <v>Auto Invoiced</v>
          </cell>
        </row>
        <row r="790">
          <cell r="B790">
            <v>1494961</v>
          </cell>
          <cell r="C790" t="str">
            <v>Skipped (no invoice)</v>
          </cell>
        </row>
        <row r="791">
          <cell r="B791">
            <v>1500664</v>
          </cell>
          <cell r="C791" t="str">
            <v>Auto Invoiced</v>
          </cell>
        </row>
        <row r="792">
          <cell r="B792">
            <v>1463593</v>
          </cell>
          <cell r="C792" t="str">
            <v>Auto Invoiced</v>
          </cell>
        </row>
        <row r="793">
          <cell r="B793">
            <v>1528795</v>
          </cell>
          <cell r="C793" t="str">
            <v>Auto Invoiced</v>
          </cell>
        </row>
        <row r="794">
          <cell r="B794">
            <v>1553243</v>
          </cell>
          <cell r="C794" t="str">
            <v>Auto Invoiced</v>
          </cell>
        </row>
        <row r="795">
          <cell r="B795">
            <v>1485048</v>
          </cell>
          <cell r="C795" t="str">
            <v>Auto Invoiced</v>
          </cell>
        </row>
        <row r="796">
          <cell r="B796">
            <v>1459018</v>
          </cell>
          <cell r="C796" t="str">
            <v>Auto Invoiced</v>
          </cell>
        </row>
        <row r="797">
          <cell r="B797">
            <v>1537237</v>
          </cell>
          <cell r="C797" t="str">
            <v>Auto Invoiced</v>
          </cell>
        </row>
        <row r="798">
          <cell r="B798">
            <v>1537235</v>
          </cell>
          <cell r="C798" t="str">
            <v>Auto Invoiced</v>
          </cell>
        </row>
        <row r="799">
          <cell r="B799">
            <v>1475922</v>
          </cell>
          <cell r="C799" t="str">
            <v>Skipped (no invoice)</v>
          </cell>
        </row>
        <row r="800">
          <cell r="B800">
            <v>1376938</v>
          </cell>
          <cell r="C800" t="str">
            <v>Skipped (no invoice)</v>
          </cell>
        </row>
        <row r="801">
          <cell r="B801">
            <v>1551506</v>
          </cell>
          <cell r="C801" t="str">
            <v>Auto Invoiced</v>
          </cell>
        </row>
        <row r="802">
          <cell r="B802">
            <v>1560120</v>
          </cell>
          <cell r="C802" t="str">
            <v>Auto Invoiced</v>
          </cell>
        </row>
        <row r="803">
          <cell r="B803">
            <v>1549605</v>
          </cell>
          <cell r="C803" t="str">
            <v>Skipped (no invoice)</v>
          </cell>
        </row>
        <row r="804">
          <cell r="B804">
            <v>1483335</v>
          </cell>
          <cell r="C804" t="str">
            <v>Auto Invoiced</v>
          </cell>
        </row>
        <row r="805">
          <cell r="B805">
            <v>1543847</v>
          </cell>
          <cell r="C805" t="str">
            <v>Auto Invoiced</v>
          </cell>
        </row>
        <row r="806">
          <cell r="B806">
            <v>1516395</v>
          </cell>
          <cell r="C806" t="str">
            <v>Auto Invoiced</v>
          </cell>
        </row>
        <row r="807">
          <cell r="B807">
            <v>1463582</v>
          </cell>
          <cell r="C807" t="str">
            <v>Auto Invoiced</v>
          </cell>
        </row>
        <row r="808">
          <cell r="B808">
            <v>1536736</v>
          </cell>
          <cell r="C808" t="str">
            <v>Auto Invoiced</v>
          </cell>
        </row>
        <row r="809">
          <cell r="B809">
            <v>1521652</v>
          </cell>
          <cell r="C809" t="str">
            <v>Auto Invoiced</v>
          </cell>
        </row>
        <row r="810">
          <cell r="B810">
            <v>1527348</v>
          </cell>
          <cell r="C810" t="str">
            <v>Skipped (no invoice)</v>
          </cell>
        </row>
        <row r="811">
          <cell r="B811">
            <v>1553789</v>
          </cell>
          <cell r="C811" t="str">
            <v>Skipped (no invoice)</v>
          </cell>
        </row>
        <row r="812">
          <cell r="B812">
            <v>1527351</v>
          </cell>
          <cell r="C812" t="str">
            <v>Skipped (no invoice)</v>
          </cell>
        </row>
        <row r="813">
          <cell r="B813">
            <v>1531877</v>
          </cell>
          <cell r="C813" t="str">
            <v>Auto Invoiced</v>
          </cell>
        </row>
        <row r="814">
          <cell r="B814">
            <v>1527349</v>
          </cell>
          <cell r="C814" t="str">
            <v>Skipped (no invoice)</v>
          </cell>
        </row>
        <row r="815">
          <cell r="B815">
            <v>1554277</v>
          </cell>
          <cell r="C815" t="str">
            <v>Auto Invoiced</v>
          </cell>
        </row>
        <row r="816">
          <cell r="B816">
            <v>1531925</v>
          </cell>
          <cell r="C816" t="str">
            <v>Auto Invoiced</v>
          </cell>
        </row>
        <row r="817">
          <cell r="B817">
            <v>1531917</v>
          </cell>
          <cell r="C817" t="str">
            <v>Auto Invoiced</v>
          </cell>
        </row>
        <row r="818">
          <cell r="B818">
            <v>1510388</v>
          </cell>
          <cell r="C818" t="str">
            <v>Auto Invoiced</v>
          </cell>
        </row>
        <row r="819">
          <cell r="B819">
            <v>1527352</v>
          </cell>
          <cell r="C819" t="str">
            <v>Skipped (no invoice)</v>
          </cell>
        </row>
        <row r="820">
          <cell r="B820">
            <v>1554568</v>
          </cell>
          <cell r="C820" t="str">
            <v>Auto Invoiced</v>
          </cell>
        </row>
        <row r="821">
          <cell r="B821">
            <v>1544819</v>
          </cell>
          <cell r="C821" t="str">
            <v>Auto Invoiced</v>
          </cell>
        </row>
        <row r="822">
          <cell r="B822">
            <v>1498916</v>
          </cell>
          <cell r="C822" t="str">
            <v>Auto Invoiced</v>
          </cell>
        </row>
        <row r="823">
          <cell r="B823">
            <v>1505002</v>
          </cell>
          <cell r="C823" t="str">
            <v>Auto Invoiced</v>
          </cell>
        </row>
        <row r="824">
          <cell r="B824">
            <v>1569275</v>
          </cell>
          <cell r="C824" t="str">
            <v>Auto Invoiced</v>
          </cell>
        </row>
        <row r="825">
          <cell r="B825">
            <v>1490219</v>
          </cell>
          <cell r="C825" t="str">
            <v>Auto Invoiced</v>
          </cell>
        </row>
        <row r="826">
          <cell r="B826">
            <v>1490027</v>
          </cell>
          <cell r="C826" t="str">
            <v>Auto Invoiced</v>
          </cell>
        </row>
        <row r="827">
          <cell r="B827">
            <v>1536906</v>
          </cell>
          <cell r="C827" t="str">
            <v>Skipped (no invoice)</v>
          </cell>
        </row>
        <row r="828">
          <cell r="B828">
            <v>1557882</v>
          </cell>
          <cell r="C828" t="str">
            <v>Skipped (no invoice)</v>
          </cell>
        </row>
        <row r="829">
          <cell r="B829">
            <v>1563054</v>
          </cell>
          <cell r="C829" t="str">
            <v>Skipped (no invoice)</v>
          </cell>
        </row>
        <row r="830">
          <cell r="B830">
            <v>1451848</v>
          </cell>
          <cell r="C830" t="str">
            <v>Skipped (no invoice)</v>
          </cell>
        </row>
        <row r="831">
          <cell r="B831">
            <v>1558599</v>
          </cell>
          <cell r="C831" t="str">
            <v>Skipped (no invoice)</v>
          </cell>
        </row>
        <row r="832">
          <cell r="B832">
            <v>1519341</v>
          </cell>
          <cell r="C832" t="str">
            <v>Skipped (no invoice)</v>
          </cell>
        </row>
        <row r="833">
          <cell r="B833">
            <v>1560266</v>
          </cell>
          <cell r="C833" t="str">
            <v>Skipped (no invoice)</v>
          </cell>
        </row>
        <row r="834">
          <cell r="B834">
            <v>1546763</v>
          </cell>
          <cell r="C834" t="str">
            <v>Auto Invoiced</v>
          </cell>
        </row>
        <row r="835">
          <cell r="B835">
            <v>1509733</v>
          </cell>
          <cell r="C835" t="str">
            <v>Auto Invoiced</v>
          </cell>
        </row>
        <row r="836">
          <cell r="B836">
            <v>1556532</v>
          </cell>
          <cell r="C836" t="str">
            <v>Auto Invoiced</v>
          </cell>
        </row>
        <row r="837">
          <cell r="B837">
            <v>1542651</v>
          </cell>
          <cell r="C837" t="str">
            <v>Auto Invoiced</v>
          </cell>
        </row>
        <row r="838">
          <cell r="B838">
            <v>1563054</v>
          </cell>
          <cell r="C838" t="str">
            <v>Skipped (no invoice)</v>
          </cell>
        </row>
        <row r="839">
          <cell r="B839">
            <v>1451848</v>
          </cell>
          <cell r="C839" t="str">
            <v>Skipped (no invoice)</v>
          </cell>
        </row>
        <row r="840">
          <cell r="B840">
            <v>1541260</v>
          </cell>
          <cell r="C840" t="str">
            <v>Auto Invoiced</v>
          </cell>
        </row>
        <row r="841">
          <cell r="B841">
            <v>1558599</v>
          </cell>
          <cell r="C841" t="str">
            <v>Skipped (no invoice)</v>
          </cell>
        </row>
        <row r="842">
          <cell r="B842">
            <v>1560266</v>
          </cell>
          <cell r="C842" t="str">
            <v>Skipped (no invoice)</v>
          </cell>
        </row>
        <row r="843">
          <cell r="B843">
            <v>1521422</v>
          </cell>
          <cell r="C843" t="str">
            <v>Auto Invoiced</v>
          </cell>
        </row>
        <row r="844">
          <cell r="B844">
            <v>1519341</v>
          </cell>
          <cell r="C844" t="str">
            <v>Skipped (no invoice)</v>
          </cell>
        </row>
        <row r="845">
          <cell r="B845">
            <v>1579351</v>
          </cell>
          <cell r="C845" t="str">
            <v>Auto Invoiced</v>
          </cell>
        </row>
        <row r="846">
          <cell r="B846">
            <v>1519341</v>
          </cell>
          <cell r="C846" t="str">
            <v>Skipped (no invoice)</v>
          </cell>
        </row>
        <row r="847">
          <cell r="B847">
            <v>1558030</v>
          </cell>
          <cell r="C847" t="str">
            <v>Auto Invoiced</v>
          </cell>
        </row>
        <row r="848">
          <cell r="B848">
            <v>1567797</v>
          </cell>
          <cell r="C848" t="str">
            <v>Auto Invoiced</v>
          </cell>
        </row>
        <row r="849">
          <cell r="B849">
            <v>1562922</v>
          </cell>
          <cell r="C849" t="str">
            <v>Auto Invoiced</v>
          </cell>
        </row>
        <row r="850">
          <cell r="B850">
            <v>1514097</v>
          </cell>
          <cell r="C850" t="str">
            <v>Auto Invoiced</v>
          </cell>
        </row>
        <row r="851">
          <cell r="B851">
            <v>1558599</v>
          </cell>
          <cell r="C851" t="str">
            <v>Skipped (no invoice)</v>
          </cell>
        </row>
        <row r="852">
          <cell r="B852">
            <v>1560266</v>
          </cell>
          <cell r="C852" t="str">
            <v>Skipped (no invoice)</v>
          </cell>
        </row>
        <row r="853">
          <cell r="B853">
            <v>1503549</v>
          </cell>
          <cell r="C853" t="str">
            <v>Auto Invoiced</v>
          </cell>
        </row>
        <row r="854">
          <cell r="B854">
            <v>1485291</v>
          </cell>
          <cell r="C854" t="str">
            <v>Auto Invoiced</v>
          </cell>
        </row>
        <row r="855">
          <cell r="B855">
            <v>1533425</v>
          </cell>
          <cell r="C855" t="str">
            <v>Auto Invoiced</v>
          </cell>
        </row>
        <row r="856">
          <cell r="B856">
            <v>1546962</v>
          </cell>
          <cell r="C856" t="str">
            <v>Auto Invoiced</v>
          </cell>
        </row>
        <row r="857">
          <cell r="B857">
            <v>1495043</v>
          </cell>
          <cell r="C857" t="str">
            <v>Auto Invoiced</v>
          </cell>
        </row>
        <row r="858">
          <cell r="B858">
            <v>1521666</v>
          </cell>
          <cell r="C858" t="str">
            <v>Auto Invoiced</v>
          </cell>
        </row>
        <row r="859">
          <cell r="B859">
            <v>1554692</v>
          </cell>
          <cell r="C859" t="str">
            <v>Auto Invoiced</v>
          </cell>
        </row>
        <row r="860">
          <cell r="B860">
            <v>1528043</v>
          </cell>
          <cell r="C860" t="str">
            <v>Auto Invoiced</v>
          </cell>
        </row>
        <row r="861">
          <cell r="B861">
            <v>1554827</v>
          </cell>
          <cell r="C861" t="str">
            <v>Auto Invoiced</v>
          </cell>
        </row>
        <row r="862">
          <cell r="B862">
            <v>1473423</v>
          </cell>
          <cell r="C862" t="str">
            <v>Auto Invoiced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209BF-4948-4F87-9BD0-EEB4089D73AF}" name="Input" displayName="Input" ref="A1:AL121" totalsRowShown="0" headerRowDxfId="45" dataDxfId="44" tableBorderDxfId="43">
  <autoFilter ref="A1:AL121" xr:uid="{FDA209BF-4948-4F87-9BD0-EEB4089D73AF}"/>
  <tableColumns count="38">
    <tableColumn id="1" xr3:uid="{A8F12763-84A8-4226-8C82-21F30FE8274F}" name="Shipment ID" dataDxfId="42"/>
    <tableColumn id="2" xr3:uid="{D7ACAF11-5250-4537-9E03-5CF1E337F262}" name="Shipper Company Name" dataDxfId="41">
      <calculatedColumnFormula>IF(ISERROR(VLOOKUP(Input[[#This Row],[Shipment ID]],'Master Data Shipment'!A:B,2,0)),"Not Found",VLOOKUP(Input[[#This Row],[Shipment ID]],'Master Data Shipment'!A:B,2,0))</calculatedColumnFormula>
    </tableColumn>
    <tableColumn id="3" xr3:uid="{0AFA0664-81E1-4D69-9DCD-F4B3716DA179}" name="Shipper Client ID" dataDxfId="40"/>
    <tableColumn id="4" xr3:uid="{1C43EEBA-A8F1-4F3A-85C0-2BF128DF3445}" name="Invoicing Entity" dataDxfId="39">
      <calculatedColumnFormula>VLOOKUP(Input[[#This Row],[Shipper Company Name]],'Master Data Shipper'!A:B,2,0)</calculatedColumnFormula>
    </tableColumn>
    <tableColumn id="5" xr3:uid="{6762D866-3C2A-48A0-9504-1B9EE5BF6894}" name="Receiving Entity" dataDxfId="38">
      <calculatedColumnFormula>IF(ISERROR(VLOOKUP(Input[[#This Row],[Shipper Company Name]],'Master Data Shipper'!A:C,3,0)),"Not Found",VLOOKUP(Input[[#This Row],[Shipper Company Name]],'Master Data Shipper'!A:C,3,0))</calculatedColumnFormula>
    </tableColumn>
    <tableColumn id="6" xr3:uid="{8427174E-C1EF-4B4A-9971-68233D787B60}" name="Mode" dataDxfId="37"/>
    <tableColumn id="7" xr3:uid="{11C33C8E-3661-4C3D-87B2-0D990C7F153E}" name="Pricing Tier" dataDxfId="36">
      <calculatedColumnFormula>IF(ISERROR(VLOOKUP(Input[[#This Row],[Shipper Company Name]],'Master Data Shipper'!A:D,4,0)),0,VLOOKUP(Input[[#This Row],[Shipper Company Name]],'Master Data Shipper'!A:D,4,0))</calculatedColumnFormula>
    </tableColumn>
    <tableColumn id="8" xr3:uid="{AB5DB217-C9A4-4595-9DEE-4EA0520CE955}" name="Freight Service" dataDxfId="35"/>
    <tableColumn id="9" xr3:uid="{E0218FCC-F6AE-499F-920A-2E7BEE059D8A}" name="Container Counts of 20s" dataDxfId="34">
      <calculatedColumnFormula>VLOOKUP(Input[[#This Row],[Shipment ID]],'Master Data Shipment'!A:C,3,0)</calculatedColumnFormula>
    </tableColumn>
    <tableColumn id="10" xr3:uid="{98DB8000-EE97-459B-932D-4E5AD96CF528}" name="Container Counts of 40s" dataDxfId="33">
      <calculatedColumnFormula>VLOOKUP(Input[[#This Row],[Shipment ID]],'Master Data Shipment'!A:D,4,0)</calculatedColumnFormula>
    </tableColumn>
    <tableColumn id="11" xr3:uid="{B046760F-3798-4CAF-8DCF-9688E8B85130}" name="Container Counts of 40HCs" dataDxfId="32">
      <calculatedColumnFormula>VLOOKUP(Input[[#This Row],[Shipment ID]],'Master Data Shipment'!A:E,5,0)</calculatedColumnFormula>
    </tableColumn>
    <tableColumn id="12" xr3:uid="{772DD22D-B33C-4488-A75C-FDCB08789D08}" name="Container Counts of 45s" dataDxfId="31">
      <calculatedColumnFormula>VLOOKUP(Input[[#This Row],[Shipment ID]],'Master Data Shipment'!A:F,6,0)</calculatedColumnFormula>
    </tableColumn>
    <tableColumn id="13" xr3:uid="{F14DB1AF-38BE-48D0-A233-2C69C3AB612E}" name="Container Counts of 45HCs" dataDxfId="30">
      <calculatedColumnFormula>VLOOKUP(Input[[#This Row],[Shipment ID]],'Master Data Shipment'!A:G,7,0)</calculatedColumnFormula>
    </tableColumn>
    <tableColumn id="14" xr3:uid="{87BA9C7D-BB03-4599-83F2-FD2FFCE5CF59}" name="Release Method" dataDxfId="29"/>
    <tableColumn id="15" xr3:uid="{92C166FD-645A-4511-8C62-2DEA885C1A5D}" name="Count of HBL Number(s)" dataDxfId="28">
      <calculatedColumnFormula>IF(VLOOKUP(Input[[#This Row],[Shipment ID]],'Master Data Shipment'!A:H,8,0)=0,1,VLOOKUP(Input[[#This Row],[Shipment ID]],'Master Data Shipment'!A:H,8,0))</calculatedColumnFormula>
    </tableColumn>
    <tableColumn id="16" xr3:uid="{CC1871C2-A79F-47B9-9989-538CA7A8F88C}" name="Reserved 01" dataDxfId="27"/>
    <tableColumn id="17" xr3:uid="{55E16C5B-3C00-459E-9495-8712BF0A633F}" name="Reserved 02" dataDxfId="26"/>
    <tableColumn id="18" xr3:uid="{4ED50D25-F2B7-4A43-AF45-4CEA70AC0005}" name="Reserved 03" dataDxfId="25"/>
    <tableColumn id="19" xr3:uid="{B650028F-DBEE-4E4E-882B-DB766FB12016}" name="Reserved 04" dataDxfId="24"/>
    <tableColumn id="20" xr3:uid="{B67BCF86-A60E-42BE-9596-0A4AA6ABFFD5}" name="S01 20'THC" dataDxfId="23">
      <calculatedColumnFormula>1020*Input[[#This Row],[Container Counts of 20s]]</calculatedColumnFormula>
    </tableColumn>
    <tableColumn id="21" xr3:uid="{9E6BB220-6E60-4516-A3AC-6AE794B04DD6}" name="S02 40'THC" dataDxfId="22">
      <calculatedColumnFormula>1700*(Input[[#This Row],[Container Counts of 40s]])</calculatedColumnFormula>
    </tableColumn>
    <tableColumn id="36" xr3:uid="{0BB41E7B-C38D-5040-99BD-9EDAD5E78823}" name="S02B 40'HTHC" dataDxfId="21">
      <calculatedColumnFormula>1700*(Input[[#This Row],[Container Counts of 40HCs]])</calculatedColumnFormula>
    </tableColumn>
    <tableColumn id="22" xr3:uid="{A7C5E4FC-1EC4-4011-9F69-DFC3D69AA0C9}" name="S03 45'THC" dataDxfId="20">
      <calculatedColumnFormula>2170*(Input[[#This Row],[Container Counts of 45s]]+Input[[#This Row],[Container Counts of 45HCs]])</calculatedColumnFormula>
    </tableColumn>
    <tableColumn id="23" xr3:uid="{5B555D5F-3D0B-49BA-8E4B-772119DA8415}" name="S04 EIR" dataDxfId="19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4" xr3:uid="{A244ED8D-88CB-4F78-8504-0C218F6ED7A8}" name="S05 SEAL" dataDxfId="18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5" xr3:uid="{513FDA16-00E3-4F49-8D86-20E8193080FA}" name="S06 VGM" dataDxfId="17">
      <calculatedColumnFormula>155*(Input[[#This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6" xr3:uid="{553A91EA-563B-4C22-BAF1-6897E56D8512}" name="S07 AMS" dataDxfId="16">
      <calculatedColumnFormula>245*Input[[#This Row],[Count of HBL Number(s)]]</calculatedColumnFormula>
    </tableColumn>
    <tableColumn id="27" xr3:uid="{130A9773-8E18-4EC7-8D1E-252FF19A3D2C}" name="S08 HANDLING" dataDxfId="15">
      <calculatedColumnFormula>IF(Input[[#This Row],[Pricing Tier]]="fully_adopted_rate",0,300*Input[[#This Row],[Count of HBL Number(s)]])</calculatedColumnFormula>
    </tableColumn>
    <tableColumn id="28" xr3:uid="{D3644CC3-6100-4DBC-B8D6-6B4BB193B225}" name="S09 DOC" dataDxfId="14">
      <calculatedColumnFormula>500*Input[[#This Row],[Count of HBL Number(s)]]</calculatedColumnFormula>
    </tableColumn>
    <tableColumn id="29" xr3:uid="{D2F222FB-6884-4B3C-9B15-AA95C460F626}" name="S10 TELEX" dataDxfId="13">
      <calculatedColumnFormula>IF(Input[[#This Row],[Release Method]]="Telex",IF(OR(Input[[#This Row],[Pricing Tier]]="fully_adopted_rate",Input[[#This Row],[Pricing Tier]]="negotiated_rate"),0,350*Input[[#This Row],[Count of HBL Number(s)]]),0)</calculatedColumnFormula>
    </tableColumn>
    <tableColumn id="30" xr3:uid="{4D341A0C-6868-41F6-A35C-3BE32898538F}" name="S11" dataDxfId="12"/>
    <tableColumn id="31" xr3:uid="{E570C874-EAB8-45A9-9E82-D604E6DA4A60}" name="S12" dataDxfId="11"/>
    <tableColumn id="32" xr3:uid="{7AF4B01F-4A0F-41A0-8080-3881112944F7}" name="S13" dataDxfId="10"/>
    <tableColumn id="33" xr3:uid="{96AA75F6-1C0A-4855-86DA-E55A1B94E964}" name="S14" dataDxfId="9"/>
    <tableColumn id="34" xr3:uid="{2F34A2CB-1008-4B25-8398-1D02BC17A07B}" name="S15" dataDxfId="8"/>
    <tableColumn id="35" xr3:uid="{95B058EC-89E0-47D0-A812-F1C0896B41F9}" name="Total Rows" dataDxfId="7">
      <calculatedColumnFormula>COUNTIF(Input[[#This Row],[S01 20''THC]:[S10 TELEX]],"&gt;0")</calculatedColumnFormula>
    </tableColumn>
    <tableColumn id="37" xr3:uid="{018395E8-611F-4958-AA64-183B3589D1D5}" name="Last Action" dataDxfId="6">
      <calculatedColumnFormula>IF(ISERROR(VLOOKUP(Input[[#This Row],[Shipment ID]],[1]Output!$B:$C,2,0)),"Not Found",VLOOKUP(Input[[#This Row],[Shipment ID]],[1]Output!$B:$C,2,0))</calculatedColumnFormula>
    </tableColumn>
    <tableColumn id="38" xr3:uid="{92D564DD-9743-480A-AC5F-C0B7CBAF19DC}" name="Exception Log" dataDxfId="5">
      <calculatedColumnFormula>VLOOKUP(Input[[#This Row],[Shipment ID]],Exception!A:B,2,0)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(raw)]],'pre-invoice'!A:B,2,0)</calculatedColumnFormula>
    </tableColumn>
    <tableColumn id="3" xr3:uid="{2FAF7B4B-EAEA-8841-AF57-E519E940710D}" name="Rate" dataDxfId="2">
      <calculatedColumnFormula>VLOOKUP(Table2[[#This Row],[Charge (raw)]],'pre-invoice'!A:C,3,0)</calculatedColumnFormula>
    </tableColumn>
    <tableColumn id="4" xr3:uid="{CF76E083-FAEA-9D4E-84C2-D4F4E5425E8A}" name="Per" dataDxfId="1">
      <calculatedColumnFormula>VLOOKUP(Table2[[#This Row],[Charge (raw)]],'pre-invoice'!A:D,4,0)</calculatedColumnFormula>
    </tableColumn>
    <tableColumn id="5" xr3:uid="{8E744070-5992-8E48-8023-0FCFE51F2157}" name="Count" dataDxfId="0">
      <calculatedColumnFormula>VLOOKUP(Table2[[#This Row],[Charge (raw)]],'pre-invoice'!A:E,5,0)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DABE"/>
  </sheetPr>
  <dimension ref="A1:AL121"/>
  <sheetViews>
    <sheetView tabSelected="1" zoomScaleNormal="100" workbookViewId="0">
      <selection activeCell="B4" sqref="B4"/>
    </sheetView>
  </sheetViews>
  <sheetFormatPr defaultColWidth="8.84765625" defaultRowHeight="14.1" x14ac:dyDescent="0.5"/>
  <cols>
    <col min="1" max="1" width="13.6484375" style="3" bestFit="1" customWidth="1"/>
    <col min="2" max="2" width="74.84765625" style="3" bestFit="1" customWidth="1"/>
    <col min="3" max="3" width="17.6484375" style="3" hidden="1" customWidth="1"/>
    <col min="4" max="4" width="49" style="3" bestFit="1" customWidth="1"/>
    <col min="5" max="5" width="107.34765625" style="3" bestFit="1" customWidth="1"/>
    <col min="6" max="6" width="8" style="3" hidden="1" customWidth="1"/>
    <col min="7" max="7" width="15.6484375" style="3" bestFit="1" customWidth="1"/>
    <col min="8" max="8" width="15.6484375" style="3" hidden="1" customWidth="1"/>
    <col min="9" max="10" width="23.84765625" style="3" bestFit="1" customWidth="1"/>
    <col min="11" max="11" width="26.5" style="3" bestFit="1" customWidth="1"/>
    <col min="12" max="12" width="23.84765625" style="3" bestFit="1" customWidth="1"/>
    <col min="13" max="13" width="26.5" style="3" bestFit="1" customWidth="1"/>
    <col min="14" max="14" width="24.34765625" style="3" bestFit="1" customWidth="1"/>
    <col min="15" max="15" width="23" style="3" bestFit="1" customWidth="1"/>
    <col min="16" max="19" width="13.5" style="3" hidden="1" customWidth="1"/>
    <col min="20" max="21" width="12.84765625" style="3" bestFit="1" customWidth="1"/>
    <col min="22" max="22" width="12.84765625" style="3" customWidth="1"/>
    <col min="23" max="23" width="12.84765625" style="3" bestFit="1" customWidth="1"/>
    <col min="24" max="24" width="9.34765625" style="3" bestFit="1" customWidth="1"/>
    <col min="25" max="26" width="10.84765625" style="3" bestFit="1" customWidth="1"/>
    <col min="27" max="27" width="10.6484375" style="3" bestFit="1" customWidth="1"/>
    <col min="28" max="28" width="16.34765625" style="3" bestFit="1" customWidth="1"/>
    <col min="29" max="29" width="10.6484375" style="3" bestFit="1" customWidth="1"/>
    <col min="30" max="30" width="11.6484375" style="3" bestFit="1" customWidth="1"/>
    <col min="31" max="35" width="6.1484375" style="3" hidden="1" customWidth="1"/>
    <col min="36" max="36" width="12.34765625" style="3" bestFit="1" customWidth="1"/>
    <col min="37" max="37" width="18.546875" style="3" bestFit="1" customWidth="1"/>
    <col min="38" max="38" width="14.09765625" style="3" customWidth="1"/>
    <col min="39" max="16384" width="8.84765625" style="3"/>
  </cols>
  <sheetData>
    <row r="1" spans="1:38" x14ac:dyDescent="0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6" t="s">
        <v>26</v>
      </c>
      <c r="U1" s="6" t="s">
        <v>31</v>
      </c>
      <c r="V1" s="6" t="s">
        <v>70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5" t="s">
        <v>40</v>
      </c>
      <c r="AF1" s="5" t="s">
        <v>41</v>
      </c>
      <c r="AG1" s="5" t="s">
        <v>42</v>
      </c>
      <c r="AH1" s="5" t="s">
        <v>43</v>
      </c>
      <c r="AI1" s="5" t="s">
        <v>44</v>
      </c>
      <c r="AJ1" s="17" t="s">
        <v>51</v>
      </c>
      <c r="AK1" s="5" t="s">
        <v>92</v>
      </c>
      <c r="AL1" s="5" t="s">
        <v>104</v>
      </c>
    </row>
    <row r="2" spans="1:38" x14ac:dyDescent="0.5">
      <c r="A2" s="8">
        <v>1528497</v>
      </c>
      <c r="B2" s="7" t="str">
        <f>IF(ISERROR(VLOOKUP(Input[[#This Row],[Shipment ID]],'Master Data Shipment'!A:B,2,0)),"Not Found",VLOOKUP(Input[[#This Row],[Shipment ID]],'Master Data Shipment'!A:B,2,0))</f>
        <v>DONGGUAN AI HOME LIGHTING TECHNOLOGY CO LTD</v>
      </c>
      <c r="C2" s="8"/>
      <c r="D2" s="7" t="str">
        <f>VLOOKUP(Input[[#This Row],[Shipper Company Name]],'Master Data Shipper'!A:B,2,0)</f>
        <v>Flexport International (Shanghai) Co., Ltd Shenzhen Branch</v>
      </c>
      <c r="E2" s="7" t="str">
        <f>IF(ISERROR(VLOOKUP(Input[[#This Row],[Shipper Company Name]],'Master Data Shipper'!A:C,3,0)),"Not Found",VLOOKUP(Input[[#This Row],[Shipper Company Name]],'Master Data Shipper'!A:C,3,0))</f>
        <v>DONGGUAN AI HOME LIGHTING TECHNOLOGY CO LTD</v>
      </c>
      <c r="F2" s="8"/>
      <c r="G2" s="7">
        <f>IF(ISERROR(VLOOKUP(Input[[#This Row],[Shipper Company Name]],'Master Data Shipper'!A:D,4,0)),0,VLOOKUP(Input[[#This Row],[Shipper Company Name]],'Master Data Shipper'!A:D,4,0))</f>
        <v>0</v>
      </c>
      <c r="H2" s="8"/>
      <c r="I2" s="7">
        <f>VLOOKUP(Input[[#This Row],[Shipment ID]],'Master Data Shipment'!A:C,3,0)</f>
        <v>0</v>
      </c>
      <c r="J2" s="7">
        <f>VLOOKUP(Input[[#This Row],[Shipment ID]],'Master Data Shipment'!A:D,4,0)</f>
        <v>1</v>
      </c>
      <c r="K2" s="7">
        <f>VLOOKUP(Input[[#This Row],[Shipment ID]],'Master Data Shipment'!A:E,5,0)</f>
        <v>0</v>
      </c>
      <c r="L2" s="7">
        <f>VLOOKUP(Input[[#This Row],[Shipment ID]],'Master Data Shipment'!A:F,6,0)</f>
        <v>0</v>
      </c>
      <c r="M2" s="7">
        <f>VLOOKUP(Input[[#This Row],[Shipment ID]],'Master Data Shipment'!A:G,7,0)</f>
        <v>0</v>
      </c>
      <c r="N2" s="8" t="s">
        <v>100</v>
      </c>
      <c r="O2" s="7">
        <f>IF(VLOOKUP(Input[[#This Row],[Shipment ID]],'Master Data Shipment'!A:H,8,0)=0,1,VLOOKUP(Input[[#This Row],[Shipment ID]],'Master Data Shipment'!A:H,8,0))</f>
        <v>1</v>
      </c>
      <c r="P2" s="8"/>
      <c r="Q2" s="8"/>
      <c r="R2" s="8"/>
      <c r="S2" s="8"/>
      <c r="T2" s="7">
        <f>1020*Input[[#This Row],[Container Counts of 20s]]</f>
        <v>0</v>
      </c>
      <c r="U2" s="7">
        <f>1700*(Input[[#This Row],[Container Counts of 40s]])</f>
        <v>1700</v>
      </c>
      <c r="V2" s="7">
        <f>1700*(Input[[#This Row],[Container Counts of 40HCs]])</f>
        <v>0</v>
      </c>
      <c r="W2" s="7">
        <f>2170*(Input[[#This Row],[Container Counts of 45s]]+Input[[#This Row],[Container Counts of 45HCs]])</f>
        <v>0</v>
      </c>
      <c r="X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" s="7">
        <f>245*Input[[#This Row],[Count of HBL Number(s)]]</f>
        <v>245</v>
      </c>
      <c r="AB2" s="7">
        <f>IF(Input[[#This Row],[Pricing Tier]]="fully_adopted_rate",0,300*Input[[#This Row],[Count of HBL Number(s)]])</f>
        <v>300</v>
      </c>
      <c r="AC2" s="7">
        <f>500*Input[[#This Row],[Count of HBL Number(s)]]</f>
        <v>500</v>
      </c>
      <c r="AD2" s="7">
        <f>IF(Input[[#This Row],[Release Method]]="Telex",IF(OR(Input[[#This Row],[Pricing Tier]]="fully_adopted_rate",Input[[#This Row],[Pricing Tier]]="negotiated_rate"),0,350*Input[[#This Row],[Count of HBL Number(s)]]),0)</f>
        <v>0</v>
      </c>
      <c r="AE2" s="8"/>
      <c r="AF2" s="8"/>
      <c r="AG2" s="8"/>
      <c r="AH2" s="8"/>
      <c r="AI2" s="8"/>
      <c r="AJ2" s="7">
        <f>COUNTIF(Input[[#This Row],[S01 20''THC]:[S10 TELEX]],"&gt;0")</f>
        <v>7</v>
      </c>
      <c r="AK2" s="7" t="str">
        <f>IF(ISERROR(VLOOKUP(Input[[#This Row],[Shipment ID]],[1]Output!$B:$C,2,0)),"Not Found",VLOOKUP(Input[[#This Row],[Shipment ID]],[1]Output!$B:$C,2,0))</f>
        <v>Not Found</v>
      </c>
      <c r="AL2" s="7" t="e">
        <f>VLOOKUP(Input[[#This Row],[Shipment ID]],Exception!A:B,2,0)</f>
        <v>#N/A</v>
      </c>
    </row>
    <row r="3" spans="1:38" x14ac:dyDescent="0.5">
      <c r="A3" s="8">
        <v>1440802</v>
      </c>
      <c r="B3" s="22" t="str">
        <f>IF(ISERROR(VLOOKUP(Input[[#This Row],[Shipment ID]],'Master Data Shipment'!A:B,2,0)),"Not Found",VLOOKUP(Input[[#This Row],[Shipment ID]],'Master Data Shipment'!A:B,2,0))</f>
        <v>STATEWOOD INTERNATIONAL CO., LTD</v>
      </c>
      <c r="C3" s="8"/>
      <c r="D3" s="22" t="str">
        <f>VLOOKUP(Input[[#This Row],[Shipper Company Name]],'Master Data Shipper'!A:B,2,0)</f>
        <v>Flexport International (Shanghai) Co., Ltd Shenzhen Branch</v>
      </c>
      <c r="E3" s="22" t="str">
        <f>IF(ISERROR(VLOOKUP(Input[[#This Row],[Shipper Company Name]],'Master Data Shipper'!A:C,3,0)),"Not Found",VLOOKUP(Input[[#This Row],[Shipper Company Name]],'Master Data Shipper'!A:C,3,0))</f>
        <v>STATEWOOD INTERNATIONAL CO., LTD</v>
      </c>
      <c r="F3" s="8"/>
      <c r="G3" s="22" t="str">
        <f>IF(ISERROR(VLOOKUP(Input[[#This Row],[Shipper Company Name]],'Master Data Shipper'!A:D,4,0)),0,VLOOKUP(Input[[#This Row],[Shipper Company Name]],'Master Data Shipper'!A:D,4,0))</f>
        <v>base_rate</v>
      </c>
      <c r="H3" s="8"/>
      <c r="I3" s="22">
        <f>VLOOKUP(Input[[#This Row],[Shipment ID]],'Master Data Shipment'!A:C,3,0)</f>
        <v>0</v>
      </c>
      <c r="J3" s="22">
        <f>VLOOKUP(Input[[#This Row],[Shipment ID]],'Master Data Shipment'!A:D,4,0)</f>
        <v>0</v>
      </c>
      <c r="K3" s="22">
        <f>VLOOKUP(Input[[#This Row],[Shipment ID]],'Master Data Shipment'!A:E,5,0)</f>
        <v>2</v>
      </c>
      <c r="L3" s="22">
        <f>VLOOKUP(Input[[#This Row],[Shipment ID]],'Master Data Shipment'!A:F,6,0)</f>
        <v>0</v>
      </c>
      <c r="M3" s="22">
        <f>VLOOKUP(Input[[#This Row],[Shipment ID]],'Master Data Shipment'!A:G,7,0)</f>
        <v>0</v>
      </c>
      <c r="N3" s="8" t="s">
        <v>100</v>
      </c>
      <c r="O3" s="22">
        <f>IF(VLOOKUP(Input[[#This Row],[Shipment ID]],'Master Data Shipment'!A:H,8,0)=0,1,VLOOKUP(Input[[#This Row],[Shipment ID]],'Master Data Shipment'!A:H,8,0))</f>
        <v>1</v>
      </c>
      <c r="P3" s="8"/>
      <c r="Q3" s="8"/>
      <c r="R3" s="8"/>
      <c r="S3" s="8"/>
      <c r="T3" s="7">
        <f>1020*Input[[#This Row],[Container Counts of 20s]]</f>
        <v>0</v>
      </c>
      <c r="U3" s="7">
        <f>1700*(Input[[#This Row],[Container Counts of 40s]])</f>
        <v>0</v>
      </c>
      <c r="V3" s="7">
        <f>1700*(Input[[#This Row],[Container Counts of 40HCs]])</f>
        <v>3400</v>
      </c>
      <c r="W3" s="7">
        <f>2170*(Input[[#This Row],[Container Counts of 45s]]+Input[[#This Row],[Container Counts of 45HCs]])</f>
        <v>0</v>
      </c>
      <c r="X3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3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3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3" s="7">
        <f>245*Input[[#This Row],[Count of HBL Number(s)]]</f>
        <v>245</v>
      </c>
      <c r="AB3" s="7">
        <f>IF(Input[[#This Row],[Pricing Tier]]="fully_adopted_rate",0,300*Input[[#This Row],[Count of HBL Number(s)]])</f>
        <v>300</v>
      </c>
      <c r="AC3" s="7">
        <f>500*Input[[#This Row],[Count of HBL Number(s)]]</f>
        <v>500</v>
      </c>
      <c r="AD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" s="8"/>
      <c r="AF3" s="8"/>
      <c r="AG3" s="8"/>
      <c r="AH3" s="8"/>
      <c r="AI3" s="8"/>
      <c r="AJ3" s="7">
        <f>COUNTIF(Input[[#This Row],[S01 20''THC]:[S10 TELEX]],"&gt;0")</f>
        <v>7</v>
      </c>
      <c r="AK3" s="22" t="str">
        <f>IF(ISERROR(VLOOKUP(Input[[#This Row],[Shipment ID]],[1]Output!$B:$C,2,0)),"Not Found",VLOOKUP(Input[[#This Row],[Shipment ID]],[1]Output!$B:$C,2,0))</f>
        <v>Not Found</v>
      </c>
      <c r="AL3" s="22" t="e">
        <f>VLOOKUP(Input[[#This Row],[Shipment ID]],Exception!A:B,2,0)</f>
        <v>#N/A</v>
      </c>
    </row>
    <row r="4" spans="1:38" x14ac:dyDescent="0.5">
      <c r="A4" s="8">
        <v>1574025</v>
      </c>
      <c r="B4" s="22" t="str">
        <f>IF(ISERROR(VLOOKUP(Input[[#This Row],[Shipment ID]],'Master Data Shipment'!A:B,2,0)),"Not Found",VLOOKUP(Input[[#This Row],[Shipment ID]],'Master Data Shipment'!A:B,2,0))</f>
        <v>FOSHAN EVERBRIGHT IMPORT AND EXPORT COMPANY LIMITED</v>
      </c>
      <c r="C4" s="8"/>
      <c r="D4" s="22" t="str">
        <f>VLOOKUP(Input[[#This Row],[Shipper Company Name]],'Master Data Shipper'!A:B,2,0)</f>
        <v>Flexport International (Shanghai) Co., Ltd Shenzhen Branch</v>
      </c>
      <c r="E4" s="22" t="str">
        <f>IF(ISERROR(VLOOKUP(Input[[#This Row],[Shipper Company Name]],'Master Data Shipper'!A:C,3,0)),"Not Found",VLOOKUP(Input[[#This Row],[Shipper Company Name]],'Master Data Shipper'!A:C,3,0))</f>
        <v>FOSHAN EVERBRIGHT IMPORT AND EXPORT COMPANY LIMITED</v>
      </c>
      <c r="F4" s="8"/>
      <c r="G4" s="22" t="str">
        <f>IF(ISERROR(VLOOKUP(Input[[#This Row],[Shipper Company Name]],'Master Data Shipper'!A:D,4,0)),0,VLOOKUP(Input[[#This Row],[Shipper Company Name]],'Master Data Shipper'!A:D,4,0))</f>
        <v>base_rate</v>
      </c>
      <c r="H4" s="8"/>
      <c r="I4" s="22">
        <f>VLOOKUP(Input[[#This Row],[Shipment ID]],'Master Data Shipment'!A:C,3,0)</f>
        <v>0</v>
      </c>
      <c r="J4" s="22">
        <f>VLOOKUP(Input[[#This Row],[Shipment ID]],'Master Data Shipment'!A:D,4,0)</f>
        <v>0</v>
      </c>
      <c r="K4" s="22">
        <f>VLOOKUP(Input[[#This Row],[Shipment ID]],'Master Data Shipment'!A:E,5,0)</f>
        <v>1</v>
      </c>
      <c r="L4" s="22">
        <f>VLOOKUP(Input[[#This Row],[Shipment ID]],'Master Data Shipment'!A:F,6,0)</f>
        <v>0</v>
      </c>
      <c r="M4" s="22">
        <f>VLOOKUP(Input[[#This Row],[Shipment ID]],'Master Data Shipment'!A:G,7,0)</f>
        <v>0</v>
      </c>
      <c r="N4" s="8" t="s">
        <v>108</v>
      </c>
      <c r="O4" s="22">
        <f>IF(VLOOKUP(Input[[#This Row],[Shipment ID]],'Master Data Shipment'!A:H,8,0)=0,1,VLOOKUP(Input[[#This Row],[Shipment ID]],'Master Data Shipment'!A:H,8,0))</f>
        <v>1</v>
      </c>
      <c r="P4" s="8"/>
      <c r="Q4" s="8"/>
      <c r="R4" s="8"/>
      <c r="S4" s="8"/>
      <c r="T4" s="7">
        <f>1020*Input[[#This Row],[Container Counts of 20s]]</f>
        <v>0</v>
      </c>
      <c r="U4" s="7">
        <f>1700*(Input[[#This Row],[Container Counts of 40s]])</f>
        <v>0</v>
      </c>
      <c r="V4" s="7">
        <f>1700*(Input[[#This Row],[Container Counts of 40HCs]])</f>
        <v>1700</v>
      </c>
      <c r="W4" s="7">
        <f>2170*(Input[[#This Row],[Container Counts of 45s]]+Input[[#This Row],[Container Counts of 45HCs]])</f>
        <v>0</v>
      </c>
      <c r="X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" s="7">
        <f>245*Input[[#This Row],[Count of HBL Number(s)]]</f>
        <v>245</v>
      </c>
      <c r="AB4" s="7">
        <f>IF(Input[[#This Row],[Pricing Tier]]="fully_adopted_rate",0,300*Input[[#This Row],[Count of HBL Number(s)]])</f>
        <v>300</v>
      </c>
      <c r="AC4" s="7">
        <f>500*Input[[#This Row],[Count of HBL Number(s)]]</f>
        <v>500</v>
      </c>
      <c r="AD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" s="8"/>
      <c r="AF4" s="8"/>
      <c r="AG4" s="8"/>
      <c r="AH4" s="8"/>
      <c r="AI4" s="8"/>
      <c r="AJ4" s="7">
        <f>COUNTIF(Input[[#This Row],[S01 20''THC]:[S10 TELEX]],"&gt;0")</f>
        <v>8</v>
      </c>
      <c r="AK4" s="22" t="str">
        <f>IF(ISERROR(VLOOKUP(Input[[#This Row],[Shipment ID]],[1]Output!$B:$C,2,0)),"Not Found",VLOOKUP(Input[[#This Row],[Shipment ID]],[1]Output!$B:$C,2,0))</f>
        <v>Not Found</v>
      </c>
      <c r="AL4" s="22" t="e">
        <f>VLOOKUP(Input[[#This Row],[Shipment ID]],Exception!A:B,2,0)</f>
        <v>#N/A</v>
      </c>
    </row>
    <row r="5" spans="1:38" x14ac:dyDescent="0.5">
      <c r="A5" s="8">
        <v>1477241</v>
      </c>
      <c r="B5" s="22" t="str">
        <f>IF(ISERROR(VLOOKUP(Input[[#This Row],[Shipment ID]],'Master Data Shipment'!A:B,2,0)),"Not Found",VLOOKUP(Input[[#This Row],[Shipment ID]],'Master Data Shipment'!A:B,2,0))</f>
        <v>DONGGUAN AI HOME LIGHTING TECHNOLOGY CO LTD</v>
      </c>
      <c r="C5" s="8"/>
      <c r="D5" s="22" t="str">
        <f>VLOOKUP(Input[[#This Row],[Shipper Company Name]],'Master Data Shipper'!A:B,2,0)</f>
        <v>Flexport International (Shanghai) Co., Ltd Shenzhen Branch</v>
      </c>
      <c r="E5" s="22" t="str">
        <f>IF(ISERROR(VLOOKUP(Input[[#This Row],[Shipper Company Name]],'Master Data Shipper'!A:C,3,0)),"Not Found",VLOOKUP(Input[[#This Row],[Shipper Company Name]],'Master Data Shipper'!A:C,3,0))</f>
        <v>DONGGUAN AI HOME LIGHTING TECHNOLOGY CO LTD</v>
      </c>
      <c r="F5" s="8"/>
      <c r="G5" s="22">
        <f>IF(ISERROR(VLOOKUP(Input[[#This Row],[Shipper Company Name]],'Master Data Shipper'!A:D,4,0)),0,VLOOKUP(Input[[#This Row],[Shipper Company Name]],'Master Data Shipper'!A:D,4,0))</f>
        <v>0</v>
      </c>
      <c r="H5" s="8"/>
      <c r="I5" s="22">
        <f>VLOOKUP(Input[[#This Row],[Shipment ID]],'Master Data Shipment'!A:C,3,0)</f>
        <v>0</v>
      </c>
      <c r="J5" s="22">
        <f>VLOOKUP(Input[[#This Row],[Shipment ID]],'Master Data Shipment'!A:D,4,0)</f>
        <v>0</v>
      </c>
      <c r="K5" s="22">
        <f>VLOOKUP(Input[[#This Row],[Shipment ID]],'Master Data Shipment'!A:E,5,0)</f>
        <v>1</v>
      </c>
      <c r="L5" s="22">
        <f>VLOOKUP(Input[[#This Row],[Shipment ID]],'Master Data Shipment'!A:F,6,0)</f>
        <v>0</v>
      </c>
      <c r="M5" s="22">
        <f>VLOOKUP(Input[[#This Row],[Shipment ID]],'Master Data Shipment'!A:G,7,0)</f>
        <v>0</v>
      </c>
      <c r="N5" s="8" t="s">
        <v>100</v>
      </c>
      <c r="O5" s="22">
        <f>IF(VLOOKUP(Input[[#This Row],[Shipment ID]],'Master Data Shipment'!A:H,8,0)=0,1,VLOOKUP(Input[[#This Row],[Shipment ID]],'Master Data Shipment'!A:H,8,0))</f>
        <v>1</v>
      </c>
      <c r="P5" s="8"/>
      <c r="Q5" s="8"/>
      <c r="R5" s="8"/>
      <c r="S5" s="8"/>
      <c r="T5" s="7">
        <f>1020*Input[[#This Row],[Container Counts of 20s]]</f>
        <v>0</v>
      </c>
      <c r="U5" s="7">
        <f>1700*(Input[[#This Row],[Container Counts of 40s]])</f>
        <v>0</v>
      </c>
      <c r="V5" s="7">
        <f>1700*(Input[[#This Row],[Container Counts of 40HCs]])</f>
        <v>1700</v>
      </c>
      <c r="W5" s="7">
        <f>2170*(Input[[#This Row],[Container Counts of 45s]]+Input[[#This Row],[Container Counts of 45HCs]])</f>
        <v>0</v>
      </c>
      <c r="X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" s="7">
        <f>245*Input[[#This Row],[Count of HBL Number(s)]]</f>
        <v>245</v>
      </c>
      <c r="AB5" s="7">
        <f>IF(Input[[#This Row],[Pricing Tier]]="fully_adopted_rate",0,300*Input[[#This Row],[Count of HBL Number(s)]])</f>
        <v>300</v>
      </c>
      <c r="AC5" s="7">
        <f>500*Input[[#This Row],[Count of HBL Number(s)]]</f>
        <v>500</v>
      </c>
      <c r="AD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" s="8"/>
      <c r="AF5" s="8"/>
      <c r="AG5" s="8"/>
      <c r="AH5" s="8"/>
      <c r="AI5" s="8"/>
      <c r="AJ5" s="7">
        <f>COUNTIF(Input[[#This Row],[S01 20''THC]:[S10 TELEX]],"&gt;0")</f>
        <v>7</v>
      </c>
      <c r="AK5" s="22" t="str">
        <f>IF(ISERROR(VLOOKUP(Input[[#This Row],[Shipment ID]],[1]Output!$B:$C,2,0)),"Not Found",VLOOKUP(Input[[#This Row],[Shipment ID]],[1]Output!$B:$C,2,0))</f>
        <v>Not Found</v>
      </c>
      <c r="AL5" s="22" t="e">
        <f>VLOOKUP(Input[[#This Row],[Shipment ID]],Exception!A:B,2,0)</f>
        <v>#N/A</v>
      </c>
    </row>
    <row r="6" spans="1:38" x14ac:dyDescent="0.5">
      <c r="A6" s="8">
        <v>1609647</v>
      </c>
      <c r="B6" s="22" t="str">
        <f>IF(ISERROR(VLOOKUP(Input[[#This Row],[Shipment ID]],'Master Data Shipment'!A:B,2,0)),"Not Found",VLOOKUP(Input[[#This Row],[Shipment ID]],'Master Data Shipment'!A:B,2,0))</f>
        <v>FOSHAN EVERBRIGHT IMPORT AND EXPORT COMPANY LIMITED</v>
      </c>
      <c r="C6" s="8"/>
      <c r="D6" s="22" t="str">
        <f>VLOOKUP(Input[[#This Row],[Shipper Company Name]],'Master Data Shipper'!A:B,2,0)</f>
        <v>Flexport International (Shanghai) Co., Ltd Shenzhen Branch</v>
      </c>
      <c r="E6" s="22" t="str">
        <f>IF(ISERROR(VLOOKUP(Input[[#This Row],[Shipper Company Name]],'Master Data Shipper'!A:C,3,0)),"Not Found",VLOOKUP(Input[[#This Row],[Shipper Company Name]],'Master Data Shipper'!A:C,3,0))</f>
        <v>FOSHAN EVERBRIGHT IMPORT AND EXPORT COMPANY LIMITED</v>
      </c>
      <c r="F6" s="8"/>
      <c r="G6" s="22" t="str">
        <f>IF(ISERROR(VLOOKUP(Input[[#This Row],[Shipper Company Name]],'Master Data Shipper'!A:D,4,0)),0,VLOOKUP(Input[[#This Row],[Shipper Company Name]],'Master Data Shipper'!A:D,4,0))</f>
        <v>base_rate</v>
      </c>
      <c r="H6" s="8"/>
      <c r="I6" s="22">
        <f>VLOOKUP(Input[[#This Row],[Shipment ID]],'Master Data Shipment'!A:C,3,0)</f>
        <v>0</v>
      </c>
      <c r="J6" s="22">
        <f>VLOOKUP(Input[[#This Row],[Shipment ID]],'Master Data Shipment'!A:D,4,0)</f>
        <v>0</v>
      </c>
      <c r="K6" s="22">
        <f>VLOOKUP(Input[[#This Row],[Shipment ID]],'Master Data Shipment'!A:E,5,0)</f>
        <v>1</v>
      </c>
      <c r="L6" s="22">
        <f>VLOOKUP(Input[[#This Row],[Shipment ID]],'Master Data Shipment'!A:F,6,0)</f>
        <v>0</v>
      </c>
      <c r="M6" s="22">
        <f>VLOOKUP(Input[[#This Row],[Shipment ID]],'Master Data Shipment'!A:G,7,0)</f>
        <v>0</v>
      </c>
      <c r="N6" s="8" t="s">
        <v>108</v>
      </c>
      <c r="O6" s="22">
        <f>IF(VLOOKUP(Input[[#This Row],[Shipment ID]],'Master Data Shipment'!A:H,8,0)=0,1,VLOOKUP(Input[[#This Row],[Shipment ID]],'Master Data Shipment'!A:H,8,0))</f>
        <v>1</v>
      </c>
      <c r="P6" s="8"/>
      <c r="Q6" s="8"/>
      <c r="R6" s="8"/>
      <c r="S6" s="8"/>
      <c r="T6" s="7">
        <f>1020*Input[[#This Row],[Container Counts of 20s]]</f>
        <v>0</v>
      </c>
      <c r="U6" s="7">
        <f>1700*(Input[[#This Row],[Container Counts of 40s]])</f>
        <v>0</v>
      </c>
      <c r="V6" s="7">
        <f>1700*(Input[[#This Row],[Container Counts of 40HCs]])</f>
        <v>1700</v>
      </c>
      <c r="W6" s="7">
        <f>2170*(Input[[#This Row],[Container Counts of 45s]]+Input[[#This Row],[Container Counts of 45HCs]])</f>
        <v>0</v>
      </c>
      <c r="X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" s="7">
        <f>245*Input[[#This Row],[Count of HBL Number(s)]]</f>
        <v>245</v>
      </c>
      <c r="AB6" s="7">
        <f>IF(Input[[#This Row],[Pricing Tier]]="fully_adopted_rate",0,300*Input[[#This Row],[Count of HBL Number(s)]])</f>
        <v>300</v>
      </c>
      <c r="AC6" s="7">
        <f>500*Input[[#This Row],[Count of HBL Number(s)]]</f>
        <v>500</v>
      </c>
      <c r="AD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" s="8"/>
      <c r="AF6" s="8"/>
      <c r="AG6" s="8"/>
      <c r="AH6" s="8"/>
      <c r="AI6" s="8"/>
      <c r="AJ6" s="7">
        <f>COUNTIF(Input[[#This Row],[S01 20''THC]:[S10 TELEX]],"&gt;0")</f>
        <v>8</v>
      </c>
      <c r="AK6" s="22" t="str">
        <f>IF(ISERROR(VLOOKUP(Input[[#This Row],[Shipment ID]],[1]Output!$B:$C,2,0)),"Not Found",VLOOKUP(Input[[#This Row],[Shipment ID]],[1]Output!$B:$C,2,0))</f>
        <v>Not Found</v>
      </c>
      <c r="AL6" s="22" t="e">
        <f>VLOOKUP(Input[[#This Row],[Shipment ID]],Exception!A:B,2,0)</f>
        <v>#N/A</v>
      </c>
    </row>
    <row r="7" spans="1:38" x14ac:dyDescent="0.5">
      <c r="A7" s="8">
        <v>1504114</v>
      </c>
      <c r="B7" s="22" t="str">
        <f>IF(ISERROR(VLOOKUP(Input[[#This Row],[Shipment ID]],'Master Data Shipment'!A:B,2,0)),"Not Found",VLOOKUP(Input[[#This Row],[Shipment ID]],'Master Data Shipment'!A:B,2,0))</f>
        <v>New Century Electrical Manufacturing (ZhongShan) Co., Ltd</v>
      </c>
      <c r="C7" s="8"/>
      <c r="D7" s="22" t="str">
        <f>VLOOKUP(Input[[#This Row],[Shipper Company Name]],'Master Data Shipper'!A:B,2,0)</f>
        <v>Flexport International (Shanghai) Co., Ltd Shenzhen Branch</v>
      </c>
      <c r="E7" s="22" t="str">
        <f>IF(ISERROR(VLOOKUP(Input[[#This Row],[Shipper Company Name]],'Master Data Shipper'!A:C,3,0)),"Not Found",VLOOKUP(Input[[#This Row],[Shipper Company Name]],'Master Data Shipper'!A:C,3,0))</f>
        <v>New Century Electrical Manufacturing (ZhongShan) Co., Ltd</v>
      </c>
      <c r="F7" s="8"/>
      <c r="G7" s="22" t="str">
        <f>IF(ISERROR(VLOOKUP(Input[[#This Row],[Shipper Company Name]],'Master Data Shipper'!A:D,4,0)),0,VLOOKUP(Input[[#This Row],[Shipper Company Name]],'Master Data Shipper'!A:D,4,0))</f>
        <v>exception_rate</v>
      </c>
      <c r="H7" s="8"/>
      <c r="I7" s="22">
        <f>VLOOKUP(Input[[#This Row],[Shipment ID]],'Master Data Shipment'!A:C,3,0)</f>
        <v>0</v>
      </c>
      <c r="J7" s="22">
        <f>VLOOKUP(Input[[#This Row],[Shipment ID]],'Master Data Shipment'!A:D,4,0)</f>
        <v>0</v>
      </c>
      <c r="K7" s="22">
        <f>VLOOKUP(Input[[#This Row],[Shipment ID]],'Master Data Shipment'!A:E,5,0)</f>
        <v>5</v>
      </c>
      <c r="L7" s="22">
        <f>VLOOKUP(Input[[#This Row],[Shipment ID]],'Master Data Shipment'!A:F,6,0)</f>
        <v>0</v>
      </c>
      <c r="M7" s="22">
        <f>VLOOKUP(Input[[#This Row],[Shipment ID]],'Master Data Shipment'!A:G,7,0)</f>
        <v>0</v>
      </c>
      <c r="N7" s="8" t="s">
        <v>100</v>
      </c>
      <c r="O7" s="22">
        <f>IF(VLOOKUP(Input[[#This Row],[Shipment ID]],'Master Data Shipment'!A:H,8,0)=0,1,VLOOKUP(Input[[#This Row],[Shipment ID]],'Master Data Shipment'!A:H,8,0))</f>
        <v>1</v>
      </c>
      <c r="P7" s="8"/>
      <c r="Q7" s="8"/>
      <c r="R7" s="8"/>
      <c r="S7" s="8"/>
      <c r="T7" s="7">
        <f>1020*Input[[#This Row],[Container Counts of 20s]]</f>
        <v>0</v>
      </c>
      <c r="U7" s="7">
        <f>1700*(Input[[#This Row],[Container Counts of 40s]])</f>
        <v>0</v>
      </c>
      <c r="V7" s="7">
        <f>1700*(Input[[#This Row],[Container Counts of 40HCs]])</f>
        <v>8500</v>
      </c>
      <c r="W7" s="7">
        <f>2170*(Input[[#This Row],[Container Counts of 45s]]+Input[[#This Row],[Container Counts of 45HCs]])</f>
        <v>0</v>
      </c>
      <c r="X7" s="7">
        <f>50*(Input[[#This Row],[Container Counts of 20s]]+Input[[#This Row],[Container Counts of 40s]]+Input[[#This Row],[Container Counts of 40HCs]]+Input[[#This Row],[Container Counts of 45s]]+Input[[#This Row],[Container Counts of 45HCs]])</f>
        <v>250</v>
      </c>
      <c r="Y7" s="7">
        <f>50*(Input[[#This Row],[Container Counts of 20s]]+Input[[#This Row],[Container Counts of 40s]]+Input[[#This Row],[Container Counts of 40HCs]]+Input[[#This Row],[Container Counts of 45s]]+Input[[#This Row],[Container Counts of 45HCs]])</f>
        <v>250</v>
      </c>
      <c r="Z7" s="7">
        <f>155*(Input[[#This Row],[Container Counts of 20s]]+Input[[#This Row],[Container Counts of 40s]]+Input[[#This Row],[Container Counts of 40HCs]]+Input[[#This Row],[Container Counts of 45s]]+Input[[#This Row],[Container Counts of 45HCs]])</f>
        <v>775</v>
      </c>
      <c r="AA7" s="7">
        <f>245*Input[[#This Row],[Count of HBL Number(s)]]</f>
        <v>245</v>
      </c>
      <c r="AB7" s="7">
        <f>IF(Input[[#This Row],[Pricing Tier]]="fully_adopted_rate",0,300*Input[[#This Row],[Count of HBL Number(s)]])</f>
        <v>300</v>
      </c>
      <c r="AC7" s="7">
        <f>500*Input[[#This Row],[Count of HBL Number(s)]]</f>
        <v>500</v>
      </c>
      <c r="AD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7" s="8"/>
      <c r="AF7" s="8"/>
      <c r="AG7" s="8"/>
      <c r="AH7" s="8"/>
      <c r="AI7" s="8"/>
      <c r="AJ7" s="7">
        <f>COUNTIF(Input[[#This Row],[S01 20''THC]:[S10 TELEX]],"&gt;0")</f>
        <v>7</v>
      </c>
      <c r="AK7" s="22" t="str">
        <f>IF(ISERROR(VLOOKUP(Input[[#This Row],[Shipment ID]],[1]Output!$B:$C,2,0)),"Not Found",VLOOKUP(Input[[#This Row],[Shipment ID]],[1]Output!$B:$C,2,0))</f>
        <v>Not Found</v>
      </c>
      <c r="AL7" s="22" t="e">
        <f>VLOOKUP(Input[[#This Row],[Shipment ID]],Exception!A:B,2,0)</f>
        <v>#N/A</v>
      </c>
    </row>
    <row r="8" spans="1:38" x14ac:dyDescent="0.5">
      <c r="A8" s="8">
        <v>1609637</v>
      </c>
      <c r="B8" s="22" t="str">
        <f>IF(ISERROR(VLOOKUP(Input[[#This Row],[Shipment ID]],'Master Data Shipment'!A:B,2,0)),"Not Found",VLOOKUP(Input[[#This Row],[Shipment ID]],'Master Data Shipment'!A:B,2,0))</f>
        <v>FOSHAN EVERBRIGHT IMPORT AND EXPORT COMPANY LIMITED</v>
      </c>
      <c r="C8" s="8"/>
      <c r="D8" s="22" t="str">
        <f>VLOOKUP(Input[[#This Row],[Shipper Company Name]],'Master Data Shipper'!A:B,2,0)</f>
        <v>Flexport International (Shanghai) Co., Ltd Shenzhen Branch</v>
      </c>
      <c r="E8" s="22" t="str">
        <f>IF(ISERROR(VLOOKUP(Input[[#This Row],[Shipper Company Name]],'Master Data Shipper'!A:C,3,0)),"Not Found",VLOOKUP(Input[[#This Row],[Shipper Company Name]],'Master Data Shipper'!A:C,3,0))</f>
        <v>FOSHAN EVERBRIGHT IMPORT AND EXPORT COMPANY LIMITED</v>
      </c>
      <c r="F8" s="8"/>
      <c r="G8" s="22" t="str">
        <f>IF(ISERROR(VLOOKUP(Input[[#This Row],[Shipper Company Name]],'Master Data Shipper'!A:D,4,0)),0,VLOOKUP(Input[[#This Row],[Shipper Company Name]],'Master Data Shipper'!A:D,4,0))</f>
        <v>base_rate</v>
      </c>
      <c r="H8" s="8"/>
      <c r="I8" s="22">
        <f>VLOOKUP(Input[[#This Row],[Shipment ID]],'Master Data Shipment'!A:C,3,0)</f>
        <v>0</v>
      </c>
      <c r="J8" s="22">
        <f>VLOOKUP(Input[[#This Row],[Shipment ID]],'Master Data Shipment'!A:D,4,0)</f>
        <v>0</v>
      </c>
      <c r="K8" s="22">
        <f>VLOOKUP(Input[[#This Row],[Shipment ID]],'Master Data Shipment'!A:E,5,0)</f>
        <v>1</v>
      </c>
      <c r="L8" s="22">
        <f>VLOOKUP(Input[[#This Row],[Shipment ID]],'Master Data Shipment'!A:F,6,0)</f>
        <v>0</v>
      </c>
      <c r="M8" s="22">
        <f>VLOOKUP(Input[[#This Row],[Shipment ID]],'Master Data Shipment'!A:G,7,0)</f>
        <v>0</v>
      </c>
      <c r="N8" s="8" t="s">
        <v>108</v>
      </c>
      <c r="O8" s="22">
        <f>IF(VLOOKUP(Input[[#This Row],[Shipment ID]],'Master Data Shipment'!A:H,8,0)=0,1,VLOOKUP(Input[[#This Row],[Shipment ID]],'Master Data Shipment'!A:H,8,0))</f>
        <v>1</v>
      </c>
      <c r="P8" s="8"/>
      <c r="Q8" s="8"/>
      <c r="R8" s="8"/>
      <c r="S8" s="8"/>
      <c r="T8" s="7">
        <f>1020*Input[[#This Row],[Container Counts of 20s]]</f>
        <v>0</v>
      </c>
      <c r="U8" s="7">
        <f>1700*(Input[[#This Row],[Container Counts of 40s]])</f>
        <v>0</v>
      </c>
      <c r="V8" s="7">
        <f>1700*(Input[[#This Row],[Container Counts of 40HCs]])</f>
        <v>1700</v>
      </c>
      <c r="W8" s="7">
        <f>2170*(Input[[#This Row],[Container Counts of 45s]]+Input[[#This Row],[Container Counts of 45HCs]])</f>
        <v>0</v>
      </c>
      <c r="X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" s="7">
        <f>245*Input[[#This Row],[Count of HBL Number(s)]]</f>
        <v>245</v>
      </c>
      <c r="AB8" s="7">
        <f>IF(Input[[#This Row],[Pricing Tier]]="fully_adopted_rate",0,300*Input[[#This Row],[Count of HBL Number(s)]])</f>
        <v>300</v>
      </c>
      <c r="AC8" s="7">
        <f>500*Input[[#This Row],[Count of HBL Number(s)]]</f>
        <v>500</v>
      </c>
      <c r="AD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" s="8"/>
      <c r="AF8" s="8"/>
      <c r="AG8" s="8"/>
      <c r="AH8" s="8"/>
      <c r="AI8" s="8"/>
      <c r="AJ8" s="7">
        <f>COUNTIF(Input[[#This Row],[S01 20''THC]:[S10 TELEX]],"&gt;0")</f>
        <v>8</v>
      </c>
      <c r="AK8" s="22" t="str">
        <f>IF(ISERROR(VLOOKUP(Input[[#This Row],[Shipment ID]],[1]Output!$B:$C,2,0)),"Not Found",VLOOKUP(Input[[#This Row],[Shipment ID]],[1]Output!$B:$C,2,0))</f>
        <v>Not Found</v>
      </c>
      <c r="AL8" s="22" t="e">
        <f>VLOOKUP(Input[[#This Row],[Shipment ID]],Exception!A:B,2,0)</f>
        <v>#N/A</v>
      </c>
    </row>
    <row r="9" spans="1:38" x14ac:dyDescent="0.5">
      <c r="A9" s="8">
        <v>1555349</v>
      </c>
      <c r="B9" s="22" t="str">
        <f>IF(ISERROR(VLOOKUP(Input[[#This Row],[Shipment ID]],'Master Data Shipment'!A:B,2,0)),"Not Found",VLOOKUP(Input[[#This Row],[Shipment ID]],'Master Data Shipment'!A:B,2,0))</f>
        <v>YU YUAN LTD</v>
      </c>
      <c r="C9" s="8"/>
      <c r="D9" s="22" t="str">
        <f>VLOOKUP(Input[[#This Row],[Shipper Company Name]],'Master Data Shipper'!A:B,2,0)</f>
        <v>Flexport International (Shanghai) Co., Ltd Shenzhen Branch</v>
      </c>
      <c r="E9" s="22" t="str">
        <f>IF(ISERROR(VLOOKUP(Input[[#This Row],[Shipper Company Name]],'Master Data Shipper'!A:C,3,0)),"Not Found",VLOOKUP(Input[[#This Row],[Shipper Company Name]],'Master Data Shipper'!A:C,3,0))</f>
        <v>YU YUAN LTD</v>
      </c>
      <c r="F9" s="8"/>
      <c r="G9" s="22" t="str">
        <f>IF(ISERROR(VLOOKUP(Input[[#This Row],[Shipper Company Name]],'Master Data Shipper'!A:D,4,0)),0,VLOOKUP(Input[[#This Row],[Shipper Company Name]],'Master Data Shipper'!A:D,4,0))</f>
        <v>base_rate</v>
      </c>
      <c r="H9" s="8"/>
      <c r="I9" s="22">
        <f>VLOOKUP(Input[[#This Row],[Shipment ID]],'Master Data Shipment'!A:C,3,0)</f>
        <v>0</v>
      </c>
      <c r="J9" s="22">
        <f>VLOOKUP(Input[[#This Row],[Shipment ID]],'Master Data Shipment'!A:D,4,0)</f>
        <v>0</v>
      </c>
      <c r="K9" s="22">
        <f>VLOOKUP(Input[[#This Row],[Shipment ID]],'Master Data Shipment'!A:E,5,0)</f>
        <v>1</v>
      </c>
      <c r="L9" s="22">
        <f>VLOOKUP(Input[[#This Row],[Shipment ID]],'Master Data Shipment'!A:F,6,0)</f>
        <v>0</v>
      </c>
      <c r="M9" s="22">
        <f>VLOOKUP(Input[[#This Row],[Shipment ID]],'Master Data Shipment'!A:G,7,0)</f>
        <v>0</v>
      </c>
      <c r="N9" s="8" t="s">
        <v>100</v>
      </c>
      <c r="O9" s="22">
        <f>IF(VLOOKUP(Input[[#This Row],[Shipment ID]],'Master Data Shipment'!A:H,8,0)=0,1,VLOOKUP(Input[[#This Row],[Shipment ID]],'Master Data Shipment'!A:H,8,0))</f>
        <v>1</v>
      </c>
      <c r="P9" s="8"/>
      <c r="Q9" s="8"/>
      <c r="R9" s="8"/>
      <c r="S9" s="8"/>
      <c r="T9" s="7">
        <f>1020*Input[[#This Row],[Container Counts of 20s]]</f>
        <v>0</v>
      </c>
      <c r="U9" s="7">
        <f>1700*(Input[[#This Row],[Container Counts of 40s]])</f>
        <v>0</v>
      </c>
      <c r="V9" s="7">
        <f>1700*(Input[[#This Row],[Container Counts of 40HCs]])</f>
        <v>1700</v>
      </c>
      <c r="W9" s="7">
        <f>2170*(Input[[#This Row],[Container Counts of 45s]]+Input[[#This Row],[Container Counts of 45HCs]])</f>
        <v>0</v>
      </c>
      <c r="X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" s="7">
        <f>245*Input[[#This Row],[Count of HBL Number(s)]]</f>
        <v>245</v>
      </c>
      <c r="AB9" s="7">
        <f>IF(Input[[#This Row],[Pricing Tier]]="fully_adopted_rate",0,300*Input[[#This Row],[Count of HBL Number(s)]])</f>
        <v>300</v>
      </c>
      <c r="AC9" s="7">
        <f>500*Input[[#This Row],[Count of HBL Number(s)]]</f>
        <v>500</v>
      </c>
      <c r="AD9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9" s="8"/>
      <c r="AF9" s="8"/>
      <c r="AG9" s="8"/>
      <c r="AH9" s="8"/>
      <c r="AI9" s="8"/>
      <c r="AJ9" s="7">
        <f>COUNTIF(Input[[#This Row],[S01 20''THC]:[S10 TELEX]],"&gt;0")</f>
        <v>7</v>
      </c>
      <c r="AK9" s="22" t="str">
        <f>IF(ISERROR(VLOOKUP(Input[[#This Row],[Shipment ID]],[1]Output!$B:$C,2,0)),"Not Found",VLOOKUP(Input[[#This Row],[Shipment ID]],[1]Output!$B:$C,2,0))</f>
        <v>Not Found</v>
      </c>
      <c r="AL9" s="22" t="e">
        <f>VLOOKUP(Input[[#This Row],[Shipment ID]],Exception!A:B,2,0)</f>
        <v>#N/A</v>
      </c>
    </row>
    <row r="10" spans="1:38" x14ac:dyDescent="0.5">
      <c r="A10" s="8">
        <v>1559846</v>
      </c>
      <c r="B10" s="22" t="str">
        <f>IF(ISERROR(VLOOKUP(Input[[#This Row],[Shipment ID]],'Master Data Shipment'!A:B,2,0)),"Not Found",VLOOKUP(Input[[#This Row],[Shipment ID]],'Master Data Shipment'!A:B,2,0))</f>
        <v>Global Cases Corporation</v>
      </c>
      <c r="C10" s="8"/>
      <c r="D10" s="22" t="str">
        <f>VLOOKUP(Input[[#This Row],[Shipper Company Name]],'Master Data Shipper'!A:B,2,0)</f>
        <v>Flexport International (Shanghai) Co., Ltd Shenzhen Branch</v>
      </c>
      <c r="E10" s="22" t="str">
        <f>IF(ISERROR(VLOOKUP(Input[[#This Row],[Shipper Company Name]],'Master Data Shipper'!A:C,3,0)),"Not Found",VLOOKUP(Input[[#This Row],[Shipper Company Name]],'Master Data Shipper'!A:C,3,0))</f>
        <v>Global Cases Corporation</v>
      </c>
      <c r="F10" s="8"/>
      <c r="G10" s="22" t="str">
        <f>IF(ISERROR(VLOOKUP(Input[[#This Row],[Shipper Company Name]],'Master Data Shipper'!A:D,4,0)),0,VLOOKUP(Input[[#This Row],[Shipper Company Name]],'Master Data Shipper'!A:D,4,0))</f>
        <v>base_rate</v>
      </c>
      <c r="H10" s="8"/>
      <c r="I10" s="22">
        <f>VLOOKUP(Input[[#This Row],[Shipment ID]],'Master Data Shipment'!A:C,3,0)</f>
        <v>0</v>
      </c>
      <c r="J10" s="22">
        <f>VLOOKUP(Input[[#This Row],[Shipment ID]],'Master Data Shipment'!A:D,4,0)</f>
        <v>2</v>
      </c>
      <c r="K10" s="22">
        <f>VLOOKUP(Input[[#This Row],[Shipment ID]],'Master Data Shipment'!A:E,5,0)</f>
        <v>0</v>
      </c>
      <c r="L10" s="22">
        <f>VLOOKUP(Input[[#This Row],[Shipment ID]],'Master Data Shipment'!A:F,6,0)</f>
        <v>0</v>
      </c>
      <c r="M10" s="22">
        <f>VLOOKUP(Input[[#This Row],[Shipment ID]],'Master Data Shipment'!A:G,7,0)</f>
        <v>0</v>
      </c>
      <c r="N10" s="8" t="s">
        <v>100</v>
      </c>
      <c r="O10" s="22">
        <f>IF(VLOOKUP(Input[[#This Row],[Shipment ID]],'Master Data Shipment'!A:H,8,0)=0,1,VLOOKUP(Input[[#This Row],[Shipment ID]],'Master Data Shipment'!A:H,8,0))</f>
        <v>1</v>
      </c>
      <c r="P10" s="8"/>
      <c r="Q10" s="8"/>
      <c r="R10" s="8"/>
      <c r="S10" s="8"/>
      <c r="T10" s="7">
        <f>1020*Input[[#This Row],[Container Counts of 20s]]</f>
        <v>0</v>
      </c>
      <c r="U10" s="7">
        <f>1700*(Input[[#This Row],[Container Counts of 40s]])</f>
        <v>3400</v>
      </c>
      <c r="V10" s="7">
        <f>1700*(Input[[#This Row],[Container Counts of 40HCs]])</f>
        <v>0</v>
      </c>
      <c r="W10" s="7">
        <f>2170*(Input[[#This Row],[Container Counts of 45s]]+Input[[#This Row],[Container Counts of 45HCs]])</f>
        <v>0</v>
      </c>
      <c r="X1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0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0" s="7">
        <f>245*Input[[#This Row],[Count of HBL Number(s)]]</f>
        <v>245</v>
      </c>
      <c r="AB10" s="7">
        <f>IF(Input[[#This Row],[Pricing Tier]]="fully_adopted_rate",0,300*Input[[#This Row],[Count of HBL Number(s)]])</f>
        <v>300</v>
      </c>
      <c r="AC10" s="7">
        <f>500*Input[[#This Row],[Count of HBL Number(s)]]</f>
        <v>500</v>
      </c>
      <c r="AD1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0" s="8"/>
      <c r="AF10" s="8"/>
      <c r="AG10" s="8"/>
      <c r="AH10" s="8"/>
      <c r="AI10" s="8"/>
      <c r="AJ10" s="7">
        <f>COUNTIF(Input[[#This Row],[S01 20''THC]:[S10 TELEX]],"&gt;0")</f>
        <v>7</v>
      </c>
      <c r="AK10" s="22" t="str">
        <f>IF(ISERROR(VLOOKUP(Input[[#This Row],[Shipment ID]],[1]Output!$B:$C,2,0)),"Not Found",VLOOKUP(Input[[#This Row],[Shipment ID]],[1]Output!$B:$C,2,0))</f>
        <v>Not Found</v>
      </c>
      <c r="AL10" s="22" t="e">
        <f>VLOOKUP(Input[[#This Row],[Shipment ID]],Exception!A:B,2,0)</f>
        <v>#N/A</v>
      </c>
    </row>
    <row r="11" spans="1:38" x14ac:dyDescent="0.5">
      <c r="A11" s="8">
        <v>1504115</v>
      </c>
      <c r="B11" s="22" t="str">
        <f>IF(ISERROR(VLOOKUP(Input[[#This Row],[Shipment ID]],'Master Data Shipment'!A:B,2,0)),"Not Found",VLOOKUP(Input[[#This Row],[Shipment ID]],'Master Data Shipment'!A:B,2,0))</f>
        <v>New Century Electrical Manufacturing (ZhongShan) Co., Ltd</v>
      </c>
      <c r="C11" s="8"/>
      <c r="D11" s="22" t="str">
        <f>VLOOKUP(Input[[#This Row],[Shipper Company Name]],'Master Data Shipper'!A:B,2,0)</f>
        <v>Flexport International (Shanghai) Co., Ltd Shenzhen Branch</v>
      </c>
      <c r="E11" s="22" t="str">
        <f>IF(ISERROR(VLOOKUP(Input[[#This Row],[Shipper Company Name]],'Master Data Shipper'!A:C,3,0)),"Not Found",VLOOKUP(Input[[#This Row],[Shipper Company Name]],'Master Data Shipper'!A:C,3,0))</f>
        <v>New Century Electrical Manufacturing (ZhongShan) Co., Ltd</v>
      </c>
      <c r="F11" s="8"/>
      <c r="G11" s="22" t="str">
        <f>IF(ISERROR(VLOOKUP(Input[[#This Row],[Shipper Company Name]],'Master Data Shipper'!A:D,4,0)),0,VLOOKUP(Input[[#This Row],[Shipper Company Name]],'Master Data Shipper'!A:D,4,0))</f>
        <v>exception_rate</v>
      </c>
      <c r="H11" s="8"/>
      <c r="I11" s="22">
        <f>VLOOKUP(Input[[#This Row],[Shipment ID]],'Master Data Shipment'!A:C,3,0)</f>
        <v>0</v>
      </c>
      <c r="J11" s="22">
        <f>VLOOKUP(Input[[#This Row],[Shipment ID]],'Master Data Shipment'!A:D,4,0)</f>
        <v>0</v>
      </c>
      <c r="K11" s="22">
        <f>VLOOKUP(Input[[#This Row],[Shipment ID]],'Master Data Shipment'!A:E,5,0)</f>
        <v>5</v>
      </c>
      <c r="L11" s="22">
        <f>VLOOKUP(Input[[#This Row],[Shipment ID]],'Master Data Shipment'!A:F,6,0)</f>
        <v>0</v>
      </c>
      <c r="M11" s="22">
        <f>VLOOKUP(Input[[#This Row],[Shipment ID]],'Master Data Shipment'!A:G,7,0)</f>
        <v>0</v>
      </c>
      <c r="N11" s="8" t="s">
        <v>100</v>
      </c>
      <c r="O11" s="22">
        <f>IF(VLOOKUP(Input[[#This Row],[Shipment ID]],'Master Data Shipment'!A:H,8,0)=0,1,VLOOKUP(Input[[#This Row],[Shipment ID]],'Master Data Shipment'!A:H,8,0))</f>
        <v>1</v>
      </c>
      <c r="P11" s="8"/>
      <c r="Q11" s="8"/>
      <c r="R11" s="8"/>
      <c r="S11" s="8"/>
      <c r="T11" s="7">
        <f>1020*Input[[#This Row],[Container Counts of 20s]]</f>
        <v>0</v>
      </c>
      <c r="U11" s="7">
        <f>1700*(Input[[#This Row],[Container Counts of 40s]])</f>
        <v>0</v>
      </c>
      <c r="V11" s="7">
        <f>1700*(Input[[#This Row],[Container Counts of 40HCs]])</f>
        <v>8500</v>
      </c>
      <c r="W11" s="7">
        <f>2170*(Input[[#This Row],[Container Counts of 45s]]+Input[[#This Row],[Container Counts of 45HCs]])</f>
        <v>0</v>
      </c>
      <c r="X11" s="7">
        <f>50*(Input[[#This Row],[Container Counts of 20s]]+Input[[#This Row],[Container Counts of 40s]]+Input[[#This Row],[Container Counts of 40HCs]]+Input[[#This Row],[Container Counts of 45s]]+Input[[#This Row],[Container Counts of 45HCs]])</f>
        <v>250</v>
      </c>
      <c r="Y11" s="7">
        <f>50*(Input[[#This Row],[Container Counts of 20s]]+Input[[#This Row],[Container Counts of 40s]]+Input[[#This Row],[Container Counts of 40HCs]]+Input[[#This Row],[Container Counts of 45s]]+Input[[#This Row],[Container Counts of 45HCs]])</f>
        <v>250</v>
      </c>
      <c r="Z11" s="7">
        <f>155*(Input[[#This Row],[Container Counts of 20s]]+Input[[#This Row],[Container Counts of 40s]]+Input[[#This Row],[Container Counts of 40HCs]]+Input[[#This Row],[Container Counts of 45s]]+Input[[#This Row],[Container Counts of 45HCs]])</f>
        <v>775</v>
      </c>
      <c r="AA11" s="7">
        <f>245*Input[[#This Row],[Count of HBL Number(s)]]</f>
        <v>245</v>
      </c>
      <c r="AB11" s="7">
        <f>IF(Input[[#This Row],[Pricing Tier]]="fully_adopted_rate",0,300*Input[[#This Row],[Count of HBL Number(s)]])</f>
        <v>300</v>
      </c>
      <c r="AC11" s="7">
        <f>500*Input[[#This Row],[Count of HBL Number(s)]]</f>
        <v>500</v>
      </c>
      <c r="AD1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" s="8"/>
      <c r="AF11" s="8"/>
      <c r="AG11" s="8"/>
      <c r="AH11" s="8"/>
      <c r="AI11" s="8"/>
      <c r="AJ11" s="7">
        <f>COUNTIF(Input[[#This Row],[S01 20''THC]:[S10 TELEX]],"&gt;0")</f>
        <v>7</v>
      </c>
      <c r="AK11" s="22" t="str">
        <f>IF(ISERROR(VLOOKUP(Input[[#This Row],[Shipment ID]],[1]Output!$B:$C,2,0)),"Not Found",VLOOKUP(Input[[#This Row],[Shipment ID]],[1]Output!$B:$C,2,0))</f>
        <v>Not Found</v>
      </c>
      <c r="AL11" s="22" t="e">
        <f>VLOOKUP(Input[[#This Row],[Shipment ID]],Exception!A:B,2,0)</f>
        <v>#N/A</v>
      </c>
    </row>
    <row r="12" spans="1:38" x14ac:dyDescent="0.5">
      <c r="A12" s="8">
        <v>1581673</v>
      </c>
      <c r="B12" s="22" t="str">
        <f>IF(ISERROR(VLOOKUP(Input[[#This Row],[Shipment ID]],'Master Data Shipment'!A:B,2,0)),"Not Found",VLOOKUP(Input[[#This Row],[Shipment ID]],'Master Data Shipment'!A:B,2,0))</f>
        <v>Polygroup Trading Limited</v>
      </c>
      <c r="C12" s="8"/>
      <c r="D12" s="22" t="str">
        <f>VLOOKUP(Input[[#This Row],[Shipper Company Name]],'Master Data Shipper'!A:B,2,0)</f>
        <v>Flexport Asia Limited</v>
      </c>
      <c r="E12" s="22" t="str">
        <f>IF(ISERROR(VLOOKUP(Input[[#This Row],[Shipper Company Name]],'Master Data Shipper'!A:C,3,0)),"Not Found",VLOOKUP(Input[[#This Row],[Shipper Company Name]],'Master Data Shipper'!A:C,3,0))</f>
        <v>Polygroup Trading Limited</v>
      </c>
      <c r="F12" s="8"/>
      <c r="G12" s="22" t="str">
        <f>IF(ISERROR(VLOOKUP(Input[[#This Row],[Shipper Company Name]],'Master Data Shipper'!A:D,4,0)),0,VLOOKUP(Input[[#This Row],[Shipper Company Name]],'Master Data Shipper'!A:D,4,0))</f>
        <v>fully_adopted_rate</v>
      </c>
      <c r="H12" s="8"/>
      <c r="I12" s="22">
        <f>VLOOKUP(Input[[#This Row],[Shipment ID]],'Master Data Shipment'!A:C,3,0)</f>
        <v>0</v>
      </c>
      <c r="J12" s="22">
        <f>VLOOKUP(Input[[#This Row],[Shipment ID]],'Master Data Shipment'!A:D,4,0)</f>
        <v>0</v>
      </c>
      <c r="K12" s="22">
        <f>VLOOKUP(Input[[#This Row],[Shipment ID]],'Master Data Shipment'!A:E,5,0)</f>
        <v>1</v>
      </c>
      <c r="L12" s="22">
        <f>VLOOKUP(Input[[#This Row],[Shipment ID]],'Master Data Shipment'!A:F,6,0)</f>
        <v>0</v>
      </c>
      <c r="M12" s="22">
        <f>VLOOKUP(Input[[#This Row],[Shipment ID]],'Master Data Shipment'!A:G,7,0)</f>
        <v>0</v>
      </c>
      <c r="N12" s="8" t="s">
        <v>100</v>
      </c>
      <c r="O12" s="22">
        <f>IF(VLOOKUP(Input[[#This Row],[Shipment ID]],'Master Data Shipment'!A:H,8,0)=0,1,VLOOKUP(Input[[#This Row],[Shipment ID]],'Master Data Shipment'!A:H,8,0))</f>
        <v>1</v>
      </c>
      <c r="P12" s="8"/>
      <c r="Q12" s="8"/>
      <c r="R12" s="8"/>
      <c r="S12" s="8"/>
      <c r="T12" s="7">
        <f>1020*Input[[#This Row],[Container Counts of 20s]]</f>
        <v>0</v>
      </c>
      <c r="U12" s="7">
        <f>1700*(Input[[#This Row],[Container Counts of 40s]])</f>
        <v>0</v>
      </c>
      <c r="V12" s="7">
        <f>1700*(Input[[#This Row],[Container Counts of 40HCs]])</f>
        <v>1700</v>
      </c>
      <c r="W12" s="7">
        <f>2170*(Input[[#This Row],[Container Counts of 45s]]+Input[[#This Row],[Container Counts of 45HCs]])</f>
        <v>0</v>
      </c>
      <c r="X1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2" s="7">
        <f>245*Input[[#This Row],[Count of HBL Number(s)]]</f>
        <v>245</v>
      </c>
      <c r="AB12" s="7">
        <f>IF(Input[[#This Row],[Pricing Tier]]="fully_adopted_rate",0,300*Input[[#This Row],[Count of HBL Number(s)]])</f>
        <v>0</v>
      </c>
      <c r="AC12" s="7">
        <f>500*Input[[#This Row],[Count of HBL Number(s)]]</f>
        <v>500</v>
      </c>
      <c r="AD1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2" s="8"/>
      <c r="AF12" s="8"/>
      <c r="AG12" s="8"/>
      <c r="AH12" s="8"/>
      <c r="AI12" s="8"/>
      <c r="AJ12" s="7">
        <f>COUNTIF(Input[[#This Row],[S01 20''THC]:[S10 TELEX]],"&gt;0")</f>
        <v>6</v>
      </c>
      <c r="AK12" s="22" t="str">
        <f>IF(ISERROR(VLOOKUP(Input[[#This Row],[Shipment ID]],[1]Output!$B:$C,2,0)),"Not Found",VLOOKUP(Input[[#This Row],[Shipment ID]],[1]Output!$B:$C,2,0))</f>
        <v>Not Found</v>
      </c>
      <c r="AL12" s="22" t="e">
        <f>VLOOKUP(Input[[#This Row],[Shipment ID]],Exception!A:B,2,0)</f>
        <v>#N/A</v>
      </c>
    </row>
    <row r="13" spans="1:38" x14ac:dyDescent="0.5">
      <c r="A13" s="8">
        <v>1497968</v>
      </c>
      <c r="B13" s="22" t="str">
        <f>IF(ISERROR(VLOOKUP(Input[[#This Row],[Shipment ID]],'Master Data Shipment'!A:B,2,0)),"Not Found",VLOOKUP(Input[[#This Row],[Shipment ID]],'Master Data Shipment'!A:B,2,0))</f>
        <v>Foshan Nanhai Xinda Clover Industry Co.</v>
      </c>
      <c r="C13" s="8"/>
      <c r="D13" s="22" t="str">
        <f>VLOOKUP(Input[[#This Row],[Shipper Company Name]],'Master Data Shipper'!A:B,2,0)</f>
        <v>Flexport International (Shanghai) Co., Ltd Shenzhen Branch</v>
      </c>
      <c r="E13" s="22" t="str">
        <f>IF(ISERROR(VLOOKUP(Input[[#This Row],[Shipper Company Name]],'Master Data Shipper'!A:C,3,0)),"Not Found",VLOOKUP(Input[[#This Row],[Shipper Company Name]],'Master Data Shipper'!A:C,3,0))</f>
        <v>Foshan Nanhai Xinda Clover Industry Co.</v>
      </c>
      <c r="F13" s="8"/>
      <c r="G13" s="22">
        <f>IF(ISERROR(VLOOKUP(Input[[#This Row],[Shipper Company Name]],'Master Data Shipper'!A:D,4,0)),0,VLOOKUP(Input[[#This Row],[Shipper Company Name]],'Master Data Shipper'!A:D,4,0))</f>
        <v>0</v>
      </c>
      <c r="H13" s="8"/>
      <c r="I13" s="22">
        <f>VLOOKUP(Input[[#This Row],[Shipment ID]],'Master Data Shipment'!A:C,3,0)</f>
        <v>0</v>
      </c>
      <c r="J13" s="22">
        <f>VLOOKUP(Input[[#This Row],[Shipment ID]],'Master Data Shipment'!A:D,4,0)</f>
        <v>0</v>
      </c>
      <c r="K13" s="22">
        <f>VLOOKUP(Input[[#This Row],[Shipment ID]],'Master Data Shipment'!A:E,5,0)</f>
        <v>1</v>
      </c>
      <c r="L13" s="22">
        <f>VLOOKUP(Input[[#This Row],[Shipment ID]],'Master Data Shipment'!A:F,6,0)</f>
        <v>0</v>
      </c>
      <c r="M13" s="22">
        <f>VLOOKUP(Input[[#This Row],[Shipment ID]],'Master Data Shipment'!A:G,7,0)</f>
        <v>0</v>
      </c>
      <c r="N13" s="8" t="s">
        <v>108</v>
      </c>
      <c r="O13" s="22">
        <f>IF(VLOOKUP(Input[[#This Row],[Shipment ID]],'Master Data Shipment'!A:H,8,0)=0,1,VLOOKUP(Input[[#This Row],[Shipment ID]],'Master Data Shipment'!A:H,8,0))</f>
        <v>1</v>
      </c>
      <c r="P13" s="8"/>
      <c r="Q13" s="8"/>
      <c r="R13" s="8"/>
      <c r="S13" s="8"/>
      <c r="T13" s="7">
        <f>1020*Input[[#This Row],[Container Counts of 20s]]</f>
        <v>0</v>
      </c>
      <c r="U13" s="7">
        <f>1700*(Input[[#This Row],[Container Counts of 40s]])</f>
        <v>0</v>
      </c>
      <c r="V13" s="7">
        <f>1700*(Input[[#This Row],[Container Counts of 40HCs]])</f>
        <v>1700</v>
      </c>
      <c r="W13" s="7">
        <f>2170*(Input[[#This Row],[Container Counts of 45s]]+Input[[#This Row],[Container Counts of 45HCs]])</f>
        <v>0</v>
      </c>
      <c r="X1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3" s="7">
        <f>245*Input[[#This Row],[Count of HBL Number(s)]]</f>
        <v>245</v>
      </c>
      <c r="AB13" s="7">
        <f>IF(Input[[#This Row],[Pricing Tier]]="fully_adopted_rate",0,300*Input[[#This Row],[Count of HBL Number(s)]])</f>
        <v>300</v>
      </c>
      <c r="AC13" s="7">
        <f>500*Input[[#This Row],[Count of HBL Number(s)]]</f>
        <v>500</v>
      </c>
      <c r="AD1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3" s="8"/>
      <c r="AF13" s="8"/>
      <c r="AG13" s="8"/>
      <c r="AH13" s="8"/>
      <c r="AI13" s="8"/>
      <c r="AJ13" s="7">
        <f>COUNTIF(Input[[#This Row],[S01 20''THC]:[S10 TELEX]],"&gt;0")</f>
        <v>8</v>
      </c>
      <c r="AK13" s="22" t="str">
        <f>IF(ISERROR(VLOOKUP(Input[[#This Row],[Shipment ID]],[1]Output!$B:$C,2,0)),"Not Found",VLOOKUP(Input[[#This Row],[Shipment ID]],[1]Output!$B:$C,2,0))</f>
        <v>Not Found</v>
      </c>
      <c r="AL13" s="22" t="e">
        <f>VLOOKUP(Input[[#This Row],[Shipment ID]],Exception!A:B,2,0)</f>
        <v>#N/A</v>
      </c>
    </row>
    <row r="14" spans="1:38" x14ac:dyDescent="0.5">
      <c r="A14" s="8">
        <v>1579554</v>
      </c>
      <c r="B14" s="22" t="str">
        <f>IF(ISERROR(VLOOKUP(Input[[#This Row],[Shipment ID]],'Master Data Shipment'!A:B,2,0)),"Not Found",VLOOKUP(Input[[#This Row],[Shipment ID]],'Master Data Shipment'!A:B,2,0))</f>
        <v>The West River Industry Co., Ltd.</v>
      </c>
      <c r="C14" s="8"/>
      <c r="D14" s="22" t="str">
        <f>VLOOKUP(Input[[#This Row],[Shipper Company Name]],'Master Data Shipper'!A:B,2,0)</f>
        <v>Flexport International (Shanghai) Co., Ltd Shenzhen Branch</v>
      </c>
      <c r="E14" s="22" t="str">
        <f>IF(ISERROR(VLOOKUP(Input[[#This Row],[Shipper Company Name]],'Master Data Shipper'!A:C,3,0)),"Not Found",VLOOKUP(Input[[#This Row],[Shipper Company Name]],'Master Data Shipper'!A:C,3,0))</f>
        <v>The West River Industry Co., Ltd.</v>
      </c>
      <c r="F14" s="8"/>
      <c r="G14" s="22">
        <f>IF(ISERROR(VLOOKUP(Input[[#This Row],[Shipper Company Name]],'Master Data Shipper'!A:D,4,0)),0,VLOOKUP(Input[[#This Row],[Shipper Company Name]],'Master Data Shipper'!A:D,4,0))</f>
        <v>0</v>
      </c>
      <c r="H14" s="8"/>
      <c r="I14" s="22">
        <f>VLOOKUP(Input[[#This Row],[Shipment ID]],'Master Data Shipment'!A:C,3,0)</f>
        <v>1</v>
      </c>
      <c r="J14" s="22">
        <f>VLOOKUP(Input[[#This Row],[Shipment ID]],'Master Data Shipment'!A:D,4,0)</f>
        <v>0</v>
      </c>
      <c r="K14" s="22">
        <f>VLOOKUP(Input[[#This Row],[Shipment ID]],'Master Data Shipment'!A:E,5,0)</f>
        <v>0</v>
      </c>
      <c r="L14" s="22">
        <f>VLOOKUP(Input[[#This Row],[Shipment ID]],'Master Data Shipment'!A:F,6,0)</f>
        <v>0</v>
      </c>
      <c r="M14" s="22">
        <f>VLOOKUP(Input[[#This Row],[Shipment ID]],'Master Data Shipment'!A:G,7,0)</f>
        <v>0</v>
      </c>
      <c r="N14" s="8" t="s">
        <v>100</v>
      </c>
      <c r="O14" s="22">
        <f>IF(VLOOKUP(Input[[#This Row],[Shipment ID]],'Master Data Shipment'!A:H,8,0)=0,1,VLOOKUP(Input[[#This Row],[Shipment ID]],'Master Data Shipment'!A:H,8,0))</f>
        <v>1</v>
      </c>
      <c r="P14" s="8"/>
      <c r="Q14" s="8"/>
      <c r="R14" s="8"/>
      <c r="S14" s="8"/>
      <c r="T14" s="7">
        <f>1020*Input[[#This Row],[Container Counts of 20s]]</f>
        <v>1020</v>
      </c>
      <c r="U14" s="7">
        <f>1700*(Input[[#This Row],[Container Counts of 40s]])</f>
        <v>0</v>
      </c>
      <c r="V14" s="7">
        <f>1700*(Input[[#This Row],[Container Counts of 40HCs]])</f>
        <v>0</v>
      </c>
      <c r="W14" s="7">
        <f>2170*(Input[[#This Row],[Container Counts of 45s]]+Input[[#This Row],[Container Counts of 45HCs]])</f>
        <v>0</v>
      </c>
      <c r="X1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4" s="7">
        <f>245*Input[[#This Row],[Count of HBL Number(s)]]</f>
        <v>245</v>
      </c>
      <c r="AB14" s="7">
        <f>IF(Input[[#This Row],[Pricing Tier]]="fully_adopted_rate",0,300*Input[[#This Row],[Count of HBL Number(s)]])</f>
        <v>300</v>
      </c>
      <c r="AC14" s="7">
        <f>500*Input[[#This Row],[Count of HBL Number(s)]]</f>
        <v>500</v>
      </c>
      <c r="AD14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4" s="8"/>
      <c r="AF14" s="8"/>
      <c r="AG14" s="8"/>
      <c r="AH14" s="8"/>
      <c r="AI14" s="8"/>
      <c r="AJ14" s="7">
        <f>COUNTIF(Input[[#This Row],[S01 20''THC]:[S10 TELEX]],"&gt;0")</f>
        <v>7</v>
      </c>
      <c r="AK14" s="22" t="str">
        <f>IF(ISERROR(VLOOKUP(Input[[#This Row],[Shipment ID]],[1]Output!$B:$C,2,0)),"Not Found",VLOOKUP(Input[[#This Row],[Shipment ID]],[1]Output!$B:$C,2,0))</f>
        <v>Not Found</v>
      </c>
      <c r="AL14" s="22" t="e">
        <f>VLOOKUP(Input[[#This Row],[Shipment ID]],Exception!A:B,2,0)</f>
        <v>#N/A</v>
      </c>
    </row>
    <row r="15" spans="1:38" x14ac:dyDescent="0.5">
      <c r="A15" s="8">
        <v>1497963</v>
      </c>
      <c r="B15" s="22" t="str">
        <f>IF(ISERROR(VLOOKUP(Input[[#This Row],[Shipment ID]],'Master Data Shipment'!A:B,2,0)),"Not Found",VLOOKUP(Input[[#This Row],[Shipment ID]],'Master Data Shipment'!A:B,2,0))</f>
        <v>Foshan Nanhai Xinda Clover Industry Co.</v>
      </c>
      <c r="C15" s="8"/>
      <c r="D15" s="22" t="str">
        <f>VLOOKUP(Input[[#This Row],[Shipper Company Name]],'Master Data Shipper'!A:B,2,0)</f>
        <v>Flexport International (Shanghai) Co., Ltd Shenzhen Branch</v>
      </c>
      <c r="E15" s="22" t="str">
        <f>IF(ISERROR(VLOOKUP(Input[[#This Row],[Shipper Company Name]],'Master Data Shipper'!A:C,3,0)),"Not Found",VLOOKUP(Input[[#This Row],[Shipper Company Name]],'Master Data Shipper'!A:C,3,0))</f>
        <v>Foshan Nanhai Xinda Clover Industry Co.</v>
      </c>
      <c r="F15" s="8"/>
      <c r="G15" s="22">
        <f>IF(ISERROR(VLOOKUP(Input[[#This Row],[Shipper Company Name]],'Master Data Shipper'!A:D,4,0)),0,VLOOKUP(Input[[#This Row],[Shipper Company Name]],'Master Data Shipper'!A:D,4,0))</f>
        <v>0</v>
      </c>
      <c r="H15" s="8"/>
      <c r="I15" s="22">
        <f>VLOOKUP(Input[[#This Row],[Shipment ID]],'Master Data Shipment'!A:C,3,0)</f>
        <v>0</v>
      </c>
      <c r="J15" s="22">
        <f>VLOOKUP(Input[[#This Row],[Shipment ID]],'Master Data Shipment'!A:D,4,0)</f>
        <v>0</v>
      </c>
      <c r="K15" s="22">
        <f>VLOOKUP(Input[[#This Row],[Shipment ID]],'Master Data Shipment'!A:E,5,0)</f>
        <v>2</v>
      </c>
      <c r="L15" s="22">
        <f>VLOOKUP(Input[[#This Row],[Shipment ID]],'Master Data Shipment'!A:F,6,0)</f>
        <v>0</v>
      </c>
      <c r="M15" s="22">
        <f>VLOOKUP(Input[[#This Row],[Shipment ID]],'Master Data Shipment'!A:G,7,0)</f>
        <v>0</v>
      </c>
      <c r="N15" s="8" t="s">
        <v>108</v>
      </c>
      <c r="O15" s="22">
        <f>IF(VLOOKUP(Input[[#This Row],[Shipment ID]],'Master Data Shipment'!A:H,8,0)=0,1,VLOOKUP(Input[[#This Row],[Shipment ID]],'Master Data Shipment'!A:H,8,0))</f>
        <v>1</v>
      </c>
      <c r="P15" s="8"/>
      <c r="Q15" s="8"/>
      <c r="R15" s="8"/>
      <c r="S15" s="8"/>
      <c r="T15" s="7">
        <f>1020*Input[[#This Row],[Container Counts of 20s]]</f>
        <v>0</v>
      </c>
      <c r="U15" s="7">
        <f>1700*(Input[[#This Row],[Container Counts of 40s]])</f>
        <v>0</v>
      </c>
      <c r="V15" s="7">
        <f>1700*(Input[[#This Row],[Container Counts of 40HCs]])</f>
        <v>3400</v>
      </c>
      <c r="W15" s="7">
        <f>2170*(Input[[#This Row],[Container Counts of 45s]]+Input[[#This Row],[Container Counts of 45HCs]])</f>
        <v>0</v>
      </c>
      <c r="X1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5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5" s="7">
        <f>245*Input[[#This Row],[Count of HBL Number(s)]]</f>
        <v>245</v>
      </c>
      <c r="AB15" s="7">
        <f>IF(Input[[#This Row],[Pricing Tier]]="fully_adopted_rate",0,300*Input[[#This Row],[Count of HBL Number(s)]])</f>
        <v>300</v>
      </c>
      <c r="AC15" s="7">
        <f>500*Input[[#This Row],[Count of HBL Number(s)]]</f>
        <v>500</v>
      </c>
      <c r="AD1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5" s="8"/>
      <c r="AF15" s="8"/>
      <c r="AG15" s="8"/>
      <c r="AH15" s="8"/>
      <c r="AI15" s="8"/>
      <c r="AJ15" s="7">
        <f>COUNTIF(Input[[#This Row],[S01 20''THC]:[S10 TELEX]],"&gt;0")</f>
        <v>8</v>
      </c>
      <c r="AK15" s="22" t="str">
        <f>IF(ISERROR(VLOOKUP(Input[[#This Row],[Shipment ID]],[1]Output!$B:$C,2,0)),"Not Found",VLOOKUP(Input[[#This Row],[Shipment ID]],[1]Output!$B:$C,2,0))</f>
        <v>Not Found</v>
      </c>
      <c r="AL15" s="22" t="e">
        <f>VLOOKUP(Input[[#This Row],[Shipment ID]],Exception!A:B,2,0)</f>
        <v>#N/A</v>
      </c>
    </row>
    <row r="16" spans="1:38" x14ac:dyDescent="0.5">
      <c r="A16" s="8">
        <v>1565899</v>
      </c>
      <c r="B16" s="22" t="str">
        <f>IF(ISERROR(VLOOKUP(Input[[#This Row],[Shipment ID]],'Master Data Shipment'!A:B,2,0)),"Not Found",VLOOKUP(Input[[#This Row],[Shipment ID]],'Master Data Shipment'!A:B,2,0))</f>
        <v>Hinon Industries Limited</v>
      </c>
      <c r="C16" s="8"/>
      <c r="D16" s="22" t="str">
        <f>VLOOKUP(Input[[#This Row],[Shipper Company Name]],'Master Data Shipper'!A:B,2,0)</f>
        <v>Flexport Asia Limited</v>
      </c>
      <c r="E16" s="22" t="str">
        <f>IF(ISERROR(VLOOKUP(Input[[#This Row],[Shipper Company Name]],'Master Data Shipper'!A:C,3,0)),"Not Found",VLOOKUP(Input[[#This Row],[Shipper Company Name]],'Master Data Shipper'!A:C,3,0))</f>
        <v>Hinon Industries Limited</v>
      </c>
      <c r="F16" s="8"/>
      <c r="G16" s="22" t="str">
        <f>IF(ISERROR(VLOOKUP(Input[[#This Row],[Shipper Company Name]],'Master Data Shipper'!A:D,4,0)),0,VLOOKUP(Input[[#This Row],[Shipper Company Name]],'Master Data Shipper'!A:D,4,0))</f>
        <v>base_rate</v>
      </c>
      <c r="H16" s="8"/>
      <c r="I16" s="22">
        <f>VLOOKUP(Input[[#This Row],[Shipment ID]],'Master Data Shipment'!A:C,3,0)</f>
        <v>0</v>
      </c>
      <c r="J16" s="22">
        <f>VLOOKUP(Input[[#This Row],[Shipment ID]],'Master Data Shipment'!A:D,4,0)</f>
        <v>0</v>
      </c>
      <c r="K16" s="22">
        <f>VLOOKUP(Input[[#This Row],[Shipment ID]],'Master Data Shipment'!A:E,5,0)</f>
        <v>2</v>
      </c>
      <c r="L16" s="22">
        <f>VLOOKUP(Input[[#This Row],[Shipment ID]],'Master Data Shipment'!A:F,6,0)</f>
        <v>0</v>
      </c>
      <c r="M16" s="22">
        <f>VLOOKUP(Input[[#This Row],[Shipment ID]],'Master Data Shipment'!A:G,7,0)</f>
        <v>0</v>
      </c>
      <c r="N16" s="8"/>
      <c r="O16" s="22">
        <f>IF(VLOOKUP(Input[[#This Row],[Shipment ID]],'Master Data Shipment'!A:H,8,0)=0,1,VLOOKUP(Input[[#This Row],[Shipment ID]],'Master Data Shipment'!A:H,8,0))</f>
        <v>1</v>
      </c>
      <c r="P16" s="8"/>
      <c r="Q16" s="8"/>
      <c r="R16" s="8"/>
      <c r="S16" s="8"/>
      <c r="T16" s="7">
        <f>1020*Input[[#This Row],[Container Counts of 20s]]</f>
        <v>0</v>
      </c>
      <c r="U16" s="7">
        <f>1700*(Input[[#This Row],[Container Counts of 40s]])</f>
        <v>0</v>
      </c>
      <c r="V16" s="7">
        <f>1700*(Input[[#This Row],[Container Counts of 40HCs]])</f>
        <v>3400</v>
      </c>
      <c r="W16" s="7">
        <f>2170*(Input[[#This Row],[Container Counts of 45s]]+Input[[#This Row],[Container Counts of 45HCs]])</f>
        <v>0</v>
      </c>
      <c r="X16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6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6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6" s="7">
        <f>245*Input[[#This Row],[Count of HBL Number(s)]]</f>
        <v>245</v>
      </c>
      <c r="AB16" s="7">
        <f>IF(Input[[#This Row],[Pricing Tier]]="fully_adopted_rate",0,300*Input[[#This Row],[Count of HBL Number(s)]])</f>
        <v>300</v>
      </c>
      <c r="AC16" s="7">
        <f>500*Input[[#This Row],[Count of HBL Number(s)]]</f>
        <v>500</v>
      </c>
      <c r="AD16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6" s="8"/>
      <c r="AF16" s="8"/>
      <c r="AG16" s="8"/>
      <c r="AH16" s="8"/>
      <c r="AI16" s="8"/>
      <c r="AJ16" s="7">
        <f>COUNTIF(Input[[#This Row],[S01 20''THC]:[S10 TELEX]],"&gt;0")</f>
        <v>7</v>
      </c>
      <c r="AK16" s="22" t="str">
        <f>IF(ISERROR(VLOOKUP(Input[[#This Row],[Shipment ID]],[1]Output!$B:$C,2,0)),"Not Found",VLOOKUP(Input[[#This Row],[Shipment ID]],[1]Output!$B:$C,2,0))</f>
        <v>Not Found</v>
      </c>
      <c r="AL16" s="22" t="e">
        <f>VLOOKUP(Input[[#This Row],[Shipment ID]],Exception!A:B,2,0)</f>
        <v>#N/A</v>
      </c>
    </row>
    <row r="17" spans="1:38" x14ac:dyDescent="0.5">
      <c r="A17" s="8">
        <v>1602078</v>
      </c>
      <c r="B17" s="22" t="str">
        <f>IF(ISERROR(VLOOKUP(Input[[#This Row],[Shipment ID]],'Master Data Shipment'!A:B,2,0)),"Not Found",VLOOKUP(Input[[#This Row],[Shipment ID]],'Master Data Shipment'!A:B,2,0))</f>
        <v>Foshan Qiangming Company</v>
      </c>
      <c r="C17" s="8"/>
      <c r="D17" s="22" t="str">
        <f>VLOOKUP(Input[[#This Row],[Shipper Company Name]],'Master Data Shipper'!A:B,2,0)</f>
        <v>Flexport International (Shanghai) Co., Ltd Shenzhen Branch</v>
      </c>
      <c r="E17" s="22" t="str">
        <f>IF(ISERROR(VLOOKUP(Input[[#This Row],[Shipper Company Name]],'Master Data Shipper'!A:C,3,0)),"Not Found",VLOOKUP(Input[[#This Row],[Shipper Company Name]],'Master Data Shipper'!A:C,3,0))</f>
        <v>Foshan Qiangming Company</v>
      </c>
      <c r="F17" s="8"/>
      <c r="G17" s="22">
        <f>IF(ISERROR(VLOOKUP(Input[[#This Row],[Shipper Company Name]],'Master Data Shipper'!A:D,4,0)),0,VLOOKUP(Input[[#This Row],[Shipper Company Name]],'Master Data Shipper'!A:D,4,0))</f>
        <v>0</v>
      </c>
      <c r="H17" s="8"/>
      <c r="I17" s="22">
        <f>VLOOKUP(Input[[#This Row],[Shipment ID]],'Master Data Shipment'!A:C,3,0)</f>
        <v>0</v>
      </c>
      <c r="J17" s="22">
        <f>VLOOKUP(Input[[#This Row],[Shipment ID]],'Master Data Shipment'!A:D,4,0)</f>
        <v>0</v>
      </c>
      <c r="K17" s="22">
        <f>VLOOKUP(Input[[#This Row],[Shipment ID]],'Master Data Shipment'!A:E,5,0)</f>
        <v>1</v>
      </c>
      <c r="L17" s="22">
        <f>VLOOKUP(Input[[#This Row],[Shipment ID]],'Master Data Shipment'!A:F,6,0)</f>
        <v>0</v>
      </c>
      <c r="M17" s="22">
        <f>VLOOKUP(Input[[#This Row],[Shipment ID]],'Master Data Shipment'!A:G,7,0)</f>
        <v>0</v>
      </c>
      <c r="N17" s="8" t="s">
        <v>108</v>
      </c>
      <c r="O17" s="22">
        <f>IF(VLOOKUP(Input[[#This Row],[Shipment ID]],'Master Data Shipment'!A:H,8,0)=0,1,VLOOKUP(Input[[#This Row],[Shipment ID]],'Master Data Shipment'!A:H,8,0))</f>
        <v>1</v>
      </c>
      <c r="P17" s="8"/>
      <c r="Q17" s="8"/>
      <c r="R17" s="8"/>
      <c r="S17" s="8"/>
      <c r="T17" s="7">
        <f>1020*Input[[#This Row],[Container Counts of 20s]]</f>
        <v>0</v>
      </c>
      <c r="U17" s="7">
        <f>1700*(Input[[#This Row],[Container Counts of 40s]])</f>
        <v>0</v>
      </c>
      <c r="V17" s="7">
        <f>1700*(Input[[#This Row],[Container Counts of 40HCs]])</f>
        <v>1700</v>
      </c>
      <c r="W17" s="7">
        <f>2170*(Input[[#This Row],[Container Counts of 45s]]+Input[[#This Row],[Container Counts of 45HCs]])</f>
        <v>0</v>
      </c>
      <c r="X1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7" s="7">
        <f>245*Input[[#This Row],[Count of HBL Number(s)]]</f>
        <v>245</v>
      </c>
      <c r="AB17" s="7">
        <f>IF(Input[[#This Row],[Pricing Tier]]="fully_adopted_rate",0,300*Input[[#This Row],[Count of HBL Number(s)]])</f>
        <v>300</v>
      </c>
      <c r="AC17" s="7">
        <f>500*Input[[#This Row],[Count of HBL Number(s)]]</f>
        <v>500</v>
      </c>
      <c r="AD17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7" s="8"/>
      <c r="AF17" s="8"/>
      <c r="AG17" s="8"/>
      <c r="AH17" s="8"/>
      <c r="AI17" s="8"/>
      <c r="AJ17" s="7">
        <f>COUNTIF(Input[[#This Row],[S01 20''THC]:[S10 TELEX]],"&gt;0")</f>
        <v>8</v>
      </c>
      <c r="AK17" s="22" t="str">
        <f>IF(ISERROR(VLOOKUP(Input[[#This Row],[Shipment ID]],[1]Output!$B:$C,2,0)),"Not Found",VLOOKUP(Input[[#This Row],[Shipment ID]],[1]Output!$B:$C,2,0))</f>
        <v>Not Found</v>
      </c>
      <c r="AL17" s="22" t="e">
        <f>VLOOKUP(Input[[#This Row],[Shipment ID]],Exception!A:B,2,0)</f>
        <v>#N/A</v>
      </c>
    </row>
    <row r="18" spans="1:38" x14ac:dyDescent="0.5">
      <c r="A18" s="8">
        <v>1566268</v>
      </c>
      <c r="B18" s="22" t="str">
        <f>IF(ISERROR(VLOOKUP(Input[[#This Row],[Shipment ID]],'Master Data Shipment'!A:B,2,0)),"Not Found",VLOOKUP(Input[[#This Row],[Shipment ID]],'Master Data Shipment'!A:B,2,0))</f>
        <v>Guangdong Sencheng Ceramics Co., Ltd.</v>
      </c>
      <c r="C18" s="8"/>
      <c r="D18" s="22" t="e">
        <f>VLOOKUP(Input[[#This Row],[Shipper Company Name]],'Master Data Shipper'!A:B,2,0)</f>
        <v>#N/A</v>
      </c>
      <c r="E18" s="22" t="str">
        <f>IF(ISERROR(VLOOKUP(Input[[#This Row],[Shipper Company Name]],'Master Data Shipper'!A:C,3,0)),"Not Found",VLOOKUP(Input[[#This Row],[Shipper Company Name]],'Master Data Shipper'!A:C,3,0))</f>
        <v>Not Found</v>
      </c>
      <c r="F18" s="8"/>
      <c r="G18" s="22">
        <f>IF(ISERROR(VLOOKUP(Input[[#This Row],[Shipper Company Name]],'Master Data Shipper'!A:D,4,0)),0,VLOOKUP(Input[[#This Row],[Shipper Company Name]],'Master Data Shipper'!A:D,4,0))</f>
        <v>0</v>
      </c>
      <c r="H18" s="8"/>
      <c r="I18" s="22">
        <f>VLOOKUP(Input[[#This Row],[Shipment ID]],'Master Data Shipment'!A:C,3,0)</f>
        <v>0</v>
      </c>
      <c r="J18" s="22">
        <f>VLOOKUP(Input[[#This Row],[Shipment ID]],'Master Data Shipment'!A:D,4,0)</f>
        <v>0</v>
      </c>
      <c r="K18" s="22">
        <f>VLOOKUP(Input[[#This Row],[Shipment ID]],'Master Data Shipment'!A:E,5,0)</f>
        <v>1</v>
      </c>
      <c r="L18" s="22">
        <f>VLOOKUP(Input[[#This Row],[Shipment ID]],'Master Data Shipment'!A:F,6,0)</f>
        <v>0</v>
      </c>
      <c r="M18" s="22">
        <f>VLOOKUP(Input[[#This Row],[Shipment ID]],'Master Data Shipment'!A:G,7,0)</f>
        <v>0</v>
      </c>
      <c r="N18" s="8" t="s">
        <v>108</v>
      </c>
      <c r="O18" s="22">
        <f>IF(VLOOKUP(Input[[#This Row],[Shipment ID]],'Master Data Shipment'!A:H,8,0)=0,1,VLOOKUP(Input[[#This Row],[Shipment ID]],'Master Data Shipment'!A:H,8,0))</f>
        <v>1</v>
      </c>
      <c r="P18" s="8"/>
      <c r="Q18" s="8"/>
      <c r="R18" s="8"/>
      <c r="S18" s="8"/>
      <c r="T18" s="7">
        <f>1020*Input[[#This Row],[Container Counts of 20s]]</f>
        <v>0</v>
      </c>
      <c r="U18" s="7">
        <f>1700*(Input[[#This Row],[Container Counts of 40s]])</f>
        <v>0</v>
      </c>
      <c r="V18" s="7">
        <f>1700*(Input[[#This Row],[Container Counts of 40HCs]])</f>
        <v>1700</v>
      </c>
      <c r="W18" s="7">
        <f>2170*(Input[[#This Row],[Container Counts of 45s]]+Input[[#This Row],[Container Counts of 45HCs]])</f>
        <v>0</v>
      </c>
      <c r="X1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8" s="7">
        <f>245*Input[[#This Row],[Count of HBL Number(s)]]</f>
        <v>245</v>
      </c>
      <c r="AB18" s="7">
        <f>IF(Input[[#This Row],[Pricing Tier]]="fully_adopted_rate",0,300*Input[[#This Row],[Count of HBL Number(s)]])</f>
        <v>300</v>
      </c>
      <c r="AC18" s="7">
        <f>500*Input[[#This Row],[Count of HBL Number(s)]]</f>
        <v>500</v>
      </c>
      <c r="AD1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8" s="8"/>
      <c r="AF18" s="8"/>
      <c r="AG18" s="8"/>
      <c r="AH18" s="8"/>
      <c r="AI18" s="8"/>
      <c r="AJ18" s="7">
        <f>COUNTIF(Input[[#This Row],[S01 20''THC]:[S10 TELEX]],"&gt;0")</f>
        <v>8</v>
      </c>
      <c r="AK18" s="22" t="str">
        <f>IF(ISERROR(VLOOKUP(Input[[#This Row],[Shipment ID]],[1]Output!$B:$C,2,0)),"Not Found",VLOOKUP(Input[[#This Row],[Shipment ID]],[1]Output!$B:$C,2,0))</f>
        <v>Not Found</v>
      </c>
      <c r="AL18" s="22" t="e">
        <f>VLOOKUP(Input[[#This Row],[Shipment ID]],Exception!A:B,2,0)</f>
        <v>#N/A</v>
      </c>
    </row>
    <row r="19" spans="1:38" x14ac:dyDescent="0.5">
      <c r="A19" s="8">
        <v>1573338</v>
      </c>
      <c r="B19" s="22" t="str">
        <f>IF(ISERROR(VLOOKUP(Input[[#This Row],[Shipment ID]],'Master Data Shipment'!A:B,2,0)),"Not Found",VLOOKUP(Input[[#This Row],[Shipment ID]],'Master Data Shipment'!A:B,2,0))</f>
        <v>HUI ZHOU HUA ZHAN FURNITURE CO., LTD</v>
      </c>
      <c r="C19" s="8"/>
      <c r="D19" s="22" t="str">
        <f>VLOOKUP(Input[[#This Row],[Shipper Company Name]],'Master Data Shipper'!A:B,2,0)</f>
        <v>Flexport International (Shanghai) Co., Ltd Shenzhen Branch</v>
      </c>
      <c r="E19" s="22" t="str">
        <f>IF(ISERROR(VLOOKUP(Input[[#This Row],[Shipper Company Name]],'Master Data Shipper'!A:C,3,0)),"Not Found",VLOOKUP(Input[[#This Row],[Shipper Company Name]],'Master Data Shipper'!A:C,3,0))</f>
        <v>HUI ZHOU HUA ZHAN FURNITURE CO., LTD</v>
      </c>
      <c r="F19" s="8"/>
      <c r="G19" s="22">
        <f>IF(ISERROR(VLOOKUP(Input[[#This Row],[Shipper Company Name]],'Master Data Shipper'!A:D,4,0)),0,VLOOKUP(Input[[#This Row],[Shipper Company Name]],'Master Data Shipper'!A:D,4,0))</f>
        <v>0</v>
      </c>
      <c r="H19" s="8"/>
      <c r="I19" s="22">
        <f>VLOOKUP(Input[[#This Row],[Shipment ID]],'Master Data Shipment'!A:C,3,0)</f>
        <v>0</v>
      </c>
      <c r="J19" s="22">
        <f>VLOOKUP(Input[[#This Row],[Shipment ID]],'Master Data Shipment'!A:D,4,0)</f>
        <v>0</v>
      </c>
      <c r="K19" s="22">
        <f>VLOOKUP(Input[[#This Row],[Shipment ID]],'Master Data Shipment'!A:E,5,0)</f>
        <v>2</v>
      </c>
      <c r="L19" s="22">
        <f>VLOOKUP(Input[[#This Row],[Shipment ID]],'Master Data Shipment'!A:F,6,0)</f>
        <v>0</v>
      </c>
      <c r="M19" s="22">
        <f>VLOOKUP(Input[[#This Row],[Shipment ID]],'Master Data Shipment'!A:G,7,0)</f>
        <v>0</v>
      </c>
      <c r="N19" s="8" t="s">
        <v>108</v>
      </c>
      <c r="O19" s="22">
        <f>IF(VLOOKUP(Input[[#This Row],[Shipment ID]],'Master Data Shipment'!A:H,8,0)=0,1,VLOOKUP(Input[[#This Row],[Shipment ID]],'Master Data Shipment'!A:H,8,0))</f>
        <v>1</v>
      </c>
      <c r="P19" s="8"/>
      <c r="Q19" s="8"/>
      <c r="R19" s="8"/>
      <c r="S19" s="8"/>
      <c r="T19" s="7">
        <f>1020*Input[[#This Row],[Container Counts of 20s]]</f>
        <v>0</v>
      </c>
      <c r="U19" s="7">
        <f>1700*(Input[[#This Row],[Container Counts of 40s]])</f>
        <v>0</v>
      </c>
      <c r="V19" s="7">
        <f>1700*(Input[[#This Row],[Container Counts of 40HCs]])</f>
        <v>3400</v>
      </c>
      <c r="W19" s="7">
        <f>2170*(Input[[#This Row],[Container Counts of 45s]]+Input[[#This Row],[Container Counts of 45HCs]])</f>
        <v>0</v>
      </c>
      <c r="X19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9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9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9" s="7">
        <f>245*Input[[#This Row],[Count of HBL Number(s)]]</f>
        <v>245</v>
      </c>
      <c r="AB19" s="7">
        <f>IF(Input[[#This Row],[Pricing Tier]]="fully_adopted_rate",0,300*Input[[#This Row],[Count of HBL Number(s)]])</f>
        <v>300</v>
      </c>
      <c r="AC19" s="7">
        <f>500*Input[[#This Row],[Count of HBL Number(s)]]</f>
        <v>500</v>
      </c>
      <c r="AD1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9" s="8"/>
      <c r="AF19" s="8"/>
      <c r="AG19" s="8"/>
      <c r="AH19" s="8"/>
      <c r="AI19" s="8"/>
      <c r="AJ19" s="7">
        <f>COUNTIF(Input[[#This Row],[S01 20''THC]:[S10 TELEX]],"&gt;0")</f>
        <v>8</v>
      </c>
      <c r="AK19" s="22" t="str">
        <f>IF(ISERROR(VLOOKUP(Input[[#This Row],[Shipment ID]],[1]Output!$B:$C,2,0)),"Not Found",VLOOKUP(Input[[#This Row],[Shipment ID]],[1]Output!$B:$C,2,0))</f>
        <v>Not Found</v>
      </c>
      <c r="AL19" s="22" t="e">
        <f>VLOOKUP(Input[[#This Row],[Shipment ID]],Exception!A:B,2,0)</f>
        <v>#N/A</v>
      </c>
    </row>
    <row r="20" spans="1:38" x14ac:dyDescent="0.5">
      <c r="A20" s="8">
        <v>1570257</v>
      </c>
      <c r="B20" s="22" t="str">
        <f>IF(ISERROR(VLOOKUP(Input[[#This Row],[Shipment ID]],'Master Data Shipment'!A:B,2,0)),"Not Found",VLOOKUP(Input[[#This Row],[Shipment ID]],'Master Data Shipment'!A:B,2,0))</f>
        <v>Dongguan Xiuyu Fashion Garment Co (CN)</v>
      </c>
      <c r="C20" s="8"/>
      <c r="D20" s="22" t="str">
        <f>VLOOKUP(Input[[#This Row],[Shipper Company Name]],'Master Data Shipper'!A:B,2,0)</f>
        <v>Flexport International (Shanghai) Co., Ltd Shenzhen Branch</v>
      </c>
      <c r="E20" s="22" t="str">
        <f>IF(ISERROR(VLOOKUP(Input[[#This Row],[Shipper Company Name]],'Master Data Shipper'!A:C,3,0)),"Not Found",VLOOKUP(Input[[#This Row],[Shipper Company Name]],'Master Data Shipper'!A:C,3,0))</f>
        <v>Dongguan Xiuyu Fashion Garment Co (CN)</v>
      </c>
      <c r="F20" s="8"/>
      <c r="G20" s="22" t="str">
        <f>IF(ISERROR(VLOOKUP(Input[[#This Row],[Shipper Company Name]],'Master Data Shipper'!A:D,4,0)),0,VLOOKUP(Input[[#This Row],[Shipper Company Name]],'Master Data Shipper'!A:D,4,0))</f>
        <v>exception_rate</v>
      </c>
      <c r="H20" s="8"/>
      <c r="I20" s="22">
        <f>VLOOKUP(Input[[#This Row],[Shipment ID]],'Master Data Shipment'!A:C,3,0)</f>
        <v>1</v>
      </c>
      <c r="J20" s="22">
        <f>VLOOKUP(Input[[#This Row],[Shipment ID]],'Master Data Shipment'!A:D,4,0)</f>
        <v>0</v>
      </c>
      <c r="K20" s="22">
        <f>VLOOKUP(Input[[#This Row],[Shipment ID]],'Master Data Shipment'!A:E,5,0)</f>
        <v>0</v>
      </c>
      <c r="L20" s="22">
        <f>VLOOKUP(Input[[#This Row],[Shipment ID]],'Master Data Shipment'!A:F,6,0)</f>
        <v>0</v>
      </c>
      <c r="M20" s="22">
        <f>VLOOKUP(Input[[#This Row],[Shipment ID]],'Master Data Shipment'!A:G,7,0)</f>
        <v>0</v>
      </c>
      <c r="N20" s="8" t="s">
        <v>108</v>
      </c>
      <c r="O20" s="22">
        <f>IF(VLOOKUP(Input[[#This Row],[Shipment ID]],'Master Data Shipment'!A:H,8,0)=0,1,VLOOKUP(Input[[#This Row],[Shipment ID]],'Master Data Shipment'!A:H,8,0))</f>
        <v>1</v>
      </c>
      <c r="P20" s="8"/>
      <c r="Q20" s="8"/>
      <c r="R20" s="8"/>
      <c r="S20" s="8"/>
      <c r="T20" s="7">
        <f>1020*Input[[#This Row],[Container Counts of 20s]]</f>
        <v>1020</v>
      </c>
      <c r="U20" s="7">
        <f>1700*(Input[[#This Row],[Container Counts of 40s]])</f>
        <v>0</v>
      </c>
      <c r="V20" s="7">
        <f>1700*(Input[[#This Row],[Container Counts of 40HCs]])</f>
        <v>0</v>
      </c>
      <c r="W20" s="7">
        <f>2170*(Input[[#This Row],[Container Counts of 45s]]+Input[[#This Row],[Container Counts of 45HCs]])</f>
        <v>0</v>
      </c>
      <c r="X2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0" s="7">
        <f>245*Input[[#This Row],[Count of HBL Number(s)]]</f>
        <v>245</v>
      </c>
      <c r="AB20" s="7">
        <f>IF(Input[[#This Row],[Pricing Tier]]="fully_adopted_rate",0,300*Input[[#This Row],[Count of HBL Number(s)]])</f>
        <v>300</v>
      </c>
      <c r="AC20" s="7">
        <f>500*Input[[#This Row],[Count of HBL Number(s)]]</f>
        <v>500</v>
      </c>
      <c r="AD20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20" s="8"/>
      <c r="AF20" s="8"/>
      <c r="AG20" s="8"/>
      <c r="AH20" s="8"/>
      <c r="AI20" s="8"/>
      <c r="AJ20" s="7">
        <f>COUNTIF(Input[[#This Row],[S01 20''THC]:[S10 TELEX]],"&gt;0")</f>
        <v>8</v>
      </c>
      <c r="AK20" s="22" t="str">
        <f>IF(ISERROR(VLOOKUP(Input[[#This Row],[Shipment ID]],[1]Output!$B:$C,2,0)),"Not Found",VLOOKUP(Input[[#This Row],[Shipment ID]],[1]Output!$B:$C,2,0))</f>
        <v>Not Found</v>
      </c>
      <c r="AL20" s="22" t="e">
        <f>VLOOKUP(Input[[#This Row],[Shipment ID]],Exception!A:B,2,0)</f>
        <v>#N/A</v>
      </c>
    </row>
    <row r="21" spans="1:38" x14ac:dyDescent="0.5">
      <c r="A21" s="8">
        <v>1596286</v>
      </c>
      <c r="B21" s="22" t="str">
        <f>IF(ISERROR(VLOOKUP(Input[[#This Row],[Shipment ID]],'Master Data Shipment'!A:B,2,0)),"Not Found",VLOOKUP(Input[[#This Row],[Shipment ID]],'Master Data Shipment'!A:B,2,0))</f>
        <v>Maersk Yantian</v>
      </c>
      <c r="C21" s="8"/>
      <c r="D21" s="22" t="str">
        <f>VLOOKUP(Input[[#This Row],[Shipper Company Name]],'Master Data Shipper'!A:B,2,0)</f>
        <v>Flexport International (Shanghai) Co., Ltd Shenzhen Branch</v>
      </c>
      <c r="E21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1" s="8"/>
      <c r="G21" s="22">
        <f>IF(ISERROR(VLOOKUP(Input[[#This Row],[Shipper Company Name]],'Master Data Shipper'!A:D,4,0)),0,VLOOKUP(Input[[#This Row],[Shipper Company Name]],'Master Data Shipper'!A:D,4,0))</f>
        <v>0</v>
      </c>
      <c r="H21" s="8"/>
      <c r="I21" s="22">
        <f>VLOOKUP(Input[[#This Row],[Shipment ID]],'Master Data Shipment'!A:C,3,0)</f>
        <v>0</v>
      </c>
      <c r="J21" s="22">
        <f>VLOOKUP(Input[[#This Row],[Shipment ID]],'Master Data Shipment'!A:D,4,0)</f>
        <v>0</v>
      </c>
      <c r="K21" s="22">
        <f>VLOOKUP(Input[[#This Row],[Shipment ID]],'Master Data Shipment'!A:E,5,0)</f>
        <v>1</v>
      </c>
      <c r="L21" s="22">
        <f>VLOOKUP(Input[[#This Row],[Shipment ID]],'Master Data Shipment'!A:F,6,0)</f>
        <v>0</v>
      </c>
      <c r="M21" s="22">
        <f>VLOOKUP(Input[[#This Row],[Shipment ID]],'Master Data Shipment'!A:G,7,0)</f>
        <v>0</v>
      </c>
      <c r="N21" s="8" t="s">
        <v>100</v>
      </c>
      <c r="O21" s="22">
        <f>IF(VLOOKUP(Input[[#This Row],[Shipment ID]],'Master Data Shipment'!A:H,8,0)=0,1,VLOOKUP(Input[[#This Row],[Shipment ID]],'Master Data Shipment'!A:H,8,0))</f>
        <v>1</v>
      </c>
      <c r="P21" s="8"/>
      <c r="Q21" s="8"/>
      <c r="R21" s="8"/>
      <c r="S21" s="8"/>
      <c r="T21" s="7">
        <f>1020*Input[[#This Row],[Container Counts of 20s]]</f>
        <v>0</v>
      </c>
      <c r="U21" s="7">
        <f>1700*(Input[[#This Row],[Container Counts of 40s]])</f>
        <v>0</v>
      </c>
      <c r="V21" s="7">
        <f>1700*(Input[[#This Row],[Container Counts of 40HCs]])</f>
        <v>1700</v>
      </c>
      <c r="W21" s="7">
        <f>2170*(Input[[#This Row],[Container Counts of 45s]]+Input[[#This Row],[Container Counts of 45HCs]])</f>
        <v>0</v>
      </c>
      <c r="X2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1" s="7">
        <f>245*Input[[#This Row],[Count of HBL Number(s)]]</f>
        <v>245</v>
      </c>
      <c r="AB21" s="7">
        <f>IF(Input[[#This Row],[Pricing Tier]]="fully_adopted_rate",0,300*Input[[#This Row],[Count of HBL Number(s)]])</f>
        <v>300</v>
      </c>
      <c r="AC21" s="7">
        <f>500*Input[[#This Row],[Count of HBL Number(s)]]</f>
        <v>500</v>
      </c>
      <c r="AD2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1" s="8"/>
      <c r="AF21" s="8"/>
      <c r="AG21" s="8"/>
      <c r="AH21" s="8"/>
      <c r="AI21" s="8"/>
      <c r="AJ21" s="7">
        <f>COUNTIF(Input[[#This Row],[S01 20''THC]:[S10 TELEX]],"&gt;0")</f>
        <v>7</v>
      </c>
      <c r="AK21" s="22" t="str">
        <f>IF(ISERROR(VLOOKUP(Input[[#This Row],[Shipment ID]],[1]Output!$B:$C,2,0)),"Not Found",VLOOKUP(Input[[#This Row],[Shipment ID]],[1]Output!$B:$C,2,0))</f>
        <v>Not Found</v>
      </c>
      <c r="AL21" s="22" t="e">
        <f>VLOOKUP(Input[[#This Row],[Shipment ID]],Exception!A:B,2,0)</f>
        <v>#N/A</v>
      </c>
    </row>
    <row r="22" spans="1:38" x14ac:dyDescent="0.5">
      <c r="A22" s="8">
        <v>1596265</v>
      </c>
      <c r="B22" s="22" t="str">
        <f>IF(ISERROR(VLOOKUP(Input[[#This Row],[Shipment ID]],'Master Data Shipment'!A:B,2,0)),"Not Found",VLOOKUP(Input[[#This Row],[Shipment ID]],'Master Data Shipment'!A:B,2,0))</f>
        <v>Maersk Yantian</v>
      </c>
      <c r="C22" s="8"/>
      <c r="D22" s="22" t="str">
        <f>VLOOKUP(Input[[#This Row],[Shipper Company Name]],'Master Data Shipper'!A:B,2,0)</f>
        <v>Flexport International (Shanghai) Co., Ltd Shenzhen Branch</v>
      </c>
      <c r="E22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2" s="8"/>
      <c r="G22" s="22">
        <f>IF(ISERROR(VLOOKUP(Input[[#This Row],[Shipper Company Name]],'Master Data Shipper'!A:D,4,0)),0,VLOOKUP(Input[[#This Row],[Shipper Company Name]],'Master Data Shipper'!A:D,4,0))</f>
        <v>0</v>
      </c>
      <c r="H22" s="8"/>
      <c r="I22" s="22">
        <f>VLOOKUP(Input[[#This Row],[Shipment ID]],'Master Data Shipment'!A:C,3,0)</f>
        <v>0</v>
      </c>
      <c r="J22" s="22">
        <f>VLOOKUP(Input[[#This Row],[Shipment ID]],'Master Data Shipment'!A:D,4,0)</f>
        <v>0</v>
      </c>
      <c r="K22" s="22">
        <f>VLOOKUP(Input[[#This Row],[Shipment ID]],'Master Data Shipment'!A:E,5,0)</f>
        <v>1</v>
      </c>
      <c r="L22" s="22">
        <f>VLOOKUP(Input[[#This Row],[Shipment ID]],'Master Data Shipment'!A:F,6,0)</f>
        <v>0</v>
      </c>
      <c r="M22" s="22">
        <f>VLOOKUP(Input[[#This Row],[Shipment ID]],'Master Data Shipment'!A:G,7,0)</f>
        <v>0</v>
      </c>
      <c r="N22" s="8" t="s">
        <v>100</v>
      </c>
      <c r="O22" s="22">
        <f>IF(VLOOKUP(Input[[#This Row],[Shipment ID]],'Master Data Shipment'!A:H,8,0)=0,1,VLOOKUP(Input[[#This Row],[Shipment ID]],'Master Data Shipment'!A:H,8,0))</f>
        <v>1</v>
      </c>
      <c r="P22" s="8"/>
      <c r="Q22" s="8"/>
      <c r="R22" s="8"/>
      <c r="S22" s="8"/>
      <c r="T22" s="7">
        <f>1020*Input[[#This Row],[Container Counts of 20s]]</f>
        <v>0</v>
      </c>
      <c r="U22" s="7">
        <f>1700*(Input[[#This Row],[Container Counts of 40s]])</f>
        <v>0</v>
      </c>
      <c r="V22" s="7">
        <f>1700*(Input[[#This Row],[Container Counts of 40HCs]])</f>
        <v>1700</v>
      </c>
      <c r="W22" s="7">
        <f>2170*(Input[[#This Row],[Container Counts of 45s]]+Input[[#This Row],[Container Counts of 45HCs]])</f>
        <v>0</v>
      </c>
      <c r="X2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2" s="7">
        <f>245*Input[[#This Row],[Count of HBL Number(s)]]</f>
        <v>245</v>
      </c>
      <c r="AB22" s="7">
        <f>IF(Input[[#This Row],[Pricing Tier]]="fully_adopted_rate",0,300*Input[[#This Row],[Count of HBL Number(s)]])</f>
        <v>300</v>
      </c>
      <c r="AC22" s="7">
        <f>500*Input[[#This Row],[Count of HBL Number(s)]]</f>
        <v>500</v>
      </c>
      <c r="AD2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2" s="8"/>
      <c r="AF22" s="8"/>
      <c r="AG22" s="8"/>
      <c r="AH22" s="8"/>
      <c r="AI22" s="8"/>
      <c r="AJ22" s="7">
        <f>COUNTIF(Input[[#This Row],[S01 20''THC]:[S10 TELEX]],"&gt;0")</f>
        <v>7</v>
      </c>
      <c r="AK22" s="22" t="str">
        <f>IF(ISERROR(VLOOKUP(Input[[#This Row],[Shipment ID]],[1]Output!$B:$C,2,0)),"Not Found",VLOOKUP(Input[[#This Row],[Shipment ID]],[1]Output!$B:$C,2,0))</f>
        <v>Not Found</v>
      </c>
      <c r="AL22" s="22" t="e">
        <f>VLOOKUP(Input[[#This Row],[Shipment ID]],Exception!A:B,2,0)</f>
        <v>#N/A</v>
      </c>
    </row>
    <row r="23" spans="1:38" x14ac:dyDescent="0.5">
      <c r="A23" s="8">
        <v>1596277</v>
      </c>
      <c r="B23" s="22" t="str">
        <f>IF(ISERROR(VLOOKUP(Input[[#This Row],[Shipment ID]],'Master Data Shipment'!A:B,2,0)),"Not Found",VLOOKUP(Input[[#This Row],[Shipment ID]],'Master Data Shipment'!A:B,2,0))</f>
        <v>Maersk Yantian</v>
      </c>
      <c r="C23" s="8"/>
      <c r="D23" s="22" t="str">
        <f>VLOOKUP(Input[[#This Row],[Shipper Company Name]],'Master Data Shipper'!A:B,2,0)</f>
        <v>Flexport International (Shanghai) Co., Ltd Shenzhen Branch</v>
      </c>
      <c r="E23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3" s="8"/>
      <c r="G23" s="22">
        <f>IF(ISERROR(VLOOKUP(Input[[#This Row],[Shipper Company Name]],'Master Data Shipper'!A:D,4,0)),0,VLOOKUP(Input[[#This Row],[Shipper Company Name]],'Master Data Shipper'!A:D,4,0))</f>
        <v>0</v>
      </c>
      <c r="H23" s="8"/>
      <c r="I23" s="22">
        <f>VLOOKUP(Input[[#This Row],[Shipment ID]],'Master Data Shipment'!A:C,3,0)</f>
        <v>0</v>
      </c>
      <c r="J23" s="22">
        <f>VLOOKUP(Input[[#This Row],[Shipment ID]],'Master Data Shipment'!A:D,4,0)</f>
        <v>0</v>
      </c>
      <c r="K23" s="22">
        <f>VLOOKUP(Input[[#This Row],[Shipment ID]],'Master Data Shipment'!A:E,5,0)</f>
        <v>1</v>
      </c>
      <c r="L23" s="22">
        <f>VLOOKUP(Input[[#This Row],[Shipment ID]],'Master Data Shipment'!A:F,6,0)</f>
        <v>0</v>
      </c>
      <c r="M23" s="22">
        <f>VLOOKUP(Input[[#This Row],[Shipment ID]],'Master Data Shipment'!A:G,7,0)</f>
        <v>0</v>
      </c>
      <c r="N23" s="8" t="s">
        <v>100</v>
      </c>
      <c r="O23" s="22">
        <f>IF(VLOOKUP(Input[[#This Row],[Shipment ID]],'Master Data Shipment'!A:H,8,0)=0,1,VLOOKUP(Input[[#This Row],[Shipment ID]],'Master Data Shipment'!A:H,8,0))</f>
        <v>1</v>
      </c>
      <c r="P23" s="8"/>
      <c r="Q23" s="8"/>
      <c r="R23" s="8"/>
      <c r="S23" s="8"/>
      <c r="T23" s="7">
        <f>1020*Input[[#This Row],[Container Counts of 20s]]</f>
        <v>0</v>
      </c>
      <c r="U23" s="7">
        <f>1700*(Input[[#This Row],[Container Counts of 40s]])</f>
        <v>0</v>
      </c>
      <c r="V23" s="7">
        <f>1700*(Input[[#This Row],[Container Counts of 40HCs]])</f>
        <v>1700</v>
      </c>
      <c r="W23" s="7">
        <f>2170*(Input[[#This Row],[Container Counts of 45s]]+Input[[#This Row],[Container Counts of 45HCs]])</f>
        <v>0</v>
      </c>
      <c r="X2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3" s="7">
        <f>245*Input[[#This Row],[Count of HBL Number(s)]]</f>
        <v>245</v>
      </c>
      <c r="AB23" s="7">
        <f>IF(Input[[#This Row],[Pricing Tier]]="fully_adopted_rate",0,300*Input[[#This Row],[Count of HBL Number(s)]])</f>
        <v>300</v>
      </c>
      <c r="AC23" s="7">
        <f>500*Input[[#This Row],[Count of HBL Number(s)]]</f>
        <v>500</v>
      </c>
      <c r="AD2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3" s="8"/>
      <c r="AF23" s="8"/>
      <c r="AG23" s="8"/>
      <c r="AH23" s="8"/>
      <c r="AI23" s="8"/>
      <c r="AJ23" s="7">
        <f>COUNTIF(Input[[#This Row],[S01 20''THC]:[S10 TELEX]],"&gt;0")</f>
        <v>7</v>
      </c>
      <c r="AK23" s="22" t="str">
        <f>IF(ISERROR(VLOOKUP(Input[[#This Row],[Shipment ID]],[1]Output!$B:$C,2,0)),"Not Found",VLOOKUP(Input[[#This Row],[Shipment ID]],[1]Output!$B:$C,2,0))</f>
        <v>Not Found</v>
      </c>
      <c r="AL23" s="22" t="e">
        <f>VLOOKUP(Input[[#This Row],[Shipment ID]],Exception!A:B,2,0)</f>
        <v>#N/A</v>
      </c>
    </row>
    <row r="24" spans="1:38" x14ac:dyDescent="0.5">
      <c r="A24" s="8">
        <v>1596289</v>
      </c>
      <c r="B24" s="22" t="str">
        <f>IF(ISERROR(VLOOKUP(Input[[#This Row],[Shipment ID]],'Master Data Shipment'!A:B,2,0)),"Not Found",VLOOKUP(Input[[#This Row],[Shipment ID]],'Master Data Shipment'!A:B,2,0))</f>
        <v>Maersk Yantian</v>
      </c>
      <c r="C24" s="8"/>
      <c r="D24" s="22" t="str">
        <f>VLOOKUP(Input[[#This Row],[Shipper Company Name]],'Master Data Shipper'!A:B,2,0)</f>
        <v>Flexport International (Shanghai) Co., Ltd Shenzhen Branch</v>
      </c>
      <c r="E24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4" s="8"/>
      <c r="G24" s="22">
        <f>IF(ISERROR(VLOOKUP(Input[[#This Row],[Shipper Company Name]],'Master Data Shipper'!A:D,4,0)),0,VLOOKUP(Input[[#This Row],[Shipper Company Name]],'Master Data Shipper'!A:D,4,0))</f>
        <v>0</v>
      </c>
      <c r="H24" s="8"/>
      <c r="I24" s="22">
        <f>VLOOKUP(Input[[#This Row],[Shipment ID]],'Master Data Shipment'!A:C,3,0)</f>
        <v>0</v>
      </c>
      <c r="J24" s="22">
        <f>VLOOKUP(Input[[#This Row],[Shipment ID]],'Master Data Shipment'!A:D,4,0)</f>
        <v>0</v>
      </c>
      <c r="K24" s="22">
        <f>VLOOKUP(Input[[#This Row],[Shipment ID]],'Master Data Shipment'!A:E,5,0)</f>
        <v>1</v>
      </c>
      <c r="L24" s="22">
        <f>VLOOKUP(Input[[#This Row],[Shipment ID]],'Master Data Shipment'!A:F,6,0)</f>
        <v>0</v>
      </c>
      <c r="M24" s="22">
        <f>VLOOKUP(Input[[#This Row],[Shipment ID]],'Master Data Shipment'!A:G,7,0)</f>
        <v>0</v>
      </c>
      <c r="N24" s="8" t="s">
        <v>100</v>
      </c>
      <c r="O24" s="22">
        <f>IF(VLOOKUP(Input[[#This Row],[Shipment ID]],'Master Data Shipment'!A:H,8,0)=0,1,VLOOKUP(Input[[#This Row],[Shipment ID]],'Master Data Shipment'!A:H,8,0))</f>
        <v>1</v>
      </c>
      <c r="P24" s="8"/>
      <c r="Q24" s="8"/>
      <c r="R24" s="8"/>
      <c r="S24" s="8"/>
      <c r="T24" s="7">
        <f>1020*Input[[#This Row],[Container Counts of 20s]]</f>
        <v>0</v>
      </c>
      <c r="U24" s="7">
        <f>1700*(Input[[#This Row],[Container Counts of 40s]])</f>
        <v>0</v>
      </c>
      <c r="V24" s="7">
        <f>1700*(Input[[#This Row],[Container Counts of 40HCs]])</f>
        <v>1700</v>
      </c>
      <c r="W24" s="7">
        <f>2170*(Input[[#This Row],[Container Counts of 45s]]+Input[[#This Row],[Container Counts of 45HCs]])</f>
        <v>0</v>
      </c>
      <c r="X2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4" s="7">
        <f>245*Input[[#This Row],[Count of HBL Number(s)]]</f>
        <v>245</v>
      </c>
      <c r="AB24" s="7">
        <f>IF(Input[[#This Row],[Pricing Tier]]="fully_adopted_rate",0,300*Input[[#This Row],[Count of HBL Number(s)]])</f>
        <v>300</v>
      </c>
      <c r="AC24" s="7">
        <f>500*Input[[#This Row],[Count of HBL Number(s)]]</f>
        <v>500</v>
      </c>
      <c r="AD24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4" s="8"/>
      <c r="AF24" s="8"/>
      <c r="AG24" s="8"/>
      <c r="AH24" s="8"/>
      <c r="AI24" s="8"/>
      <c r="AJ24" s="7">
        <f>COUNTIF(Input[[#This Row],[S01 20''THC]:[S10 TELEX]],"&gt;0")</f>
        <v>7</v>
      </c>
      <c r="AK24" s="22" t="str">
        <f>IF(ISERROR(VLOOKUP(Input[[#This Row],[Shipment ID]],[1]Output!$B:$C,2,0)),"Not Found",VLOOKUP(Input[[#This Row],[Shipment ID]],[1]Output!$B:$C,2,0))</f>
        <v>Not Found</v>
      </c>
      <c r="AL24" s="22" t="e">
        <f>VLOOKUP(Input[[#This Row],[Shipment ID]],Exception!A:B,2,0)</f>
        <v>#N/A</v>
      </c>
    </row>
    <row r="25" spans="1:38" x14ac:dyDescent="0.5">
      <c r="A25" s="8">
        <v>1596281</v>
      </c>
      <c r="B25" s="22" t="str">
        <f>IF(ISERROR(VLOOKUP(Input[[#This Row],[Shipment ID]],'Master Data Shipment'!A:B,2,0)),"Not Found",VLOOKUP(Input[[#This Row],[Shipment ID]],'Master Data Shipment'!A:B,2,0))</f>
        <v>Maersk Yantian</v>
      </c>
      <c r="C25" s="8"/>
      <c r="D25" s="22" t="str">
        <f>VLOOKUP(Input[[#This Row],[Shipper Company Name]],'Master Data Shipper'!A:B,2,0)</f>
        <v>Flexport International (Shanghai) Co., Ltd Shenzhen Branch</v>
      </c>
      <c r="E25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5" s="8"/>
      <c r="G25" s="22">
        <f>IF(ISERROR(VLOOKUP(Input[[#This Row],[Shipper Company Name]],'Master Data Shipper'!A:D,4,0)),0,VLOOKUP(Input[[#This Row],[Shipper Company Name]],'Master Data Shipper'!A:D,4,0))</f>
        <v>0</v>
      </c>
      <c r="H25" s="8"/>
      <c r="I25" s="22">
        <f>VLOOKUP(Input[[#This Row],[Shipment ID]],'Master Data Shipment'!A:C,3,0)</f>
        <v>0</v>
      </c>
      <c r="J25" s="22">
        <f>VLOOKUP(Input[[#This Row],[Shipment ID]],'Master Data Shipment'!A:D,4,0)</f>
        <v>0</v>
      </c>
      <c r="K25" s="22">
        <f>VLOOKUP(Input[[#This Row],[Shipment ID]],'Master Data Shipment'!A:E,5,0)</f>
        <v>1</v>
      </c>
      <c r="L25" s="22">
        <f>VLOOKUP(Input[[#This Row],[Shipment ID]],'Master Data Shipment'!A:F,6,0)</f>
        <v>0</v>
      </c>
      <c r="M25" s="22">
        <f>VLOOKUP(Input[[#This Row],[Shipment ID]],'Master Data Shipment'!A:G,7,0)</f>
        <v>0</v>
      </c>
      <c r="N25" s="8" t="s">
        <v>100</v>
      </c>
      <c r="O25" s="22">
        <f>IF(VLOOKUP(Input[[#This Row],[Shipment ID]],'Master Data Shipment'!A:H,8,0)=0,1,VLOOKUP(Input[[#This Row],[Shipment ID]],'Master Data Shipment'!A:H,8,0))</f>
        <v>1</v>
      </c>
      <c r="P25" s="8"/>
      <c r="Q25" s="8"/>
      <c r="R25" s="8"/>
      <c r="S25" s="8"/>
      <c r="T25" s="7">
        <f>1020*Input[[#This Row],[Container Counts of 20s]]</f>
        <v>0</v>
      </c>
      <c r="U25" s="7">
        <f>1700*(Input[[#This Row],[Container Counts of 40s]])</f>
        <v>0</v>
      </c>
      <c r="V25" s="7">
        <f>1700*(Input[[#This Row],[Container Counts of 40HCs]])</f>
        <v>1700</v>
      </c>
      <c r="W25" s="7">
        <f>2170*(Input[[#This Row],[Container Counts of 45s]]+Input[[#This Row],[Container Counts of 45HCs]])</f>
        <v>0</v>
      </c>
      <c r="X2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5" s="7">
        <f>245*Input[[#This Row],[Count of HBL Number(s)]]</f>
        <v>245</v>
      </c>
      <c r="AB25" s="7">
        <f>IF(Input[[#This Row],[Pricing Tier]]="fully_adopted_rate",0,300*Input[[#This Row],[Count of HBL Number(s)]])</f>
        <v>300</v>
      </c>
      <c r="AC25" s="7">
        <f>500*Input[[#This Row],[Count of HBL Number(s)]]</f>
        <v>500</v>
      </c>
      <c r="AD2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5" s="8"/>
      <c r="AF25" s="8"/>
      <c r="AG25" s="8"/>
      <c r="AH25" s="8"/>
      <c r="AI25" s="8"/>
      <c r="AJ25" s="7">
        <f>COUNTIF(Input[[#This Row],[S01 20''THC]:[S10 TELEX]],"&gt;0")</f>
        <v>7</v>
      </c>
      <c r="AK25" s="22" t="str">
        <f>IF(ISERROR(VLOOKUP(Input[[#This Row],[Shipment ID]],[1]Output!$B:$C,2,0)),"Not Found",VLOOKUP(Input[[#This Row],[Shipment ID]],[1]Output!$B:$C,2,0))</f>
        <v>Not Found</v>
      </c>
      <c r="AL25" s="22" t="e">
        <f>VLOOKUP(Input[[#This Row],[Shipment ID]],Exception!A:B,2,0)</f>
        <v>#N/A</v>
      </c>
    </row>
    <row r="26" spans="1:38" x14ac:dyDescent="0.5">
      <c r="A26" s="8">
        <v>1592644</v>
      </c>
      <c r="B26" s="22" t="str">
        <f>IF(ISERROR(VLOOKUP(Input[[#This Row],[Shipment ID]],'Master Data Shipment'!A:B,2,0)),"Not Found",VLOOKUP(Input[[#This Row],[Shipment ID]],'Master Data Shipment'!A:B,2,0))</f>
        <v>TSF Sport Limited</v>
      </c>
      <c r="C26" s="8"/>
      <c r="D26" s="22" t="str">
        <f>VLOOKUP(Input[[#This Row],[Shipper Company Name]],'Master Data Shipper'!A:B,2,0)</f>
        <v>Flexport International (Shanghai) Co., Ltd Shenzhen Branch</v>
      </c>
      <c r="E26" s="22" t="str">
        <f>IF(ISERROR(VLOOKUP(Input[[#This Row],[Shipper Company Name]],'Master Data Shipper'!A:C,3,0)),"Not Found",VLOOKUP(Input[[#This Row],[Shipper Company Name]],'Master Data Shipper'!A:C,3,0))</f>
        <v>TSF Sport Limited</v>
      </c>
      <c r="F26" s="8"/>
      <c r="G26" s="22" t="str">
        <f>IF(ISERROR(VLOOKUP(Input[[#This Row],[Shipper Company Name]],'Master Data Shipper'!A:D,4,0)),0,VLOOKUP(Input[[#This Row],[Shipper Company Name]],'Master Data Shipper'!A:D,4,0))</f>
        <v>base_rate</v>
      </c>
      <c r="H26" s="8"/>
      <c r="I26" s="22">
        <f>VLOOKUP(Input[[#This Row],[Shipment ID]],'Master Data Shipment'!A:C,3,0)</f>
        <v>0</v>
      </c>
      <c r="J26" s="22">
        <f>VLOOKUP(Input[[#This Row],[Shipment ID]],'Master Data Shipment'!A:D,4,0)</f>
        <v>0</v>
      </c>
      <c r="K26" s="22">
        <f>VLOOKUP(Input[[#This Row],[Shipment ID]],'Master Data Shipment'!A:E,5,0)</f>
        <v>1</v>
      </c>
      <c r="L26" s="22">
        <f>VLOOKUP(Input[[#This Row],[Shipment ID]],'Master Data Shipment'!A:F,6,0)</f>
        <v>0</v>
      </c>
      <c r="M26" s="22">
        <f>VLOOKUP(Input[[#This Row],[Shipment ID]],'Master Data Shipment'!A:G,7,0)</f>
        <v>0</v>
      </c>
      <c r="N26" s="8" t="s">
        <v>108</v>
      </c>
      <c r="O26" s="22">
        <f>IF(VLOOKUP(Input[[#This Row],[Shipment ID]],'Master Data Shipment'!A:H,8,0)=0,1,VLOOKUP(Input[[#This Row],[Shipment ID]],'Master Data Shipment'!A:H,8,0))</f>
        <v>1</v>
      </c>
      <c r="P26" s="8"/>
      <c r="Q26" s="8"/>
      <c r="R26" s="8"/>
      <c r="S26" s="8"/>
      <c r="T26" s="7">
        <f>1020*Input[[#This Row],[Container Counts of 20s]]</f>
        <v>0</v>
      </c>
      <c r="U26" s="7">
        <f>1700*(Input[[#This Row],[Container Counts of 40s]])</f>
        <v>0</v>
      </c>
      <c r="V26" s="7">
        <f>1700*(Input[[#This Row],[Container Counts of 40HCs]])</f>
        <v>1700</v>
      </c>
      <c r="W26" s="7">
        <f>2170*(Input[[#This Row],[Container Counts of 45s]]+Input[[#This Row],[Container Counts of 45HCs]])</f>
        <v>0</v>
      </c>
      <c r="X2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6" s="7">
        <f>245*Input[[#This Row],[Count of HBL Number(s)]]</f>
        <v>245</v>
      </c>
      <c r="AB26" s="7">
        <f>IF(Input[[#This Row],[Pricing Tier]]="fully_adopted_rate",0,300*Input[[#This Row],[Count of HBL Number(s)]])</f>
        <v>300</v>
      </c>
      <c r="AC26" s="7">
        <f>500*Input[[#This Row],[Count of HBL Number(s)]]</f>
        <v>500</v>
      </c>
      <c r="AD2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26" s="8"/>
      <c r="AF26" s="8"/>
      <c r="AG26" s="8"/>
      <c r="AH26" s="8"/>
      <c r="AI26" s="8"/>
      <c r="AJ26" s="7">
        <f>COUNTIF(Input[[#This Row],[S01 20''THC]:[S10 TELEX]],"&gt;0")</f>
        <v>8</v>
      </c>
      <c r="AK26" s="22" t="str">
        <f>IF(ISERROR(VLOOKUP(Input[[#This Row],[Shipment ID]],[1]Output!$B:$C,2,0)),"Not Found",VLOOKUP(Input[[#This Row],[Shipment ID]],[1]Output!$B:$C,2,0))</f>
        <v>Not Found</v>
      </c>
      <c r="AL26" s="22" t="e">
        <f>VLOOKUP(Input[[#This Row],[Shipment ID]],Exception!A:B,2,0)</f>
        <v>#N/A</v>
      </c>
    </row>
    <row r="27" spans="1:38" x14ac:dyDescent="0.5">
      <c r="A27" s="8">
        <v>1596283</v>
      </c>
      <c r="B27" s="22" t="str">
        <f>IF(ISERROR(VLOOKUP(Input[[#This Row],[Shipment ID]],'Master Data Shipment'!A:B,2,0)),"Not Found",VLOOKUP(Input[[#This Row],[Shipment ID]],'Master Data Shipment'!A:B,2,0))</f>
        <v>Maersk Yantian</v>
      </c>
      <c r="C27" s="8"/>
      <c r="D27" s="22" t="str">
        <f>VLOOKUP(Input[[#This Row],[Shipper Company Name]],'Master Data Shipper'!A:B,2,0)</f>
        <v>Flexport International (Shanghai) Co., Ltd Shenzhen Branch</v>
      </c>
      <c r="E27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7" s="8"/>
      <c r="G27" s="22">
        <f>IF(ISERROR(VLOOKUP(Input[[#This Row],[Shipper Company Name]],'Master Data Shipper'!A:D,4,0)),0,VLOOKUP(Input[[#This Row],[Shipper Company Name]],'Master Data Shipper'!A:D,4,0))</f>
        <v>0</v>
      </c>
      <c r="H27" s="8"/>
      <c r="I27" s="22">
        <f>VLOOKUP(Input[[#This Row],[Shipment ID]],'Master Data Shipment'!A:C,3,0)</f>
        <v>0</v>
      </c>
      <c r="J27" s="22">
        <f>VLOOKUP(Input[[#This Row],[Shipment ID]],'Master Data Shipment'!A:D,4,0)</f>
        <v>0</v>
      </c>
      <c r="K27" s="22">
        <f>VLOOKUP(Input[[#This Row],[Shipment ID]],'Master Data Shipment'!A:E,5,0)</f>
        <v>1</v>
      </c>
      <c r="L27" s="22">
        <f>VLOOKUP(Input[[#This Row],[Shipment ID]],'Master Data Shipment'!A:F,6,0)</f>
        <v>0</v>
      </c>
      <c r="M27" s="22">
        <f>VLOOKUP(Input[[#This Row],[Shipment ID]],'Master Data Shipment'!A:G,7,0)</f>
        <v>0</v>
      </c>
      <c r="N27" s="8" t="s">
        <v>100</v>
      </c>
      <c r="O27" s="22">
        <f>IF(VLOOKUP(Input[[#This Row],[Shipment ID]],'Master Data Shipment'!A:H,8,0)=0,1,VLOOKUP(Input[[#This Row],[Shipment ID]],'Master Data Shipment'!A:H,8,0))</f>
        <v>1</v>
      </c>
      <c r="P27" s="8"/>
      <c r="Q27" s="8"/>
      <c r="R27" s="8"/>
      <c r="S27" s="8"/>
      <c r="T27" s="7">
        <f>1020*Input[[#This Row],[Container Counts of 20s]]</f>
        <v>0</v>
      </c>
      <c r="U27" s="7">
        <f>1700*(Input[[#This Row],[Container Counts of 40s]])</f>
        <v>0</v>
      </c>
      <c r="V27" s="7">
        <f>1700*(Input[[#This Row],[Container Counts of 40HCs]])</f>
        <v>1700</v>
      </c>
      <c r="W27" s="7">
        <f>2170*(Input[[#This Row],[Container Counts of 45s]]+Input[[#This Row],[Container Counts of 45HCs]])</f>
        <v>0</v>
      </c>
      <c r="X2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7" s="7">
        <f>245*Input[[#This Row],[Count of HBL Number(s)]]</f>
        <v>245</v>
      </c>
      <c r="AB27" s="7">
        <f>IF(Input[[#This Row],[Pricing Tier]]="fully_adopted_rate",0,300*Input[[#This Row],[Count of HBL Number(s)]])</f>
        <v>300</v>
      </c>
      <c r="AC27" s="7">
        <f>500*Input[[#This Row],[Count of HBL Number(s)]]</f>
        <v>500</v>
      </c>
      <c r="AD2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7" s="8"/>
      <c r="AF27" s="8"/>
      <c r="AG27" s="8"/>
      <c r="AH27" s="8"/>
      <c r="AI27" s="8"/>
      <c r="AJ27" s="7">
        <f>COUNTIF(Input[[#This Row],[S01 20''THC]:[S10 TELEX]],"&gt;0")</f>
        <v>7</v>
      </c>
      <c r="AK27" s="22" t="str">
        <f>IF(ISERROR(VLOOKUP(Input[[#This Row],[Shipment ID]],[1]Output!$B:$C,2,0)),"Not Found",VLOOKUP(Input[[#This Row],[Shipment ID]],[1]Output!$B:$C,2,0))</f>
        <v>Not Found</v>
      </c>
      <c r="AL27" s="22" t="e">
        <f>VLOOKUP(Input[[#This Row],[Shipment ID]],Exception!A:B,2,0)</f>
        <v>#N/A</v>
      </c>
    </row>
    <row r="28" spans="1:38" x14ac:dyDescent="0.5">
      <c r="A28" s="8">
        <v>1596268</v>
      </c>
      <c r="B28" s="22" t="str">
        <f>IF(ISERROR(VLOOKUP(Input[[#This Row],[Shipment ID]],'Master Data Shipment'!A:B,2,0)),"Not Found",VLOOKUP(Input[[#This Row],[Shipment ID]],'Master Data Shipment'!A:B,2,0))</f>
        <v>Maersk Yantian</v>
      </c>
      <c r="C28" s="8"/>
      <c r="D28" s="22" t="str">
        <f>VLOOKUP(Input[[#This Row],[Shipper Company Name]],'Master Data Shipper'!A:B,2,0)</f>
        <v>Flexport International (Shanghai) Co., Ltd Shenzhen Branch</v>
      </c>
      <c r="E28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8" s="8"/>
      <c r="G28" s="22">
        <f>IF(ISERROR(VLOOKUP(Input[[#This Row],[Shipper Company Name]],'Master Data Shipper'!A:D,4,0)),0,VLOOKUP(Input[[#This Row],[Shipper Company Name]],'Master Data Shipper'!A:D,4,0))</f>
        <v>0</v>
      </c>
      <c r="H28" s="8"/>
      <c r="I28" s="22">
        <f>VLOOKUP(Input[[#This Row],[Shipment ID]],'Master Data Shipment'!A:C,3,0)</f>
        <v>0</v>
      </c>
      <c r="J28" s="22">
        <f>VLOOKUP(Input[[#This Row],[Shipment ID]],'Master Data Shipment'!A:D,4,0)</f>
        <v>0</v>
      </c>
      <c r="K28" s="22">
        <f>VLOOKUP(Input[[#This Row],[Shipment ID]],'Master Data Shipment'!A:E,5,0)</f>
        <v>1</v>
      </c>
      <c r="L28" s="22">
        <f>VLOOKUP(Input[[#This Row],[Shipment ID]],'Master Data Shipment'!A:F,6,0)</f>
        <v>0</v>
      </c>
      <c r="M28" s="22">
        <f>VLOOKUP(Input[[#This Row],[Shipment ID]],'Master Data Shipment'!A:G,7,0)</f>
        <v>0</v>
      </c>
      <c r="N28" s="8" t="s">
        <v>100</v>
      </c>
      <c r="O28" s="22">
        <f>IF(VLOOKUP(Input[[#This Row],[Shipment ID]],'Master Data Shipment'!A:H,8,0)=0,1,VLOOKUP(Input[[#This Row],[Shipment ID]],'Master Data Shipment'!A:H,8,0))</f>
        <v>1</v>
      </c>
      <c r="P28" s="8"/>
      <c r="Q28" s="8"/>
      <c r="R28" s="8"/>
      <c r="S28" s="8"/>
      <c r="T28" s="7">
        <f>1020*Input[[#This Row],[Container Counts of 20s]]</f>
        <v>0</v>
      </c>
      <c r="U28" s="7">
        <f>1700*(Input[[#This Row],[Container Counts of 40s]])</f>
        <v>0</v>
      </c>
      <c r="V28" s="7">
        <f>1700*(Input[[#This Row],[Container Counts of 40HCs]])</f>
        <v>1700</v>
      </c>
      <c r="W28" s="7">
        <f>2170*(Input[[#This Row],[Container Counts of 45s]]+Input[[#This Row],[Container Counts of 45HCs]])</f>
        <v>0</v>
      </c>
      <c r="X2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8" s="7">
        <f>245*Input[[#This Row],[Count of HBL Number(s)]]</f>
        <v>245</v>
      </c>
      <c r="AB28" s="7">
        <f>IF(Input[[#This Row],[Pricing Tier]]="fully_adopted_rate",0,300*Input[[#This Row],[Count of HBL Number(s)]])</f>
        <v>300</v>
      </c>
      <c r="AC28" s="7">
        <f>500*Input[[#This Row],[Count of HBL Number(s)]]</f>
        <v>500</v>
      </c>
      <c r="AD2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8" s="8"/>
      <c r="AF28" s="8"/>
      <c r="AG28" s="8"/>
      <c r="AH28" s="8"/>
      <c r="AI28" s="8"/>
      <c r="AJ28" s="7">
        <f>COUNTIF(Input[[#This Row],[S01 20''THC]:[S10 TELEX]],"&gt;0")</f>
        <v>7</v>
      </c>
      <c r="AK28" s="22" t="str">
        <f>IF(ISERROR(VLOOKUP(Input[[#This Row],[Shipment ID]],[1]Output!$B:$C,2,0)),"Not Found",VLOOKUP(Input[[#This Row],[Shipment ID]],[1]Output!$B:$C,2,0))</f>
        <v>Not Found</v>
      </c>
      <c r="AL28" s="22" t="e">
        <f>VLOOKUP(Input[[#This Row],[Shipment ID]],Exception!A:B,2,0)</f>
        <v>#N/A</v>
      </c>
    </row>
    <row r="29" spans="1:38" x14ac:dyDescent="0.5">
      <c r="A29" s="8">
        <v>1596298</v>
      </c>
      <c r="B29" s="22" t="str">
        <f>IF(ISERROR(VLOOKUP(Input[[#This Row],[Shipment ID]],'Master Data Shipment'!A:B,2,0)),"Not Found",VLOOKUP(Input[[#This Row],[Shipment ID]],'Master Data Shipment'!A:B,2,0))</f>
        <v>Maersk Yantian</v>
      </c>
      <c r="C29" s="8"/>
      <c r="D29" s="22" t="str">
        <f>VLOOKUP(Input[[#This Row],[Shipper Company Name]],'Master Data Shipper'!A:B,2,0)</f>
        <v>Flexport International (Shanghai) Co., Ltd Shenzhen Branch</v>
      </c>
      <c r="E29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29" s="8"/>
      <c r="G29" s="22">
        <f>IF(ISERROR(VLOOKUP(Input[[#This Row],[Shipper Company Name]],'Master Data Shipper'!A:D,4,0)),0,VLOOKUP(Input[[#This Row],[Shipper Company Name]],'Master Data Shipper'!A:D,4,0))</f>
        <v>0</v>
      </c>
      <c r="H29" s="8"/>
      <c r="I29" s="22">
        <f>VLOOKUP(Input[[#This Row],[Shipment ID]],'Master Data Shipment'!A:C,3,0)</f>
        <v>0</v>
      </c>
      <c r="J29" s="22">
        <f>VLOOKUP(Input[[#This Row],[Shipment ID]],'Master Data Shipment'!A:D,4,0)</f>
        <v>0</v>
      </c>
      <c r="K29" s="22">
        <f>VLOOKUP(Input[[#This Row],[Shipment ID]],'Master Data Shipment'!A:E,5,0)</f>
        <v>1</v>
      </c>
      <c r="L29" s="22">
        <f>VLOOKUP(Input[[#This Row],[Shipment ID]],'Master Data Shipment'!A:F,6,0)</f>
        <v>0</v>
      </c>
      <c r="M29" s="22">
        <f>VLOOKUP(Input[[#This Row],[Shipment ID]],'Master Data Shipment'!A:G,7,0)</f>
        <v>0</v>
      </c>
      <c r="N29" s="8" t="s">
        <v>100</v>
      </c>
      <c r="O29" s="22">
        <f>IF(VLOOKUP(Input[[#This Row],[Shipment ID]],'Master Data Shipment'!A:H,8,0)=0,1,VLOOKUP(Input[[#This Row],[Shipment ID]],'Master Data Shipment'!A:H,8,0))</f>
        <v>1</v>
      </c>
      <c r="P29" s="8"/>
      <c r="Q29" s="8"/>
      <c r="R29" s="8"/>
      <c r="S29" s="8"/>
      <c r="T29" s="7">
        <f>1020*Input[[#This Row],[Container Counts of 20s]]</f>
        <v>0</v>
      </c>
      <c r="U29" s="7">
        <f>1700*(Input[[#This Row],[Container Counts of 40s]])</f>
        <v>0</v>
      </c>
      <c r="V29" s="7">
        <f>1700*(Input[[#This Row],[Container Counts of 40HCs]])</f>
        <v>1700</v>
      </c>
      <c r="W29" s="7">
        <f>2170*(Input[[#This Row],[Container Counts of 45s]]+Input[[#This Row],[Container Counts of 45HCs]])</f>
        <v>0</v>
      </c>
      <c r="X2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2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2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29" s="7">
        <f>245*Input[[#This Row],[Count of HBL Number(s)]]</f>
        <v>245</v>
      </c>
      <c r="AB29" s="7">
        <f>IF(Input[[#This Row],[Pricing Tier]]="fully_adopted_rate",0,300*Input[[#This Row],[Count of HBL Number(s)]])</f>
        <v>300</v>
      </c>
      <c r="AC29" s="7">
        <f>500*Input[[#This Row],[Count of HBL Number(s)]]</f>
        <v>500</v>
      </c>
      <c r="AD29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29" s="8"/>
      <c r="AF29" s="8"/>
      <c r="AG29" s="8"/>
      <c r="AH29" s="8"/>
      <c r="AI29" s="8"/>
      <c r="AJ29" s="7">
        <f>COUNTIF(Input[[#This Row],[S01 20''THC]:[S10 TELEX]],"&gt;0")</f>
        <v>7</v>
      </c>
      <c r="AK29" s="22" t="str">
        <f>IF(ISERROR(VLOOKUP(Input[[#This Row],[Shipment ID]],[1]Output!$B:$C,2,0)),"Not Found",VLOOKUP(Input[[#This Row],[Shipment ID]],[1]Output!$B:$C,2,0))</f>
        <v>Not Found</v>
      </c>
      <c r="AL29" s="22" t="e">
        <f>VLOOKUP(Input[[#This Row],[Shipment ID]],Exception!A:B,2,0)</f>
        <v>#N/A</v>
      </c>
    </row>
    <row r="30" spans="1:38" x14ac:dyDescent="0.5">
      <c r="A30" s="8">
        <v>1596295</v>
      </c>
      <c r="B30" s="22" t="str">
        <f>IF(ISERROR(VLOOKUP(Input[[#This Row],[Shipment ID]],'Master Data Shipment'!A:B,2,0)),"Not Found",VLOOKUP(Input[[#This Row],[Shipment ID]],'Master Data Shipment'!A:B,2,0))</f>
        <v>Maersk Yantian</v>
      </c>
      <c r="C30" s="8"/>
      <c r="D30" s="22" t="str">
        <f>VLOOKUP(Input[[#This Row],[Shipper Company Name]],'Master Data Shipper'!A:B,2,0)</f>
        <v>Flexport International (Shanghai) Co., Ltd Shenzhen Branch</v>
      </c>
      <c r="E30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30" s="8"/>
      <c r="G30" s="22">
        <f>IF(ISERROR(VLOOKUP(Input[[#This Row],[Shipper Company Name]],'Master Data Shipper'!A:D,4,0)),0,VLOOKUP(Input[[#This Row],[Shipper Company Name]],'Master Data Shipper'!A:D,4,0))</f>
        <v>0</v>
      </c>
      <c r="H30" s="8"/>
      <c r="I30" s="22">
        <f>VLOOKUP(Input[[#This Row],[Shipment ID]],'Master Data Shipment'!A:C,3,0)</f>
        <v>0</v>
      </c>
      <c r="J30" s="22">
        <f>VLOOKUP(Input[[#This Row],[Shipment ID]],'Master Data Shipment'!A:D,4,0)</f>
        <v>0</v>
      </c>
      <c r="K30" s="22">
        <f>VLOOKUP(Input[[#This Row],[Shipment ID]],'Master Data Shipment'!A:E,5,0)</f>
        <v>1</v>
      </c>
      <c r="L30" s="22">
        <f>VLOOKUP(Input[[#This Row],[Shipment ID]],'Master Data Shipment'!A:F,6,0)</f>
        <v>0</v>
      </c>
      <c r="M30" s="22">
        <f>VLOOKUP(Input[[#This Row],[Shipment ID]],'Master Data Shipment'!A:G,7,0)</f>
        <v>0</v>
      </c>
      <c r="N30" s="8" t="s">
        <v>100</v>
      </c>
      <c r="O30" s="22">
        <f>IF(VLOOKUP(Input[[#This Row],[Shipment ID]],'Master Data Shipment'!A:H,8,0)=0,1,VLOOKUP(Input[[#This Row],[Shipment ID]],'Master Data Shipment'!A:H,8,0))</f>
        <v>1</v>
      </c>
      <c r="P30" s="8"/>
      <c r="Q30" s="8"/>
      <c r="R30" s="8"/>
      <c r="S30" s="8"/>
      <c r="T30" s="7">
        <f>1020*Input[[#This Row],[Container Counts of 20s]]</f>
        <v>0</v>
      </c>
      <c r="U30" s="7">
        <f>1700*(Input[[#This Row],[Container Counts of 40s]])</f>
        <v>0</v>
      </c>
      <c r="V30" s="7">
        <f>1700*(Input[[#This Row],[Container Counts of 40HCs]])</f>
        <v>1700</v>
      </c>
      <c r="W30" s="7">
        <f>2170*(Input[[#This Row],[Container Counts of 45s]]+Input[[#This Row],[Container Counts of 45HCs]])</f>
        <v>0</v>
      </c>
      <c r="X3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0" s="7">
        <f>245*Input[[#This Row],[Count of HBL Number(s)]]</f>
        <v>245</v>
      </c>
      <c r="AB30" s="7">
        <f>IF(Input[[#This Row],[Pricing Tier]]="fully_adopted_rate",0,300*Input[[#This Row],[Count of HBL Number(s)]])</f>
        <v>300</v>
      </c>
      <c r="AC30" s="7">
        <f>500*Input[[#This Row],[Count of HBL Number(s)]]</f>
        <v>500</v>
      </c>
      <c r="AD3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0" s="8"/>
      <c r="AF30" s="8"/>
      <c r="AG30" s="8"/>
      <c r="AH30" s="8"/>
      <c r="AI30" s="8"/>
      <c r="AJ30" s="7">
        <f>COUNTIF(Input[[#This Row],[S01 20''THC]:[S10 TELEX]],"&gt;0")</f>
        <v>7</v>
      </c>
      <c r="AK30" s="22" t="str">
        <f>IF(ISERROR(VLOOKUP(Input[[#This Row],[Shipment ID]],[1]Output!$B:$C,2,0)),"Not Found",VLOOKUP(Input[[#This Row],[Shipment ID]],[1]Output!$B:$C,2,0))</f>
        <v>Not Found</v>
      </c>
      <c r="AL30" s="22" t="e">
        <f>VLOOKUP(Input[[#This Row],[Shipment ID]],Exception!A:B,2,0)</f>
        <v>#N/A</v>
      </c>
    </row>
    <row r="31" spans="1:38" x14ac:dyDescent="0.5">
      <c r="A31" s="8">
        <v>1574618</v>
      </c>
      <c r="B31" s="22" t="str">
        <f>IF(ISERROR(VLOOKUP(Input[[#This Row],[Shipment ID]],'Master Data Shipment'!A:B,2,0)),"Not Found",VLOOKUP(Input[[#This Row],[Shipment ID]],'Master Data Shipment'!A:B,2,0))</f>
        <v>MIH Teamwork Company</v>
      </c>
      <c r="C31" s="8"/>
      <c r="D31" s="22" t="str">
        <f>VLOOKUP(Input[[#This Row],[Shipper Company Name]],'Master Data Shipper'!A:B,2,0)</f>
        <v>Flexport International (Shanghai) Co., Ltd Shenzhen Branch</v>
      </c>
      <c r="E31" s="22" t="str">
        <f>IF(ISERROR(VLOOKUP(Input[[#This Row],[Shipper Company Name]],'Master Data Shipper'!A:C,3,0)),"Not Found",VLOOKUP(Input[[#This Row],[Shipper Company Name]],'Master Data Shipper'!A:C,3,0))</f>
        <v>深圳市直通国际货运代理有限公司</v>
      </c>
      <c r="F31" s="8"/>
      <c r="G31" s="22">
        <f>IF(ISERROR(VLOOKUP(Input[[#This Row],[Shipper Company Name]],'Master Data Shipper'!A:D,4,0)),0,VLOOKUP(Input[[#This Row],[Shipper Company Name]],'Master Data Shipper'!A:D,4,0))</f>
        <v>0</v>
      </c>
      <c r="H31" s="8"/>
      <c r="I31" s="22">
        <f>VLOOKUP(Input[[#This Row],[Shipment ID]],'Master Data Shipment'!A:C,3,0)</f>
        <v>0</v>
      </c>
      <c r="J31" s="22">
        <f>VLOOKUP(Input[[#This Row],[Shipment ID]],'Master Data Shipment'!A:D,4,0)</f>
        <v>1</v>
      </c>
      <c r="K31" s="22">
        <f>VLOOKUP(Input[[#This Row],[Shipment ID]],'Master Data Shipment'!A:E,5,0)</f>
        <v>0</v>
      </c>
      <c r="L31" s="22">
        <f>VLOOKUP(Input[[#This Row],[Shipment ID]],'Master Data Shipment'!A:F,6,0)</f>
        <v>0</v>
      </c>
      <c r="M31" s="22">
        <f>VLOOKUP(Input[[#This Row],[Shipment ID]],'Master Data Shipment'!A:G,7,0)</f>
        <v>0</v>
      </c>
      <c r="N31" s="8" t="s">
        <v>108</v>
      </c>
      <c r="O31" s="22">
        <f>IF(VLOOKUP(Input[[#This Row],[Shipment ID]],'Master Data Shipment'!A:H,8,0)=0,1,VLOOKUP(Input[[#This Row],[Shipment ID]],'Master Data Shipment'!A:H,8,0))</f>
        <v>1</v>
      </c>
      <c r="P31" s="8"/>
      <c r="Q31" s="8"/>
      <c r="R31" s="8"/>
      <c r="S31" s="8"/>
      <c r="T31" s="7">
        <f>1020*Input[[#This Row],[Container Counts of 20s]]</f>
        <v>0</v>
      </c>
      <c r="U31" s="7">
        <f>1700*(Input[[#This Row],[Container Counts of 40s]])</f>
        <v>1700</v>
      </c>
      <c r="V31" s="7">
        <f>1700*(Input[[#This Row],[Container Counts of 40HCs]])</f>
        <v>0</v>
      </c>
      <c r="W31" s="7">
        <f>2170*(Input[[#This Row],[Container Counts of 45s]]+Input[[#This Row],[Container Counts of 45HCs]])</f>
        <v>0</v>
      </c>
      <c r="X3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1" s="7">
        <f>245*Input[[#This Row],[Count of HBL Number(s)]]</f>
        <v>245</v>
      </c>
      <c r="AB31" s="7">
        <f>IF(Input[[#This Row],[Pricing Tier]]="fully_adopted_rate",0,300*Input[[#This Row],[Count of HBL Number(s)]])</f>
        <v>300</v>
      </c>
      <c r="AC31" s="7">
        <f>500*Input[[#This Row],[Count of HBL Number(s)]]</f>
        <v>500</v>
      </c>
      <c r="AD3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31" s="8"/>
      <c r="AF31" s="8"/>
      <c r="AG31" s="8"/>
      <c r="AH31" s="8"/>
      <c r="AI31" s="8"/>
      <c r="AJ31" s="7">
        <f>COUNTIF(Input[[#This Row],[S01 20''THC]:[S10 TELEX]],"&gt;0")</f>
        <v>8</v>
      </c>
      <c r="AK31" s="22" t="str">
        <f>IF(ISERROR(VLOOKUP(Input[[#This Row],[Shipment ID]],[1]Output!$B:$C,2,0)),"Not Found",VLOOKUP(Input[[#This Row],[Shipment ID]],[1]Output!$B:$C,2,0))</f>
        <v>Not Found</v>
      </c>
      <c r="AL31" s="22" t="e">
        <f>VLOOKUP(Input[[#This Row],[Shipment ID]],Exception!A:B,2,0)</f>
        <v>#N/A</v>
      </c>
    </row>
    <row r="32" spans="1:38" x14ac:dyDescent="0.5">
      <c r="A32" s="8">
        <v>1542735</v>
      </c>
      <c r="B32" s="22" t="str">
        <f>IF(ISERROR(VLOOKUP(Input[[#This Row],[Shipment ID]],'Master Data Shipment'!A:B,2,0)),"Not Found",VLOOKUP(Input[[#This Row],[Shipment ID]],'Master Data Shipment'!A:B,2,0))</f>
        <v>A&amp;D COMPANY, LIMITED</v>
      </c>
      <c r="C32" s="8"/>
      <c r="D32" s="22" t="e">
        <f>VLOOKUP(Input[[#This Row],[Shipper Company Name]],'Master Data Shipper'!A:B,2,0)</f>
        <v>#N/A</v>
      </c>
      <c r="E32" s="22" t="str">
        <f>IF(ISERROR(VLOOKUP(Input[[#This Row],[Shipper Company Name]],'Master Data Shipper'!A:C,3,0)),"Not Found",VLOOKUP(Input[[#This Row],[Shipper Company Name]],'Master Data Shipper'!A:C,3,0))</f>
        <v>Not Found</v>
      </c>
      <c r="F32" s="8"/>
      <c r="G32" s="22">
        <f>IF(ISERROR(VLOOKUP(Input[[#This Row],[Shipper Company Name]],'Master Data Shipper'!A:D,4,0)),0,VLOOKUP(Input[[#This Row],[Shipper Company Name]],'Master Data Shipper'!A:D,4,0))</f>
        <v>0</v>
      </c>
      <c r="H32" s="8"/>
      <c r="I32" s="22">
        <f>VLOOKUP(Input[[#This Row],[Shipment ID]],'Master Data Shipment'!A:C,3,0)</f>
        <v>0</v>
      </c>
      <c r="J32" s="22">
        <f>VLOOKUP(Input[[#This Row],[Shipment ID]],'Master Data Shipment'!A:D,4,0)</f>
        <v>0</v>
      </c>
      <c r="K32" s="22">
        <f>VLOOKUP(Input[[#This Row],[Shipment ID]],'Master Data Shipment'!A:E,5,0)</f>
        <v>1</v>
      </c>
      <c r="L32" s="22">
        <f>VLOOKUP(Input[[#This Row],[Shipment ID]],'Master Data Shipment'!A:F,6,0)</f>
        <v>0</v>
      </c>
      <c r="M32" s="22">
        <f>VLOOKUP(Input[[#This Row],[Shipment ID]],'Master Data Shipment'!A:G,7,0)</f>
        <v>0</v>
      </c>
      <c r="N32" s="8" t="s">
        <v>108</v>
      </c>
      <c r="O32" s="22">
        <f>IF(VLOOKUP(Input[[#This Row],[Shipment ID]],'Master Data Shipment'!A:H,8,0)=0,1,VLOOKUP(Input[[#This Row],[Shipment ID]],'Master Data Shipment'!A:H,8,0))</f>
        <v>1</v>
      </c>
      <c r="P32" s="8"/>
      <c r="Q32" s="8"/>
      <c r="R32" s="8"/>
      <c r="S32" s="8"/>
      <c r="T32" s="7">
        <f>1020*Input[[#This Row],[Container Counts of 20s]]</f>
        <v>0</v>
      </c>
      <c r="U32" s="7">
        <f>1700*(Input[[#This Row],[Container Counts of 40s]])</f>
        <v>0</v>
      </c>
      <c r="V32" s="7">
        <f>1700*(Input[[#This Row],[Container Counts of 40HCs]])</f>
        <v>1700</v>
      </c>
      <c r="W32" s="7">
        <f>2170*(Input[[#This Row],[Container Counts of 45s]]+Input[[#This Row],[Container Counts of 45HCs]])</f>
        <v>0</v>
      </c>
      <c r="X3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2" s="7">
        <f>245*Input[[#This Row],[Count of HBL Number(s)]]</f>
        <v>245</v>
      </c>
      <c r="AB32" s="7">
        <f>IF(Input[[#This Row],[Pricing Tier]]="fully_adopted_rate",0,300*Input[[#This Row],[Count of HBL Number(s)]])</f>
        <v>300</v>
      </c>
      <c r="AC32" s="7">
        <f>500*Input[[#This Row],[Count of HBL Number(s)]]</f>
        <v>500</v>
      </c>
      <c r="AD32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32" s="8"/>
      <c r="AF32" s="8"/>
      <c r="AG32" s="8"/>
      <c r="AH32" s="8"/>
      <c r="AI32" s="8"/>
      <c r="AJ32" s="7">
        <f>COUNTIF(Input[[#This Row],[S01 20''THC]:[S10 TELEX]],"&gt;0")</f>
        <v>8</v>
      </c>
      <c r="AK32" s="22" t="str">
        <f>IF(ISERROR(VLOOKUP(Input[[#This Row],[Shipment ID]],[1]Output!$B:$C,2,0)),"Not Found",VLOOKUP(Input[[#This Row],[Shipment ID]],[1]Output!$B:$C,2,0))</f>
        <v>Not Found</v>
      </c>
      <c r="AL32" s="22" t="e">
        <f>VLOOKUP(Input[[#This Row],[Shipment ID]],Exception!A:B,2,0)</f>
        <v>#N/A</v>
      </c>
    </row>
    <row r="33" spans="1:38" x14ac:dyDescent="0.5">
      <c r="A33" s="8">
        <v>1596259</v>
      </c>
      <c r="B33" s="22" t="str">
        <f>IF(ISERROR(VLOOKUP(Input[[#This Row],[Shipment ID]],'Master Data Shipment'!A:B,2,0)),"Not Found",VLOOKUP(Input[[#This Row],[Shipment ID]],'Master Data Shipment'!A:B,2,0))</f>
        <v>Maersk Yantian</v>
      </c>
      <c r="C33" s="8"/>
      <c r="D33" s="22" t="str">
        <f>VLOOKUP(Input[[#This Row],[Shipper Company Name]],'Master Data Shipper'!A:B,2,0)</f>
        <v>Flexport International (Shanghai) Co., Ltd Shenzhen Branch</v>
      </c>
      <c r="E33" s="22" t="str">
        <f>IF(ISERROR(VLOOKUP(Input[[#This Row],[Shipper Company Name]],'Master Data Shipper'!A:C,3,0)),"Not Found",VLOOKUP(Input[[#This Row],[Shipper Company Name]],'Master Data Shipper'!A:C,3,0))</f>
        <v>DAMCO CHINA LIMITED SHENZHEN BRANCH</v>
      </c>
      <c r="F33" s="8"/>
      <c r="G33" s="22">
        <f>IF(ISERROR(VLOOKUP(Input[[#This Row],[Shipper Company Name]],'Master Data Shipper'!A:D,4,0)),0,VLOOKUP(Input[[#This Row],[Shipper Company Name]],'Master Data Shipper'!A:D,4,0))</f>
        <v>0</v>
      </c>
      <c r="H33" s="8"/>
      <c r="I33" s="22">
        <f>VLOOKUP(Input[[#This Row],[Shipment ID]],'Master Data Shipment'!A:C,3,0)</f>
        <v>0</v>
      </c>
      <c r="J33" s="22">
        <f>VLOOKUP(Input[[#This Row],[Shipment ID]],'Master Data Shipment'!A:D,4,0)</f>
        <v>0</v>
      </c>
      <c r="K33" s="22">
        <f>VLOOKUP(Input[[#This Row],[Shipment ID]],'Master Data Shipment'!A:E,5,0)</f>
        <v>1</v>
      </c>
      <c r="L33" s="22">
        <f>VLOOKUP(Input[[#This Row],[Shipment ID]],'Master Data Shipment'!A:F,6,0)</f>
        <v>0</v>
      </c>
      <c r="M33" s="22">
        <f>VLOOKUP(Input[[#This Row],[Shipment ID]],'Master Data Shipment'!A:G,7,0)</f>
        <v>0</v>
      </c>
      <c r="N33" s="8" t="s">
        <v>100</v>
      </c>
      <c r="O33" s="22">
        <f>IF(VLOOKUP(Input[[#This Row],[Shipment ID]],'Master Data Shipment'!A:H,8,0)=0,1,VLOOKUP(Input[[#This Row],[Shipment ID]],'Master Data Shipment'!A:H,8,0))</f>
        <v>1</v>
      </c>
      <c r="P33" s="8"/>
      <c r="Q33" s="8"/>
      <c r="R33" s="8"/>
      <c r="S33" s="8"/>
      <c r="T33" s="7">
        <f>1020*Input[[#This Row],[Container Counts of 20s]]</f>
        <v>0</v>
      </c>
      <c r="U33" s="7">
        <f>1700*(Input[[#This Row],[Container Counts of 40s]])</f>
        <v>0</v>
      </c>
      <c r="V33" s="7">
        <f>1700*(Input[[#This Row],[Container Counts of 40HCs]])</f>
        <v>1700</v>
      </c>
      <c r="W33" s="7">
        <f>2170*(Input[[#This Row],[Container Counts of 45s]]+Input[[#This Row],[Container Counts of 45HCs]])</f>
        <v>0</v>
      </c>
      <c r="X3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3" s="7">
        <f>245*Input[[#This Row],[Count of HBL Number(s)]]</f>
        <v>245</v>
      </c>
      <c r="AB33" s="7">
        <f>IF(Input[[#This Row],[Pricing Tier]]="fully_adopted_rate",0,300*Input[[#This Row],[Count of HBL Number(s)]])</f>
        <v>300</v>
      </c>
      <c r="AC33" s="7">
        <f>500*Input[[#This Row],[Count of HBL Number(s)]]</f>
        <v>500</v>
      </c>
      <c r="AD3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3" s="8"/>
      <c r="AF33" s="8"/>
      <c r="AG33" s="8"/>
      <c r="AH33" s="8"/>
      <c r="AI33" s="8"/>
      <c r="AJ33" s="7">
        <f>COUNTIF(Input[[#This Row],[S01 20''THC]:[S10 TELEX]],"&gt;0")</f>
        <v>7</v>
      </c>
      <c r="AK33" s="22" t="str">
        <f>IF(ISERROR(VLOOKUP(Input[[#This Row],[Shipment ID]],[1]Output!$B:$C,2,0)),"Not Found",VLOOKUP(Input[[#This Row],[Shipment ID]],[1]Output!$B:$C,2,0))</f>
        <v>Not Found</v>
      </c>
      <c r="AL33" s="22" t="e">
        <f>VLOOKUP(Input[[#This Row],[Shipment ID]],Exception!A:B,2,0)</f>
        <v>#N/A</v>
      </c>
    </row>
    <row r="34" spans="1:38" x14ac:dyDescent="0.5">
      <c r="A34" s="8">
        <v>1567639</v>
      </c>
      <c r="B34" s="22" t="str">
        <f>IF(ISERROR(VLOOKUP(Input[[#This Row],[Shipment ID]],'Master Data Shipment'!A:B,2,0)),"Not Found",VLOOKUP(Input[[#This Row],[Shipment ID]],'Master Data Shipment'!A:B,2,0))</f>
        <v>International Edge PR LLC</v>
      </c>
      <c r="C34" s="8"/>
      <c r="D34" s="22" t="e">
        <f>VLOOKUP(Input[[#This Row],[Shipper Company Name]],'Master Data Shipper'!A:B,2,0)</f>
        <v>#N/A</v>
      </c>
      <c r="E34" s="22" t="str">
        <f>IF(ISERROR(VLOOKUP(Input[[#This Row],[Shipper Company Name]],'Master Data Shipper'!A:C,3,0)),"Not Found",VLOOKUP(Input[[#This Row],[Shipper Company Name]],'Master Data Shipper'!A:C,3,0))</f>
        <v>Not Found</v>
      </c>
      <c r="F34" s="8"/>
      <c r="G34" s="22">
        <f>IF(ISERROR(VLOOKUP(Input[[#This Row],[Shipper Company Name]],'Master Data Shipper'!A:D,4,0)),0,VLOOKUP(Input[[#This Row],[Shipper Company Name]],'Master Data Shipper'!A:D,4,0))</f>
        <v>0</v>
      </c>
      <c r="H34" s="8"/>
      <c r="I34" s="22">
        <f>VLOOKUP(Input[[#This Row],[Shipment ID]],'Master Data Shipment'!A:C,3,0)</f>
        <v>1</v>
      </c>
      <c r="J34" s="22">
        <f>VLOOKUP(Input[[#This Row],[Shipment ID]],'Master Data Shipment'!A:D,4,0)</f>
        <v>0</v>
      </c>
      <c r="K34" s="22">
        <f>VLOOKUP(Input[[#This Row],[Shipment ID]],'Master Data Shipment'!A:E,5,0)</f>
        <v>0</v>
      </c>
      <c r="L34" s="22">
        <f>VLOOKUP(Input[[#This Row],[Shipment ID]],'Master Data Shipment'!A:F,6,0)</f>
        <v>0</v>
      </c>
      <c r="M34" s="22">
        <f>VLOOKUP(Input[[#This Row],[Shipment ID]],'Master Data Shipment'!A:G,7,0)</f>
        <v>0</v>
      </c>
      <c r="N34" s="8" t="s">
        <v>108</v>
      </c>
      <c r="O34" s="22">
        <f>IF(VLOOKUP(Input[[#This Row],[Shipment ID]],'Master Data Shipment'!A:H,8,0)=0,1,VLOOKUP(Input[[#This Row],[Shipment ID]],'Master Data Shipment'!A:H,8,0))</f>
        <v>1</v>
      </c>
      <c r="P34" s="8"/>
      <c r="Q34" s="8"/>
      <c r="R34" s="8"/>
      <c r="S34" s="8"/>
      <c r="T34" s="7">
        <f>1020*Input[[#This Row],[Container Counts of 20s]]</f>
        <v>1020</v>
      </c>
      <c r="U34" s="7">
        <f>1700*(Input[[#This Row],[Container Counts of 40s]])</f>
        <v>0</v>
      </c>
      <c r="V34" s="7">
        <f>1700*(Input[[#This Row],[Container Counts of 40HCs]])</f>
        <v>0</v>
      </c>
      <c r="W34" s="7">
        <f>2170*(Input[[#This Row],[Container Counts of 45s]]+Input[[#This Row],[Container Counts of 45HCs]])</f>
        <v>0</v>
      </c>
      <c r="X3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4" s="7">
        <f>245*Input[[#This Row],[Count of HBL Number(s)]]</f>
        <v>245</v>
      </c>
      <c r="AB34" s="7">
        <f>IF(Input[[#This Row],[Pricing Tier]]="fully_adopted_rate",0,300*Input[[#This Row],[Count of HBL Number(s)]])</f>
        <v>300</v>
      </c>
      <c r="AC34" s="7">
        <f>500*Input[[#This Row],[Count of HBL Number(s)]]</f>
        <v>500</v>
      </c>
      <c r="AD3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34" s="8"/>
      <c r="AF34" s="8"/>
      <c r="AG34" s="8"/>
      <c r="AH34" s="8"/>
      <c r="AI34" s="8"/>
      <c r="AJ34" s="7">
        <f>COUNTIF(Input[[#This Row],[S01 20''THC]:[S10 TELEX]],"&gt;0")</f>
        <v>8</v>
      </c>
      <c r="AK34" s="22" t="str">
        <f>IF(ISERROR(VLOOKUP(Input[[#This Row],[Shipment ID]],[1]Output!$B:$C,2,0)),"Not Found",VLOOKUP(Input[[#This Row],[Shipment ID]],[1]Output!$B:$C,2,0))</f>
        <v>Not Found</v>
      </c>
      <c r="AL34" s="22" t="e">
        <f>VLOOKUP(Input[[#This Row],[Shipment ID]],Exception!A:B,2,0)</f>
        <v>#N/A</v>
      </c>
    </row>
    <row r="35" spans="1:38" x14ac:dyDescent="0.5">
      <c r="A35" s="8">
        <v>1553070</v>
      </c>
      <c r="B35" s="22" t="str">
        <f>IF(ISERROR(VLOOKUP(Input[[#This Row],[Shipment ID]],'Master Data Shipment'!A:B,2,0)),"Not Found",VLOOKUP(Input[[#This Row],[Shipment ID]],'Master Data Shipment'!A:B,2,0))</f>
        <v>湖南省华智瓷业有限公司</v>
      </c>
      <c r="C35" s="8"/>
      <c r="D35" s="22" t="str">
        <f>VLOOKUP(Input[[#This Row],[Shipper Company Name]],'Master Data Shipper'!A:B,2,0)</f>
        <v>Flexport International (Shanghai) Co., Ltd Shenzhen Branch</v>
      </c>
      <c r="E35" s="22" t="str">
        <f>IF(ISERROR(VLOOKUP(Input[[#This Row],[Shipper Company Name]],'Master Data Shipper'!A:C,3,0)),"Not Found",VLOOKUP(Input[[#This Row],[Shipper Company Name]],'Master Data Shipper'!A:C,3,0))</f>
        <v>SHENZHEN HUATIAN INTERNATIONAL FORWARDING CO., LTD</v>
      </c>
      <c r="F35" s="8"/>
      <c r="G35" s="22">
        <f>IF(ISERROR(VLOOKUP(Input[[#This Row],[Shipper Company Name]],'Master Data Shipper'!A:D,4,0)),0,VLOOKUP(Input[[#This Row],[Shipper Company Name]],'Master Data Shipper'!A:D,4,0))</f>
        <v>0</v>
      </c>
      <c r="H35" s="8"/>
      <c r="I35" s="22">
        <f>VLOOKUP(Input[[#This Row],[Shipment ID]],'Master Data Shipment'!A:C,3,0)</f>
        <v>0</v>
      </c>
      <c r="J35" s="22">
        <f>VLOOKUP(Input[[#This Row],[Shipment ID]],'Master Data Shipment'!A:D,4,0)</f>
        <v>0</v>
      </c>
      <c r="K35" s="22">
        <f>VLOOKUP(Input[[#This Row],[Shipment ID]],'Master Data Shipment'!A:E,5,0)</f>
        <v>2</v>
      </c>
      <c r="L35" s="22">
        <f>VLOOKUP(Input[[#This Row],[Shipment ID]],'Master Data Shipment'!A:F,6,0)</f>
        <v>0</v>
      </c>
      <c r="M35" s="22">
        <f>VLOOKUP(Input[[#This Row],[Shipment ID]],'Master Data Shipment'!A:G,7,0)</f>
        <v>0</v>
      </c>
      <c r="N35" s="8" t="s">
        <v>100</v>
      </c>
      <c r="O35" s="22">
        <f>IF(VLOOKUP(Input[[#This Row],[Shipment ID]],'Master Data Shipment'!A:H,8,0)=0,1,VLOOKUP(Input[[#This Row],[Shipment ID]],'Master Data Shipment'!A:H,8,0))</f>
        <v>1</v>
      </c>
      <c r="P35" s="8"/>
      <c r="Q35" s="8"/>
      <c r="R35" s="8"/>
      <c r="S35" s="8"/>
      <c r="T35" s="7">
        <f>1020*Input[[#This Row],[Container Counts of 20s]]</f>
        <v>0</v>
      </c>
      <c r="U35" s="7">
        <f>1700*(Input[[#This Row],[Container Counts of 40s]])</f>
        <v>0</v>
      </c>
      <c r="V35" s="7">
        <f>1700*(Input[[#This Row],[Container Counts of 40HCs]])</f>
        <v>3400</v>
      </c>
      <c r="W35" s="7">
        <f>2170*(Input[[#This Row],[Container Counts of 45s]]+Input[[#This Row],[Container Counts of 45HCs]])</f>
        <v>0</v>
      </c>
      <c r="X3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3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35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35" s="7">
        <f>245*Input[[#This Row],[Count of HBL Number(s)]]</f>
        <v>245</v>
      </c>
      <c r="AB35" s="7">
        <f>IF(Input[[#This Row],[Pricing Tier]]="fully_adopted_rate",0,300*Input[[#This Row],[Count of HBL Number(s)]])</f>
        <v>300</v>
      </c>
      <c r="AC35" s="7">
        <f>500*Input[[#This Row],[Count of HBL Number(s)]]</f>
        <v>500</v>
      </c>
      <c r="AD3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5" s="8"/>
      <c r="AF35" s="8"/>
      <c r="AG35" s="8"/>
      <c r="AH35" s="8"/>
      <c r="AI35" s="8"/>
      <c r="AJ35" s="7">
        <f>COUNTIF(Input[[#This Row],[S01 20''THC]:[S10 TELEX]],"&gt;0")</f>
        <v>7</v>
      </c>
      <c r="AK35" s="22" t="str">
        <f>IF(ISERROR(VLOOKUP(Input[[#This Row],[Shipment ID]],[1]Output!$B:$C,2,0)),"Not Found",VLOOKUP(Input[[#This Row],[Shipment ID]],[1]Output!$B:$C,2,0))</f>
        <v>Not Found</v>
      </c>
      <c r="AL35" s="22" t="e">
        <f>VLOOKUP(Input[[#This Row],[Shipment ID]],Exception!A:B,2,0)</f>
        <v>#N/A</v>
      </c>
    </row>
    <row r="36" spans="1:38" x14ac:dyDescent="0.5">
      <c r="A36" s="8">
        <v>1590616</v>
      </c>
      <c r="B36" s="22" t="str">
        <f>IF(ISERROR(VLOOKUP(Input[[#This Row],[Shipment ID]],'Master Data Shipment'!A:B,2,0)),"Not Found",VLOOKUP(Input[[#This Row],[Shipment ID]],'Master Data Shipment'!A:B,2,0))</f>
        <v>Intex Syndicate Ltd.</v>
      </c>
      <c r="C36" s="8"/>
      <c r="D36" s="22" t="str">
        <f>VLOOKUP(Input[[#This Row],[Shipper Company Name]],'Master Data Shipper'!A:B,2,0)</f>
        <v>Flexport Asia Limited</v>
      </c>
      <c r="E36" s="22" t="str">
        <f>IF(ISERROR(VLOOKUP(Input[[#This Row],[Shipper Company Name]],'Master Data Shipper'!A:C,3,0)),"Not Found",VLOOKUP(Input[[#This Row],[Shipper Company Name]],'Master Data Shipper'!A:C,3,0))</f>
        <v>Intex Syndicate Ltd.</v>
      </c>
      <c r="F36" s="8"/>
      <c r="G36" s="22" t="str">
        <f>IF(ISERROR(VLOOKUP(Input[[#This Row],[Shipper Company Name]],'Master Data Shipper'!A:D,4,0)),0,VLOOKUP(Input[[#This Row],[Shipper Company Name]],'Master Data Shipper'!A:D,4,0))</f>
        <v>negotiated_rate</v>
      </c>
      <c r="H36" s="8"/>
      <c r="I36" s="22">
        <f>VLOOKUP(Input[[#This Row],[Shipment ID]],'Master Data Shipment'!A:C,3,0)</f>
        <v>0</v>
      </c>
      <c r="J36" s="22">
        <f>VLOOKUP(Input[[#This Row],[Shipment ID]],'Master Data Shipment'!A:D,4,0)</f>
        <v>0</v>
      </c>
      <c r="K36" s="22">
        <f>VLOOKUP(Input[[#This Row],[Shipment ID]],'Master Data Shipment'!A:E,5,0)</f>
        <v>1</v>
      </c>
      <c r="L36" s="22">
        <f>VLOOKUP(Input[[#This Row],[Shipment ID]],'Master Data Shipment'!A:F,6,0)</f>
        <v>0</v>
      </c>
      <c r="M36" s="22">
        <f>VLOOKUP(Input[[#This Row],[Shipment ID]],'Master Data Shipment'!A:G,7,0)</f>
        <v>0</v>
      </c>
      <c r="N36" s="8" t="s">
        <v>108</v>
      </c>
      <c r="O36" s="22">
        <f>IF(VLOOKUP(Input[[#This Row],[Shipment ID]],'Master Data Shipment'!A:H,8,0)=0,1,VLOOKUP(Input[[#This Row],[Shipment ID]],'Master Data Shipment'!A:H,8,0))</f>
        <v>1</v>
      </c>
      <c r="P36" s="8"/>
      <c r="Q36" s="8"/>
      <c r="R36" s="8"/>
      <c r="S36" s="8"/>
      <c r="T36" s="7">
        <f>1020*Input[[#This Row],[Container Counts of 20s]]</f>
        <v>0</v>
      </c>
      <c r="U36" s="7">
        <f>1700*(Input[[#This Row],[Container Counts of 40s]])</f>
        <v>0</v>
      </c>
      <c r="V36" s="7">
        <f>1700*(Input[[#This Row],[Container Counts of 40HCs]])</f>
        <v>1700</v>
      </c>
      <c r="W36" s="7">
        <f>2170*(Input[[#This Row],[Container Counts of 45s]]+Input[[#This Row],[Container Counts of 45HCs]])</f>
        <v>0</v>
      </c>
      <c r="X3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6" s="7">
        <f>245*Input[[#This Row],[Count of HBL Number(s)]]</f>
        <v>245</v>
      </c>
      <c r="AB36" s="7">
        <f>IF(Input[[#This Row],[Pricing Tier]]="fully_adopted_rate",0,300*Input[[#This Row],[Count of HBL Number(s)]])</f>
        <v>300</v>
      </c>
      <c r="AC36" s="7">
        <f>500*Input[[#This Row],[Count of HBL Number(s)]]</f>
        <v>500</v>
      </c>
      <c r="AD36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6" s="8"/>
      <c r="AF36" s="8"/>
      <c r="AG36" s="8"/>
      <c r="AH36" s="8"/>
      <c r="AI36" s="8"/>
      <c r="AJ36" s="7">
        <f>COUNTIF(Input[[#This Row],[S01 20''THC]:[S10 TELEX]],"&gt;0")</f>
        <v>7</v>
      </c>
      <c r="AK36" s="22" t="str">
        <f>IF(ISERROR(VLOOKUP(Input[[#This Row],[Shipment ID]],[1]Output!$B:$C,2,0)),"Not Found",VLOOKUP(Input[[#This Row],[Shipment ID]],[1]Output!$B:$C,2,0))</f>
        <v>Not Found</v>
      </c>
      <c r="AL36" s="22" t="e">
        <f>VLOOKUP(Input[[#This Row],[Shipment ID]],Exception!A:B,2,0)</f>
        <v>#N/A</v>
      </c>
    </row>
    <row r="37" spans="1:38" x14ac:dyDescent="0.5">
      <c r="A37" s="8">
        <v>1548969</v>
      </c>
      <c r="B37" s="22" t="str">
        <f>IF(ISERROR(VLOOKUP(Input[[#This Row],[Shipment ID]],'Master Data Shipment'!A:B,2,0)),"Not Found",VLOOKUP(Input[[#This Row],[Shipment ID]],'Master Data Shipment'!A:B,2,0))</f>
        <v>湖南省华智瓷业有限公司</v>
      </c>
      <c r="C37" s="8"/>
      <c r="D37" s="22" t="str">
        <f>VLOOKUP(Input[[#This Row],[Shipper Company Name]],'Master Data Shipper'!A:B,2,0)</f>
        <v>Flexport International (Shanghai) Co., Ltd Shenzhen Branch</v>
      </c>
      <c r="E37" s="22" t="str">
        <f>IF(ISERROR(VLOOKUP(Input[[#This Row],[Shipper Company Name]],'Master Data Shipper'!A:C,3,0)),"Not Found",VLOOKUP(Input[[#This Row],[Shipper Company Name]],'Master Data Shipper'!A:C,3,0))</f>
        <v>SHENZHEN HUATIAN INTERNATIONAL FORWARDING CO., LTD</v>
      </c>
      <c r="F37" s="8"/>
      <c r="G37" s="22">
        <f>IF(ISERROR(VLOOKUP(Input[[#This Row],[Shipper Company Name]],'Master Data Shipper'!A:D,4,0)),0,VLOOKUP(Input[[#This Row],[Shipper Company Name]],'Master Data Shipper'!A:D,4,0))</f>
        <v>0</v>
      </c>
      <c r="H37" s="8"/>
      <c r="I37" s="22">
        <f>VLOOKUP(Input[[#This Row],[Shipment ID]],'Master Data Shipment'!A:C,3,0)</f>
        <v>0</v>
      </c>
      <c r="J37" s="22">
        <f>VLOOKUP(Input[[#This Row],[Shipment ID]],'Master Data Shipment'!A:D,4,0)</f>
        <v>1</v>
      </c>
      <c r="K37" s="22">
        <f>VLOOKUP(Input[[#This Row],[Shipment ID]],'Master Data Shipment'!A:E,5,0)</f>
        <v>0</v>
      </c>
      <c r="L37" s="22">
        <f>VLOOKUP(Input[[#This Row],[Shipment ID]],'Master Data Shipment'!A:F,6,0)</f>
        <v>0</v>
      </c>
      <c r="M37" s="22">
        <f>VLOOKUP(Input[[#This Row],[Shipment ID]],'Master Data Shipment'!A:G,7,0)</f>
        <v>0</v>
      </c>
      <c r="N37" s="8" t="s">
        <v>100</v>
      </c>
      <c r="O37" s="22">
        <f>IF(VLOOKUP(Input[[#This Row],[Shipment ID]],'Master Data Shipment'!A:H,8,0)=0,1,VLOOKUP(Input[[#This Row],[Shipment ID]],'Master Data Shipment'!A:H,8,0))</f>
        <v>1</v>
      </c>
      <c r="P37" s="8"/>
      <c r="Q37" s="8"/>
      <c r="R37" s="8"/>
      <c r="S37" s="8"/>
      <c r="T37" s="7">
        <f>1020*Input[[#This Row],[Container Counts of 20s]]</f>
        <v>0</v>
      </c>
      <c r="U37" s="7">
        <f>1700*(Input[[#This Row],[Container Counts of 40s]])</f>
        <v>1700</v>
      </c>
      <c r="V37" s="7">
        <f>1700*(Input[[#This Row],[Container Counts of 40HCs]])</f>
        <v>0</v>
      </c>
      <c r="W37" s="7">
        <f>2170*(Input[[#This Row],[Container Counts of 45s]]+Input[[#This Row],[Container Counts of 45HCs]])</f>
        <v>0</v>
      </c>
      <c r="X3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7" s="7">
        <f>245*Input[[#This Row],[Count of HBL Number(s)]]</f>
        <v>245</v>
      </c>
      <c r="AB37" s="7">
        <f>IF(Input[[#This Row],[Pricing Tier]]="fully_adopted_rate",0,300*Input[[#This Row],[Count of HBL Number(s)]])</f>
        <v>300</v>
      </c>
      <c r="AC37" s="7">
        <f>500*Input[[#This Row],[Count of HBL Number(s)]]</f>
        <v>500</v>
      </c>
      <c r="AD3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7" s="8"/>
      <c r="AF37" s="8"/>
      <c r="AG37" s="8"/>
      <c r="AH37" s="8"/>
      <c r="AI37" s="8"/>
      <c r="AJ37" s="7">
        <f>COUNTIF(Input[[#This Row],[S01 20''THC]:[S10 TELEX]],"&gt;0")</f>
        <v>7</v>
      </c>
      <c r="AK37" s="22" t="str">
        <f>IF(ISERROR(VLOOKUP(Input[[#This Row],[Shipment ID]],[1]Output!$B:$C,2,0)),"Not Found",VLOOKUP(Input[[#This Row],[Shipment ID]],[1]Output!$B:$C,2,0))</f>
        <v>Not Found</v>
      </c>
      <c r="AL37" s="22" t="e">
        <f>VLOOKUP(Input[[#This Row],[Shipment ID]],Exception!A:B,2,0)</f>
        <v>#N/A</v>
      </c>
    </row>
    <row r="38" spans="1:38" x14ac:dyDescent="0.5">
      <c r="A38" s="8">
        <v>1566168</v>
      </c>
      <c r="B38" s="22" t="str">
        <f>IF(ISERROR(VLOOKUP(Input[[#This Row],[Shipment ID]],'Master Data Shipment'!A:B,2,0)),"Not Found",VLOOKUP(Input[[#This Row],[Shipment ID]],'Master Data Shipment'!A:B,2,0))</f>
        <v>DONG GUAN CITY CHANG PING DI SI LIGHTING CO., LTD.</v>
      </c>
      <c r="C38" s="8"/>
      <c r="D38" s="22" t="str">
        <f>VLOOKUP(Input[[#This Row],[Shipper Company Name]],'Master Data Shipper'!A:B,2,0)</f>
        <v>Flexport International (Shanghai) Co., Ltd Shenzhen Branch</v>
      </c>
      <c r="E38" s="22" t="str">
        <f>IF(ISERROR(VLOOKUP(Input[[#This Row],[Shipper Company Name]],'Master Data Shipper'!A:C,3,0)),"Not Found",VLOOKUP(Input[[#This Row],[Shipper Company Name]],'Master Data Shipper'!A:C,3,0))</f>
        <v>DONG GUAN CITY CHANG PING DI SI LIGHTING CO., LTD.</v>
      </c>
      <c r="F38" s="8"/>
      <c r="G38" s="22" t="str">
        <f>IF(ISERROR(VLOOKUP(Input[[#This Row],[Shipper Company Name]],'Master Data Shipper'!A:D,4,0)),0,VLOOKUP(Input[[#This Row],[Shipper Company Name]],'Master Data Shipper'!A:D,4,0))</f>
        <v>base_rate</v>
      </c>
      <c r="H38" s="8"/>
      <c r="I38" s="22">
        <f>VLOOKUP(Input[[#This Row],[Shipment ID]],'Master Data Shipment'!A:C,3,0)</f>
        <v>1</v>
      </c>
      <c r="J38" s="22">
        <f>VLOOKUP(Input[[#This Row],[Shipment ID]],'Master Data Shipment'!A:D,4,0)</f>
        <v>0</v>
      </c>
      <c r="K38" s="22">
        <f>VLOOKUP(Input[[#This Row],[Shipment ID]],'Master Data Shipment'!A:E,5,0)</f>
        <v>0</v>
      </c>
      <c r="L38" s="22">
        <f>VLOOKUP(Input[[#This Row],[Shipment ID]],'Master Data Shipment'!A:F,6,0)</f>
        <v>0</v>
      </c>
      <c r="M38" s="22">
        <f>VLOOKUP(Input[[#This Row],[Shipment ID]],'Master Data Shipment'!A:G,7,0)</f>
        <v>0</v>
      </c>
      <c r="N38" s="8" t="s">
        <v>100</v>
      </c>
      <c r="O38" s="22">
        <f>IF(VLOOKUP(Input[[#This Row],[Shipment ID]],'Master Data Shipment'!A:H,8,0)=0,1,VLOOKUP(Input[[#This Row],[Shipment ID]],'Master Data Shipment'!A:H,8,0))</f>
        <v>1</v>
      </c>
      <c r="P38" s="8"/>
      <c r="Q38" s="8"/>
      <c r="R38" s="8"/>
      <c r="S38" s="8"/>
      <c r="T38" s="7">
        <f>1020*Input[[#This Row],[Container Counts of 20s]]</f>
        <v>1020</v>
      </c>
      <c r="U38" s="7">
        <f>1700*(Input[[#This Row],[Container Counts of 40s]])</f>
        <v>0</v>
      </c>
      <c r="V38" s="7">
        <f>1700*(Input[[#This Row],[Container Counts of 40HCs]])</f>
        <v>0</v>
      </c>
      <c r="W38" s="7">
        <f>2170*(Input[[#This Row],[Container Counts of 45s]]+Input[[#This Row],[Container Counts of 45HCs]])</f>
        <v>0</v>
      </c>
      <c r="X3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8" s="7">
        <f>245*Input[[#This Row],[Count of HBL Number(s)]]</f>
        <v>245</v>
      </c>
      <c r="AB38" s="7">
        <f>IF(Input[[#This Row],[Pricing Tier]]="fully_adopted_rate",0,300*Input[[#This Row],[Count of HBL Number(s)]])</f>
        <v>300</v>
      </c>
      <c r="AC38" s="7">
        <f>500*Input[[#This Row],[Count of HBL Number(s)]]</f>
        <v>500</v>
      </c>
      <c r="AD3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38" s="8"/>
      <c r="AF38" s="8"/>
      <c r="AG38" s="8"/>
      <c r="AH38" s="8"/>
      <c r="AI38" s="8"/>
      <c r="AJ38" s="7">
        <f>COUNTIF(Input[[#This Row],[S01 20''THC]:[S10 TELEX]],"&gt;0")</f>
        <v>7</v>
      </c>
      <c r="AK38" s="22" t="str">
        <f>IF(ISERROR(VLOOKUP(Input[[#This Row],[Shipment ID]],[1]Output!$B:$C,2,0)),"Not Found",VLOOKUP(Input[[#This Row],[Shipment ID]],[1]Output!$B:$C,2,0))</f>
        <v>Not Found</v>
      </c>
      <c r="AL38" s="22" t="e">
        <f>VLOOKUP(Input[[#This Row],[Shipment ID]],Exception!A:B,2,0)</f>
        <v>#N/A</v>
      </c>
    </row>
    <row r="39" spans="1:38" x14ac:dyDescent="0.5">
      <c r="A39" s="8">
        <v>1581936</v>
      </c>
      <c r="B39" s="22" t="str">
        <f>IF(ISERROR(VLOOKUP(Input[[#This Row],[Shipment ID]],'Master Data Shipment'!A:B,2,0)),"Not Found",VLOOKUP(Input[[#This Row],[Shipment ID]],'Master Data Shipment'!A:B,2,0))</f>
        <v>Dongguan Taihong Packaging Co.,Ltd</v>
      </c>
      <c r="C39" s="8"/>
      <c r="D39" s="22" t="str">
        <f>VLOOKUP(Input[[#This Row],[Shipper Company Name]],'Master Data Shipper'!A:B,2,0)</f>
        <v>Flexport International (Shanghai) Co., Ltd Shenzhen Branch</v>
      </c>
      <c r="E39" s="22" t="str">
        <f>IF(ISERROR(VLOOKUP(Input[[#This Row],[Shipper Company Name]],'Master Data Shipper'!A:C,3,0)),"Not Found",VLOOKUP(Input[[#This Row],[Shipper Company Name]],'Master Data Shipper'!A:C,3,0))</f>
        <v>Dongguan Taihong Packaging Co.,Ltd</v>
      </c>
      <c r="F39" s="8"/>
      <c r="G39" s="22" t="str">
        <f>IF(ISERROR(VLOOKUP(Input[[#This Row],[Shipper Company Name]],'Master Data Shipper'!A:D,4,0)),0,VLOOKUP(Input[[#This Row],[Shipper Company Name]],'Master Data Shipper'!A:D,4,0))</f>
        <v>base_rate</v>
      </c>
      <c r="H39" s="8"/>
      <c r="I39" s="22">
        <f>VLOOKUP(Input[[#This Row],[Shipment ID]],'Master Data Shipment'!A:C,3,0)</f>
        <v>0</v>
      </c>
      <c r="J39" s="22">
        <f>VLOOKUP(Input[[#This Row],[Shipment ID]],'Master Data Shipment'!A:D,4,0)</f>
        <v>0</v>
      </c>
      <c r="K39" s="22">
        <f>VLOOKUP(Input[[#This Row],[Shipment ID]],'Master Data Shipment'!A:E,5,0)</f>
        <v>1</v>
      </c>
      <c r="L39" s="22">
        <f>VLOOKUP(Input[[#This Row],[Shipment ID]],'Master Data Shipment'!A:F,6,0)</f>
        <v>0</v>
      </c>
      <c r="M39" s="22">
        <f>VLOOKUP(Input[[#This Row],[Shipment ID]],'Master Data Shipment'!A:G,7,0)</f>
        <v>0</v>
      </c>
      <c r="N39" s="8" t="s">
        <v>108</v>
      </c>
      <c r="O39" s="22">
        <f>IF(VLOOKUP(Input[[#This Row],[Shipment ID]],'Master Data Shipment'!A:H,8,0)=0,1,VLOOKUP(Input[[#This Row],[Shipment ID]],'Master Data Shipment'!A:H,8,0))</f>
        <v>1</v>
      </c>
      <c r="P39" s="8"/>
      <c r="Q39" s="8"/>
      <c r="R39" s="8"/>
      <c r="S39" s="8"/>
      <c r="T39" s="7">
        <f>1020*Input[[#This Row],[Container Counts of 20s]]</f>
        <v>0</v>
      </c>
      <c r="U39" s="7">
        <f>1700*(Input[[#This Row],[Container Counts of 40s]])</f>
        <v>0</v>
      </c>
      <c r="V39" s="7">
        <f>1700*(Input[[#This Row],[Container Counts of 40HCs]])</f>
        <v>1700</v>
      </c>
      <c r="W39" s="7">
        <f>2170*(Input[[#This Row],[Container Counts of 45s]]+Input[[#This Row],[Container Counts of 45HCs]])</f>
        <v>0</v>
      </c>
      <c r="X3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3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3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39" s="7">
        <f>245*Input[[#This Row],[Count of HBL Number(s)]]</f>
        <v>245</v>
      </c>
      <c r="AB39" s="7">
        <f>IF(Input[[#This Row],[Pricing Tier]]="fully_adopted_rate",0,300*Input[[#This Row],[Count of HBL Number(s)]])</f>
        <v>300</v>
      </c>
      <c r="AC39" s="7">
        <f>500*Input[[#This Row],[Count of HBL Number(s)]]</f>
        <v>500</v>
      </c>
      <c r="AD3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39" s="8"/>
      <c r="AF39" s="8"/>
      <c r="AG39" s="8"/>
      <c r="AH39" s="8"/>
      <c r="AI39" s="8"/>
      <c r="AJ39" s="7">
        <f>COUNTIF(Input[[#This Row],[S01 20''THC]:[S10 TELEX]],"&gt;0")</f>
        <v>8</v>
      </c>
      <c r="AK39" s="22" t="str">
        <f>IF(ISERROR(VLOOKUP(Input[[#This Row],[Shipment ID]],[1]Output!$B:$C,2,0)),"Not Found",VLOOKUP(Input[[#This Row],[Shipment ID]],[1]Output!$B:$C,2,0))</f>
        <v>Not Found</v>
      </c>
      <c r="AL39" s="22" t="e">
        <f>VLOOKUP(Input[[#This Row],[Shipment ID]],Exception!A:B,2,0)</f>
        <v>#N/A</v>
      </c>
    </row>
    <row r="40" spans="1:38" x14ac:dyDescent="0.5">
      <c r="A40" s="8">
        <v>1481647</v>
      </c>
      <c r="B40" s="22" t="str">
        <f>IF(ISERROR(VLOOKUP(Input[[#This Row],[Shipment ID]],'Master Data Shipment'!A:B,2,0)),"Not Found",VLOOKUP(Input[[#This Row],[Shipment ID]],'Master Data Shipment'!A:B,2,0))</f>
        <v>New Century Electrical Manufacturing (ZhongShan) Co., Ltd</v>
      </c>
      <c r="C40" s="8"/>
      <c r="D40" s="22" t="str">
        <f>VLOOKUP(Input[[#This Row],[Shipper Company Name]],'Master Data Shipper'!A:B,2,0)</f>
        <v>Flexport International (Shanghai) Co., Ltd Shenzhen Branch</v>
      </c>
      <c r="E40" s="22" t="str">
        <f>IF(ISERROR(VLOOKUP(Input[[#This Row],[Shipper Company Name]],'Master Data Shipper'!A:C,3,0)),"Not Found",VLOOKUP(Input[[#This Row],[Shipper Company Name]],'Master Data Shipper'!A:C,3,0))</f>
        <v>New Century Electrical Manufacturing (ZhongShan) Co., Ltd</v>
      </c>
      <c r="F40" s="8"/>
      <c r="G40" s="22" t="str">
        <f>IF(ISERROR(VLOOKUP(Input[[#This Row],[Shipper Company Name]],'Master Data Shipper'!A:D,4,0)),0,VLOOKUP(Input[[#This Row],[Shipper Company Name]],'Master Data Shipper'!A:D,4,0))</f>
        <v>exception_rate</v>
      </c>
      <c r="H40" s="8"/>
      <c r="I40" s="22">
        <f>VLOOKUP(Input[[#This Row],[Shipment ID]],'Master Data Shipment'!A:C,3,0)</f>
        <v>0</v>
      </c>
      <c r="J40" s="22">
        <f>VLOOKUP(Input[[#This Row],[Shipment ID]],'Master Data Shipment'!A:D,4,0)</f>
        <v>0</v>
      </c>
      <c r="K40" s="22">
        <f>VLOOKUP(Input[[#This Row],[Shipment ID]],'Master Data Shipment'!A:E,5,0)</f>
        <v>2</v>
      </c>
      <c r="L40" s="22">
        <f>VLOOKUP(Input[[#This Row],[Shipment ID]],'Master Data Shipment'!A:F,6,0)</f>
        <v>0</v>
      </c>
      <c r="M40" s="22">
        <f>VLOOKUP(Input[[#This Row],[Shipment ID]],'Master Data Shipment'!A:G,7,0)</f>
        <v>0</v>
      </c>
      <c r="N40" s="8" t="s">
        <v>100</v>
      </c>
      <c r="O40" s="22">
        <f>IF(VLOOKUP(Input[[#This Row],[Shipment ID]],'Master Data Shipment'!A:H,8,0)=0,1,VLOOKUP(Input[[#This Row],[Shipment ID]],'Master Data Shipment'!A:H,8,0))</f>
        <v>1</v>
      </c>
      <c r="P40" s="8"/>
      <c r="Q40" s="8"/>
      <c r="R40" s="8"/>
      <c r="S40" s="8"/>
      <c r="T40" s="7">
        <f>1020*Input[[#This Row],[Container Counts of 20s]]</f>
        <v>0</v>
      </c>
      <c r="U40" s="7">
        <f>1700*(Input[[#This Row],[Container Counts of 40s]])</f>
        <v>0</v>
      </c>
      <c r="V40" s="7">
        <f>1700*(Input[[#This Row],[Container Counts of 40HCs]])</f>
        <v>3400</v>
      </c>
      <c r="W40" s="7">
        <f>2170*(Input[[#This Row],[Container Counts of 45s]]+Input[[#This Row],[Container Counts of 45HCs]])</f>
        <v>0</v>
      </c>
      <c r="X4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4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40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40" s="7">
        <f>245*Input[[#This Row],[Count of HBL Number(s)]]</f>
        <v>245</v>
      </c>
      <c r="AB40" s="7">
        <f>IF(Input[[#This Row],[Pricing Tier]]="fully_adopted_rate",0,300*Input[[#This Row],[Count of HBL Number(s)]])</f>
        <v>300</v>
      </c>
      <c r="AC40" s="7">
        <f>500*Input[[#This Row],[Count of HBL Number(s)]]</f>
        <v>500</v>
      </c>
      <c r="AD4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40" s="8"/>
      <c r="AF40" s="8"/>
      <c r="AG40" s="8"/>
      <c r="AH40" s="8"/>
      <c r="AI40" s="8"/>
      <c r="AJ40" s="7">
        <f>COUNTIF(Input[[#This Row],[S01 20''THC]:[S10 TELEX]],"&gt;0")</f>
        <v>7</v>
      </c>
      <c r="AK40" s="22" t="str">
        <f>IF(ISERROR(VLOOKUP(Input[[#This Row],[Shipment ID]],[1]Output!$B:$C,2,0)),"Not Found",VLOOKUP(Input[[#This Row],[Shipment ID]],[1]Output!$B:$C,2,0))</f>
        <v>Not Found</v>
      </c>
      <c r="AL40" s="22" t="e">
        <f>VLOOKUP(Input[[#This Row],[Shipment ID]],Exception!A:B,2,0)</f>
        <v>#N/A</v>
      </c>
    </row>
    <row r="41" spans="1:38" x14ac:dyDescent="0.5">
      <c r="A41" s="8">
        <v>1543945</v>
      </c>
      <c r="B41" s="22" t="str">
        <f>IF(ISERROR(VLOOKUP(Input[[#This Row],[Shipment ID]],'Master Data Shipment'!A:B,2,0)),"Not Found",VLOOKUP(Input[[#This Row],[Shipment ID]],'Master Data Shipment'!A:B,2,0))</f>
        <v>Franki Toys &amp; Dolls Manufacturers and Exporters Ltd.</v>
      </c>
      <c r="C41" s="8"/>
      <c r="D41" s="22" t="str">
        <f>VLOOKUP(Input[[#This Row],[Shipper Company Name]],'Master Data Shipper'!A:B,2,0)</f>
        <v>Flexport International (Shanghai) Co., Ltd Shenzhen Branch</v>
      </c>
      <c r="E41" s="22" t="str">
        <f>IF(ISERROR(VLOOKUP(Input[[#This Row],[Shipper Company Name]],'Master Data Shipper'!A:C,3,0)),"Not Found",VLOOKUP(Input[[#This Row],[Shipper Company Name]],'Master Data Shipper'!A:C,3,0))</f>
        <v>佛山市南海区西樵大同德林玩具厂</v>
      </c>
      <c r="F41" s="8"/>
      <c r="G41" s="22">
        <f>IF(ISERROR(VLOOKUP(Input[[#This Row],[Shipper Company Name]],'Master Data Shipper'!A:D,4,0)),0,VLOOKUP(Input[[#This Row],[Shipper Company Name]],'Master Data Shipper'!A:D,4,0))</f>
        <v>0</v>
      </c>
      <c r="H41" s="8"/>
      <c r="I41" s="22">
        <f>VLOOKUP(Input[[#This Row],[Shipment ID]],'Master Data Shipment'!A:C,3,0)</f>
        <v>1</v>
      </c>
      <c r="J41" s="22">
        <f>VLOOKUP(Input[[#This Row],[Shipment ID]],'Master Data Shipment'!A:D,4,0)</f>
        <v>0</v>
      </c>
      <c r="K41" s="22">
        <f>VLOOKUP(Input[[#This Row],[Shipment ID]],'Master Data Shipment'!A:E,5,0)</f>
        <v>0</v>
      </c>
      <c r="L41" s="22">
        <f>VLOOKUP(Input[[#This Row],[Shipment ID]],'Master Data Shipment'!A:F,6,0)</f>
        <v>0</v>
      </c>
      <c r="M41" s="22">
        <f>VLOOKUP(Input[[#This Row],[Shipment ID]],'Master Data Shipment'!A:G,7,0)</f>
        <v>0</v>
      </c>
      <c r="N41" s="8" t="s">
        <v>100</v>
      </c>
      <c r="O41" s="22">
        <f>IF(VLOOKUP(Input[[#This Row],[Shipment ID]],'Master Data Shipment'!A:H,8,0)=0,1,VLOOKUP(Input[[#This Row],[Shipment ID]],'Master Data Shipment'!A:H,8,0))</f>
        <v>1</v>
      </c>
      <c r="P41" s="8"/>
      <c r="Q41" s="8"/>
      <c r="R41" s="8"/>
      <c r="S41" s="8"/>
      <c r="T41" s="7">
        <f>1020*Input[[#This Row],[Container Counts of 20s]]</f>
        <v>1020</v>
      </c>
      <c r="U41" s="7">
        <f>1700*(Input[[#This Row],[Container Counts of 40s]])</f>
        <v>0</v>
      </c>
      <c r="V41" s="7">
        <f>1700*(Input[[#This Row],[Container Counts of 40HCs]])</f>
        <v>0</v>
      </c>
      <c r="W41" s="7">
        <f>2170*(Input[[#This Row],[Container Counts of 45s]]+Input[[#This Row],[Container Counts of 45HCs]])</f>
        <v>0</v>
      </c>
      <c r="X4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1" s="7">
        <f>245*Input[[#This Row],[Count of HBL Number(s)]]</f>
        <v>245</v>
      </c>
      <c r="AB41" s="7">
        <f>IF(Input[[#This Row],[Pricing Tier]]="fully_adopted_rate",0,300*Input[[#This Row],[Count of HBL Number(s)]])</f>
        <v>300</v>
      </c>
      <c r="AC41" s="7">
        <f>500*Input[[#This Row],[Count of HBL Number(s)]]</f>
        <v>500</v>
      </c>
      <c r="AD4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41" s="8"/>
      <c r="AF41" s="8"/>
      <c r="AG41" s="8"/>
      <c r="AH41" s="8"/>
      <c r="AI41" s="8"/>
      <c r="AJ41" s="7">
        <f>COUNTIF(Input[[#This Row],[S01 20''THC]:[S10 TELEX]],"&gt;0")</f>
        <v>7</v>
      </c>
      <c r="AK41" s="22" t="str">
        <f>IF(ISERROR(VLOOKUP(Input[[#This Row],[Shipment ID]],[1]Output!$B:$C,2,0)),"Not Found",VLOOKUP(Input[[#This Row],[Shipment ID]],[1]Output!$B:$C,2,0))</f>
        <v>Not Found</v>
      </c>
      <c r="AL41" s="22" t="e">
        <f>VLOOKUP(Input[[#This Row],[Shipment ID]],Exception!A:B,2,0)</f>
        <v>#N/A</v>
      </c>
    </row>
    <row r="42" spans="1:38" x14ac:dyDescent="0.5">
      <c r="A42" s="8">
        <v>1533595</v>
      </c>
      <c r="B42" s="22" t="str">
        <f>IF(ISERROR(VLOOKUP(Input[[#This Row],[Shipment ID]],'Master Data Shipment'!A:B,2,0)),"Not Found",VLOOKUP(Input[[#This Row],[Shipment ID]],'Master Data Shipment'!A:B,2,0))</f>
        <v>Top Century Enterprises Ltd</v>
      </c>
      <c r="C42" s="8"/>
      <c r="D42" s="22" t="str">
        <f>VLOOKUP(Input[[#This Row],[Shipper Company Name]],'Master Data Shipper'!A:B,2,0)</f>
        <v>Flexport Asia Limited</v>
      </c>
      <c r="E42" s="22" t="str">
        <f>IF(ISERROR(VLOOKUP(Input[[#This Row],[Shipper Company Name]],'Master Data Shipper'!A:C,3,0)),"Not Found",VLOOKUP(Input[[#This Row],[Shipper Company Name]],'Master Data Shipper'!A:C,3,0))</f>
        <v>Top Century Enterprises Ltd</v>
      </c>
      <c r="F42" s="8"/>
      <c r="G42" s="22">
        <f>IF(ISERROR(VLOOKUP(Input[[#This Row],[Shipper Company Name]],'Master Data Shipper'!A:D,4,0)),0,VLOOKUP(Input[[#This Row],[Shipper Company Name]],'Master Data Shipper'!A:D,4,0))</f>
        <v>0</v>
      </c>
      <c r="H42" s="8"/>
      <c r="I42" s="22">
        <f>VLOOKUP(Input[[#This Row],[Shipment ID]],'Master Data Shipment'!A:C,3,0)</f>
        <v>0</v>
      </c>
      <c r="J42" s="22">
        <f>VLOOKUP(Input[[#This Row],[Shipment ID]],'Master Data Shipment'!A:D,4,0)</f>
        <v>0</v>
      </c>
      <c r="K42" s="22">
        <f>VLOOKUP(Input[[#This Row],[Shipment ID]],'Master Data Shipment'!A:E,5,0)</f>
        <v>1</v>
      </c>
      <c r="L42" s="22">
        <f>VLOOKUP(Input[[#This Row],[Shipment ID]],'Master Data Shipment'!A:F,6,0)</f>
        <v>0</v>
      </c>
      <c r="M42" s="22">
        <f>VLOOKUP(Input[[#This Row],[Shipment ID]],'Master Data Shipment'!A:G,7,0)</f>
        <v>0</v>
      </c>
      <c r="N42" s="8" t="s">
        <v>108</v>
      </c>
      <c r="O42" s="22">
        <f>IF(VLOOKUP(Input[[#This Row],[Shipment ID]],'Master Data Shipment'!A:H,8,0)=0,1,VLOOKUP(Input[[#This Row],[Shipment ID]],'Master Data Shipment'!A:H,8,0))</f>
        <v>1</v>
      </c>
      <c r="P42" s="8"/>
      <c r="Q42" s="8"/>
      <c r="R42" s="8"/>
      <c r="S42" s="8"/>
      <c r="T42" s="7">
        <f>1020*Input[[#This Row],[Container Counts of 20s]]</f>
        <v>0</v>
      </c>
      <c r="U42" s="7">
        <f>1700*(Input[[#This Row],[Container Counts of 40s]])</f>
        <v>0</v>
      </c>
      <c r="V42" s="7">
        <f>1700*(Input[[#This Row],[Container Counts of 40HCs]])</f>
        <v>1700</v>
      </c>
      <c r="W42" s="7">
        <f>2170*(Input[[#This Row],[Container Counts of 45s]]+Input[[#This Row],[Container Counts of 45HCs]])</f>
        <v>0</v>
      </c>
      <c r="X4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2" s="7">
        <f>245*Input[[#This Row],[Count of HBL Number(s)]]</f>
        <v>245</v>
      </c>
      <c r="AB42" s="7">
        <f>IF(Input[[#This Row],[Pricing Tier]]="fully_adopted_rate",0,300*Input[[#This Row],[Count of HBL Number(s)]])</f>
        <v>300</v>
      </c>
      <c r="AC42" s="7">
        <f>500*Input[[#This Row],[Count of HBL Number(s)]]</f>
        <v>500</v>
      </c>
      <c r="AD42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2" s="8"/>
      <c r="AF42" s="8"/>
      <c r="AG42" s="8"/>
      <c r="AH42" s="8"/>
      <c r="AI42" s="8"/>
      <c r="AJ42" s="7">
        <f>COUNTIF(Input[[#This Row],[S01 20''THC]:[S10 TELEX]],"&gt;0")</f>
        <v>8</v>
      </c>
      <c r="AK42" s="22" t="str">
        <f>IF(ISERROR(VLOOKUP(Input[[#This Row],[Shipment ID]],[1]Output!$B:$C,2,0)),"Not Found",VLOOKUP(Input[[#This Row],[Shipment ID]],[1]Output!$B:$C,2,0))</f>
        <v>Not Found</v>
      </c>
      <c r="AL42" s="22" t="e">
        <f>VLOOKUP(Input[[#This Row],[Shipment ID]],Exception!A:B,2,0)</f>
        <v>#N/A</v>
      </c>
    </row>
    <row r="43" spans="1:38" x14ac:dyDescent="0.5">
      <c r="A43" s="8">
        <v>1544765</v>
      </c>
      <c r="B43" s="22" t="str">
        <f>IF(ISERROR(VLOOKUP(Input[[#This Row],[Shipment ID]],'Master Data Shipment'!A:B,2,0)),"Not Found",VLOOKUP(Input[[#This Row],[Shipment ID]],'Master Data Shipment'!A:B,2,0))</f>
        <v>BRIGHT WIN LIMITED</v>
      </c>
      <c r="C43" s="8"/>
      <c r="D43" s="22" t="str">
        <f>VLOOKUP(Input[[#This Row],[Shipper Company Name]],'Master Data Shipper'!A:B,2,0)</f>
        <v>Flexport International (Shanghai) Co., Ltd Shenzhen Branch</v>
      </c>
      <c r="E43" s="22" t="str">
        <f>IF(ISERROR(VLOOKUP(Input[[#This Row],[Shipper Company Name]],'Master Data Shipper'!A:C,3,0)),"Not Found",VLOOKUP(Input[[#This Row],[Shipper Company Name]],'Master Data Shipper'!A:C,3,0))</f>
        <v>广东擎烽电气科技有限公司</v>
      </c>
      <c r="F43" s="8"/>
      <c r="G43" s="22">
        <f>IF(ISERROR(VLOOKUP(Input[[#This Row],[Shipper Company Name]],'Master Data Shipper'!A:D,4,0)),0,VLOOKUP(Input[[#This Row],[Shipper Company Name]],'Master Data Shipper'!A:D,4,0))</f>
        <v>0</v>
      </c>
      <c r="H43" s="8"/>
      <c r="I43" s="22">
        <f>VLOOKUP(Input[[#This Row],[Shipment ID]],'Master Data Shipment'!A:C,3,0)</f>
        <v>0</v>
      </c>
      <c r="J43" s="22">
        <f>VLOOKUP(Input[[#This Row],[Shipment ID]],'Master Data Shipment'!A:D,4,0)</f>
        <v>0</v>
      </c>
      <c r="K43" s="22">
        <f>VLOOKUP(Input[[#This Row],[Shipment ID]],'Master Data Shipment'!A:E,5,0)</f>
        <v>1</v>
      </c>
      <c r="L43" s="22">
        <f>VLOOKUP(Input[[#This Row],[Shipment ID]],'Master Data Shipment'!A:F,6,0)</f>
        <v>0</v>
      </c>
      <c r="M43" s="22">
        <f>VLOOKUP(Input[[#This Row],[Shipment ID]],'Master Data Shipment'!A:G,7,0)</f>
        <v>0</v>
      </c>
      <c r="N43" s="8" t="s">
        <v>108</v>
      </c>
      <c r="O43" s="22">
        <f>IF(VLOOKUP(Input[[#This Row],[Shipment ID]],'Master Data Shipment'!A:H,8,0)=0,1,VLOOKUP(Input[[#This Row],[Shipment ID]],'Master Data Shipment'!A:H,8,0))</f>
        <v>1</v>
      </c>
      <c r="P43" s="8"/>
      <c r="Q43" s="8"/>
      <c r="R43" s="8"/>
      <c r="S43" s="8"/>
      <c r="T43" s="7">
        <f>1020*Input[[#This Row],[Container Counts of 20s]]</f>
        <v>0</v>
      </c>
      <c r="U43" s="7">
        <f>1700*(Input[[#This Row],[Container Counts of 40s]])</f>
        <v>0</v>
      </c>
      <c r="V43" s="7">
        <f>1700*(Input[[#This Row],[Container Counts of 40HCs]])</f>
        <v>1700</v>
      </c>
      <c r="W43" s="7">
        <f>2170*(Input[[#This Row],[Container Counts of 45s]]+Input[[#This Row],[Container Counts of 45HCs]])</f>
        <v>0</v>
      </c>
      <c r="X4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3" s="7">
        <f>245*Input[[#This Row],[Count of HBL Number(s)]]</f>
        <v>245</v>
      </c>
      <c r="AB43" s="7">
        <f>IF(Input[[#This Row],[Pricing Tier]]="fully_adopted_rate",0,300*Input[[#This Row],[Count of HBL Number(s)]])</f>
        <v>300</v>
      </c>
      <c r="AC43" s="7">
        <f>500*Input[[#This Row],[Count of HBL Number(s)]]</f>
        <v>500</v>
      </c>
      <c r="AD4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3" s="8"/>
      <c r="AF43" s="8"/>
      <c r="AG43" s="8"/>
      <c r="AH43" s="8"/>
      <c r="AI43" s="8"/>
      <c r="AJ43" s="7">
        <f>COUNTIF(Input[[#This Row],[S01 20''THC]:[S10 TELEX]],"&gt;0")</f>
        <v>8</v>
      </c>
      <c r="AK43" s="22" t="str">
        <f>IF(ISERROR(VLOOKUP(Input[[#This Row],[Shipment ID]],[1]Output!$B:$C,2,0)),"Not Found",VLOOKUP(Input[[#This Row],[Shipment ID]],[1]Output!$B:$C,2,0))</f>
        <v>Not Found</v>
      </c>
      <c r="AL43" s="22" t="e">
        <f>VLOOKUP(Input[[#This Row],[Shipment ID]],Exception!A:B,2,0)</f>
        <v>#N/A</v>
      </c>
    </row>
    <row r="44" spans="1:38" x14ac:dyDescent="0.5">
      <c r="A44" s="8">
        <v>1558625</v>
      </c>
      <c r="B44" s="22" t="str">
        <f>IF(ISERROR(VLOOKUP(Input[[#This Row],[Shipment ID]],'Master Data Shipment'!A:B,2,0)),"Not Found",VLOOKUP(Input[[#This Row],[Shipment ID]],'Master Data Shipment'!A:B,2,0))</f>
        <v>Best Green Eco Technology Limited</v>
      </c>
      <c r="C44" s="8"/>
      <c r="D44" s="22" t="str">
        <f>VLOOKUP(Input[[#This Row],[Shipper Company Name]],'Master Data Shipper'!A:B,2,0)</f>
        <v>Flexport International (Shanghai) Co., Ltd Shenzhen Branch</v>
      </c>
      <c r="E44" s="22" t="str">
        <f>IF(ISERROR(VLOOKUP(Input[[#This Row],[Shipper Company Name]],'Master Data Shipper'!A:C,3,0)),"Not Found",VLOOKUP(Input[[#This Row],[Shipper Company Name]],'Master Data Shipper'!A:C,3,0))</f>
        <v>Guangxi Firstpak Environmental Technology Co., Ltd.</v>
      </c>
      <c r="F44" s="8"/>
      <c r="G44" s="22">
        <f>IF(ISERROR(VLOOKUP(Input[[#This Row],[Shipper Company Name]],'Master Data Shipper'!A:D,4,0)),0,VLOOKUP(Input[[#This Row],[Shipper Company Name]],'Master Data Shipper'!A:D,4,0))</f>
        <v>0</v>
      </c>
      <c r="H44" s="8"/>
      <c r="I44" s="22">
        <f>VLOOKUP(Input[[#This Row],[Shipment ID]],'Master Data Shipment'!A:C,3,0)</f>
        <v>0</v>
      </c>
      <c r="J44" s="22">
        <f>VLOOKUP(Input[[#This Row],[Shipment ID]],'Master Data Shipment'!A:D,4,0)</f>
        <v>0</v>
      </c>
      <c r="K44" s="22">
        <f>VLOOKUP(Input[[#This Row],[Shipment ID]],'Master Data Shipment'!A:E,5,0)</f>
        <v>1</v>
      </c>
      <c r="L44" s="22">
        <f>VLOOKUP(Input[[#This Row],[Shipment ID]],'Master Data Shipment'!A:F,6,0)</f>
        <v>0</v>
      </c>
      <c r="M44" s="22">
        <f>VLOOKUP(Input[[#This Row],[Shipment ID]],'Master Data Shipment'!A:G,7,0)</f>
        <v>0</v>
      </c>
      <c r="N44" s="8" t="s">
        <v>108</v>
      </c>
      <c r="O44" s="22">
        <f>IF(VLOOKUP(Input[[#This Row],[Shipment ID]],'Master Data Shipment'!A:H,8,0)=0,1,VLOOKUP(Input[[#This Row],[Shipment ID]],'Master Data Shipment'!A:H,8,0))</f>
        <v>1</v>
      </c>
      <c r="P44" s="8"/>
      <c r="Q44" s="8"/>
      <c r="R44" s="8"/>
      <c r="S44" s="8"/>
      <c r="T44" s="7">
        <f>1020*Input[[#This Row],[Container Counts of 20s]]</f>
        <v>0</v>
      </c>
      <c r="U44" s="7">
        <f>1700*(Input[[#This Row],[Container Counts of 40s]])</f>
        <v>0</v>
      </c>
      <c r="V44" s="7">
        <f>1700*(Input[[#This Row],[Container Counts of 40HCs]])</f>
        <v>1700</v>
      </c>
      <c r="W44" s="7">
        <f>2170*(Input[[#This Row],[Container Counts of 45s]]+Input[[#This Row],[Container Counts of 45HCs]])</f>
        <v>0</v>
      </c>
      <c r="X4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4" s="7">
        <f>245*Input[[#This Row],[Count of HBL Number(s)]]</f>
        <v>245</v>
      </c>
      <c r="AB44" s="7">
        <f>IF(Input[[#This Row],[Pricing Tier]]="fully_adopted_rate",0,300*Input[[#This Row],[Count of HBL Number(s)]])</f>
        <v>300</v>
      </c>
      <c r="AC44" s="7">
        <f>500*Input[[#This Row],[Count of HBL Number(s)]]</f>
        <v>500</v>
      </c>
      <c r="AD4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4" s="8"/>
      <c r="AF44" s="8"/>
      <c r="AG44" s="8"/>
      <c r="AH44" s="8"/>
      <c r="AI44" s="8"/>
      <c r="AJ44" s="7">
        <f>COUNTIF(Input[[#This Row],[S01 20''THC]:[S10 TELEX]],"&gt;0")</f>
        <v>8</v>
      </c>
      <c r="AK44" s="22" t="str">
        <f>IF(ISERROR(VLOOKUP(Input[[#This Row],[Shipment ID]],[1]Output!$B:$C,2,0)),"Not Found",VLOOKUP(Input[[#This Row],[Shipment ID]],[1]Output!$B:$C,2,0))</f>
        <v>Not Found</v>
      </c>
      <c r="AL44" s="22" t="e">
        <f>VLOOKUP(Input[[#This Row],[Shipment ID]],Exception!A:B,2,0)</f>
        <v>#N/A</v>
      </c>
    </row>
    <row r="45" spans="1:38" x14ac:dyDescent="0.5">
      <c r="A45" s="8">
        <v>1569276</v>
      </c>
      <c r="B45" s="22" t="str">
        <f>IF(ISERROR(VLOOKUP(Input[[#This Row],[Shipment ID]],'Master Data Shipment'!A:B,2,0)),"Not Found",VLOOKUP(Input[[#This Row],[Shipment ID]],'Master Data Shipment'!A:B,2,0))</f>
        <v>Dongguan Taihong Packaging Co.,Ltd</v>
      </c>
      <c r="C45" s="8"/>
      <c r="D45" s="22" t="str">
        <f>VLOOKUP(Input[[#This Row],[Shipper Company Name]],'Master Data Shipper'!A:B,2,0)</f>
        <v>Flexport International (Shanghai) Co., Ltd Shenzhen Branch</v>
      </c>
      <c r="E45" s="22" t="str">
        <f>IF(ISERROR(VLOOKUP(Input[[#This Row],[Shipper Company Name]],'Master Data Shipper'!A:C,3,0)),"Not Found",VLOOKUP(Input[[#This Row],[Shipper Company Name]],'Master Data Shipper'!A:C,3,0))</f>
        <v>Dongguan Taihong Packaging Co.,Ltd</v>
      </c>
      <c r="F45" s="8"/>
      <c r="G45" s="22" t="str">
        <f>IF(ISERROR(VLOOKUP(Input[[#This Row],[Shipper Company Name]],'Master Data Shipper'!A:D,4,0)),0,VLOOKUP(Input[[#This Row],[Shipper Company Name]],'Master Data Shipper'!A:D,4,0))</f>
        <v>base_rate</v>
      </c>
      <c r="H45" s="8"/>
      <c r="I45" s="22">
        <f>VLOOKUP(Input[[#This Row],[Shipment ID]],'Master Data Shipment'!A:C,3,0)</f>
        <v>0</v>
      </c>
      <c r="J45" s="22">
        <f>VLOOKUP(Input[[#This Row],[Shipment ID]],'Master Data Shipment'!A:D,4,0)</f>
        <v>0</v>
      </c>
      <c r="K45" s="22">
        <f>VLOOKUP(Input[[#This Row],[Shipment ID]],'Master Data Shipment'!A:E,5,0)</f>
        <v>1</v>
      </c>
      <c r="L45" s="22">
        <f>VLOOKUP(Input[[#This Row],[Shipment ID]],'Master Data Shipment'!A:F,6,0)</f>
        <v>0</v>
      </c>
      <c r="M45" s="22">
        <f>VLOOKUP(Input[[#This Row],[Shipment ID]],'Master Data Shipment'!A:G,7,0)</f>
        <v>0</v>
      </c>
      <c r="N45" s="8" t="s">
        <v>108</v>
      </c>
      <c r="O45" s="22">
        <f>IF(VLOOKUP(Input[[#This Row],[Shipment ID]],'Master Data Shipment'!A:H,8,0)=0,1,VLOOKUP(Input[[#This Row],[Shipment ID]],'Master Data Shipment'!A:H,8,0))</f>
        <v>1</v>
      </c>
      <c r="P45" s="8"/>
      <c r="Q45" s="8"/>
      <c r="R45" s="8"/>
      <c r="S45" s="8"/>
      <c r="T45" s="7">
        <f>1020*Input[[#This Row],[Container Counts of 20s]]</f>
        <v>0</v>
      </c>
      <c r="U45" s="7">
        <f>1700*(Input[[#This Row],[Container Counts of 40s]])</f>
        <v>0</v>
      </c>
      <c r="V45" s="7">
        <f>1700*(Input[[#This Row],[Container Counts of 40HCs]])</f>
        <v>1700</v>
      </c>
      <c r="W45" s="7">
        <f>2170*(Input[[#This Row],[Container Counts of 45s]]+Input[[#This Row],[Container Counts of 45HCs]])</f>
        <v>0</v>
      </c>
      <c r="X4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5" s="7">
        <f>245*Input[[#This Row],[Count of HBL Number(s)]]</f>
        <v>245</v>
      </c>
      <c r="AB45" s="7">
        <f>IF(Input[[#This Row],[Pricing Tier]]="fully_adopted_rate",0,300*Input[[#This Row],[Count of HBL Number(s)]])</f>
        <v>300</v>
      </c>
      <c r="AC45" s="7">
        <f>500*Input[[#This Row],[Count of HBL Number(s)]]</f>
        <v>500</v>
      </c>
      <c r="AD4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5" s="8"/>
      <c r="AF45" s="8"/>
      <c r="AG45" s="8"/>
      <c r="AH45" s="8"/>
      <c r="AI45" s="8"/>
      <c r="AJ45" s="7">
        <f>COUNTIF(Input[[#This Row],[S01 20''THC]:[S10 TELEX]],"&gt;0")</f>
        <v>8</v>
      </c>
      <c r="AK45" s="22" t="str">
        <f>IF(ISERROR(VLOOKUP(Input[[#This Row],[Shipment ID]],[1]Output!$B:$C,2,0)),"Not Found",VLOOKUP(Input[[#This Row],[Shipment ID]],[1]Output!$B:$C,2,0))</f>
        <v>Not Found</v>
      </c>
      <c r="AL45" s="22" t="e">
        <f>VLOOKUP(Input[[#This Row],[Shipment ID]],Exception!A:B,2,0)</f>
        <v>#N/A</v>
      </c>
    </row>
    <row r="46" spans="1:38" x14ac:dyDescent="0.5">
      <c r="A46" s="8">
        <v>1558622</v>
      </c>
      <c r="B46" s="22" t="str">
        <f>IF(ISERROR(VLOOKUP(Input[[#This Row],[Shipment ID]],'Master Data Shipment'!A:B,2,0)),"Not Found",VLOOKUP(Input[[#This Row],[Shipment ID]],'Master Data Shipment'!A:B,2,0))</f>
        <v>Best Green Eco Technology Limited</v>
      </c>
      <c r="C46" s="8"/>
      <c r="D46" s="22" t="str">
        <f>VLOOKUP(Input[[#This Row],[Shipper Company Name]],'Master Data Shipper'!A:B,2,0)</f>
        <v>Flexport International (Shanghai) Co., Ltd Shenzhen Branch</v>
      </c>
      <c r="E46" s="22" t="str">
        <f>IF(ISERROR(VLOOKUP(Input[[#This Row],[Shipper Company Name]],'Master Data Shipper'!A:C,3,0)),"Not Found",VLOOKUP(Input[[#This Row],[Shipper Company Name]],'Master Data Shipper'!A:C,3,0))</f>
        <v>Guangxi Firstpak Environmental Technology Co., Ltd.</v>
      </c>
      <c r="F46" s="8"/>
      <c r="G46" s="22">
        <f>IF(ISERROR(VLOOKUP(Input[[#This Row],[Shipper Company Name]],'Master Data Shipper'!A:D,4,0)),0,VLOOKUP(Input[[#This Row],[Shipper Company Name]],'Master Data Shipper'!A:D,4,0))</f>
        <v>0</v>
      </c>
      <c r="H46" s="8"/>
      <c r="I46" s="22">
        <f>VLOOKUP(Input[[#This Row],[Shipment ID]],'Master Data Shipment'!A:C,3,0)</f>
        <v>0</v>
      </c>
      <c r="J46" s="22">
        <f>VLOOKUP(Input[[#This Row],[Shipment ID]],'Master Data Shipment'!A:D,4,0)</f>
        <v>0</v>
      </c>
      <c r="K46" s="22">
        <f>VLOOKUP(Input[[#This Row],[Shipment ID]],'Master Data Shipment'!A:E,5,0)</f>
        <v>1</v>
      </c>
      <c r="L46" s="22">
        <f>VLOOKUP(Input[[#This Row],[Shipment ID]],'Master Data Shipment'!A:F,6,0)</f>
        <v>0</v>
      </c>
      <c r="M46" s="22">
        <f>VLOOKUP(Input[[#This Row],[Shipment ID]],'Master Data Shipment'!A:G,7,0)</f>
        <v>0</v>
      </c>
      <c r="N46" s="8" t="s">
        <v>108</v>
      </c>
      <c r="O46" s="22">
        <f>IF(VLOOKUP(Input[[#This Row],[Shipment ID]],'Master Data Shipment'!A:H,8,0)=0,1,VLOOKUP(Input[[#This Row],[Shipment ID]],'Master Data Shipment'!A:H,8,0))</f>
        <v>1</v>
      </c>
      <c r="P46" s="8"/>
      <c r="Q46" s="8"/>
      <c r="R46" s="8"/>
      <c r="S46" s="8"/>
      <c r="T46" s="7">
        <f>1020*Input[[#This Row],[Container Counts of 20s]]</f>
        <v>0</v>
      </c>
      <c r="U46" s="7">
        <f>1700*(Input[[#This Row],[Container Counts of 40s]])</f>
        <v>0</v>
      </c>
      <c r="V46" s="7">
        <f>1700*(Input[[#This Row],[Container Counts of 40HCs]])</f>
        <v>1700</v>
      </c>
      <c r="W46" s="7">
        <f>2170*(Input[[#This Row],[Container Counts of 45s]]+Input[[#This Row],[Container Counts of 45HCs]])</f>
        <v>0</v>
      </c>
      <c r="X4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6" s="7">
        <f>245*Input[[#This Row],[Count of HBL Number(s)]]</f>
        <v>245</v>
      </c>
      <c r="AB46" s="7">
        <f>IF(Input[[#This Row],[Pricing Tier]]="fully_adopted_rate",0,300*Input[[#This Row],[Count of HBL Number(s)]])</f>
        <v>300</v>
      </c>
      <c r="AC46" s="7">
        <f>500*Input[[#This Row],[Count of HBL Number(s)]]</f>
        <v>500</v>
      </c>
      <c r="AD4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6" s="8"/>
      <c r="AF46" s="8"/>
      <c r="AG46" s="8"/>
      <c r="AH46" s="8"/>
      <c r="AI46" s="8"/>
      <c r="AJ46" s="7">
        <f>COUNTIF(Input[[#This Row],[S01 20''THC]:[S10 TELEX]],"&gt;0")</f>
        <v>8</v>
      </c>
      <c r="AK46" s="22" t="str">
        <f>IF(ISERROR(VLOOKUP(Input[[#This Row],[Shipment ID]],[1]Output!$B:$C,2,0)),"Not Found",VLOOKUP(Input[[#This Row],[Shipment ID]],[1]Output!$B:$C,2,0))</f>
        <v>Not Found</v>
      </c>
      <c r="AL46" s="22" t="e">
        <f>VLOOKUP(Input[[#This Row],[Shipment ID]],Exception!A:B,2,0)</f>
        <v>#N/A</v>
      </c>
    </row>
    <row r="47" spans="1:38" x14ac:dyDescent="0.5">
      <c r="A47" s="8">
        <v>1583833</v>
      </c>
      <c r="B47" s="22" t="str">
        <f>IF(ISERROR(VLOOKUP(Input[[#This Row],[Shipment ID]],'Master Data Shipment'!A:B,2,0)),"Not Found",VLOOKUP(Input[[#This Row],[Shipment ID]],'Master Data Shipment'!A:B,2,0))</f>
        <v>HUARUI PACKAGING TECH (HANGZHOU) CO.,LTD.</v>
      </c>
      <c r="C47" s="8"/>
      <c r="D47" s="22" t="e">
        <f>VLOOKUP(Input[[#This Row],[Shipper Company Name]],'Master Data Shipper'!A:B,2,0)</f>
        <v>#N/A</v>
      </c>
      <c r="E47" s="22" t="str">
        <f>IF(ISERROR(VLOOKUP(Input[[#This Row],[Shipper Company Name]],'Master Data Shipper'!A:C,3,0)),"Not Found",VLOOKUP(Input[[#This Row],[Shipper Company Name]],'Master Data Shipper'!A:C,3,0))</f>
        <v>Not Found</v>
      </c>
      <c r="F47" s="8"/>
      <c r="G47" s="22">
        <f>IF(ISERROR(VLOOKUP(Input[[#This Row],[Shipper Company Name]],'Master Data Shipper'!A:D,4,0)),0,VLOOKUP(Input[[#This Row],[Shipper Company Name]],'Master Data Shipper'!A:D,4,0))</f>
        <v>0</v>
      </c>
      <c r="H47" s="8"/>
      <c r="I47" s="22">
        <f>VLOOKUP(Input[[#This Row],[Shipment ID]],'Master Data Shipment'!A:C,3,0)</f>
        <v>1</v>
      </c>
      <c r="J47" s="22">
        <f>VLOOKUP(Input[[#This Row],[Shipment ID]],'Master Data Shipment'!A:D,4,0)</f>
        <v>0</v>
      </c>
      <c r="K47" s="22">
        <f>VLOOKUP(Input[[#This Row],[Shipment ID]],'Master Data Shipment'!A:E,5,0)</f>
        <v>0</v>
      </c>
      <c r="L47" s="22">
        <f>VLOOKUP(Input[[#This Row],[Shipment ID]],'Master Data Shipment'!A:F,6,0)</f>
        <v>0</v>
      </c>
      <c r="M47" s="22">
        <f>VLOOKUP(Input[[#This Row],[Shipment ID]],'Master Data Shipment'!A:G,7,0)</f>
        <v>0</v>
      </c>
      <c r="N47" s="8" t="s">
        <v>108</v>
      </c>
      <c r="O47" s="22">
        <f>IF(VLOOKUP(Input[[#This Row],[Shipment ID]],'Master Data Shipment'!A:H,8,0)=0,1,VLOOKUP(Input[[#This Row],[Shipment ID]],'Master Data Shipment'!A:H,8,0))</f>
        <v>1</v>
      </c>
      <c r="P47" s="8"/>
      <c r="Q47" s="8"/>
      <c r="R47" s="8"/>
      <c r="S47" s="8"/>
      <c r="T47" s="7">
        <f>1020*Input[[#This Row],[Container Counts of 20s]]</f>
        <v>1020</v>
      </c>
      <c r="U47" s="7">
        <f>1700*(Input[[#This Row],[Container Counts of 40s]])</f>
        <v>0</v>
      </c>
      <c r="V47" s="7">
        <f>1700*(Input[[#This Row],[Container Counts of 40HCs]])</f>
        <v>0</v>
      </c>
      <c r="W47" s="7">
        <f>2170*(Input[[#This Row],[Container Counts of 45s]]+Input[[#This Row],[Container Counts of 45HCs]])</f>
        <v>0</v>
      </c>
      <c r="X4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7" s="7">
        <f>245*Input[[#This Row],[Count of HBL Number(s)]]</f>
        <v>245</v>
      </c>
      <c r="AB47" s="7">
        <f>IF(Input[[#This Row],[Pricing Tier]]="fully_adopted_rate",0,300*Input[[#This Row],[Count of HBL Number(s)]])</f>
        <v>300</v>
      </c>
      <c r="AC47" s="7">
        <f>500*Input[[#This Row],[Count of HBL Number(s)]]</f>
        <v>500</v>
      </c>
      <c r="AD47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7" s="8"/>
      <c r="AF47" s="8"/>
      <c r="AG47" s="8"/>
      <c r="AH47" s="8"/>
      <c r="AI47" s="8"/>
      <c r="AJ47" s="7">
        <f>COUNTIF(Input[[#This Row],[S01 20''THC]:[S10 TELEX]],"&gt;0")</f>
        <v>8</v>
      </c>
      <c r="AK47" s="22" t="str">
        <f>IF(ISERROR(VLOOKUP(Input[[#This Row],[Shipment ID]],[1]Output!$B:$C,2,0)),"Not Found",VLOOKUP(Input[[#This Row],[Shipment ID]],[1]Output!$B:$C,2,0))</f>
        <v>Not Found</v>
      </c>
      <c r="AL47" s="22" t="e">
        <f>VLOOKUP(Input[[#This Row],[Shipment ID]],Exception!A:B,2,0)</f>
        <v>#N/A</v>
      </c>
    </row>
    <row r="48" spans="1:38" x14ac:dyDescent="0.5">
      <c r="A48" s="8">
        <v>1591978</v>
      </c>
      <c r="B48" s="22" t="str">
        <f>IF(ISERROR(VLOOKUP(Input[[#This Row],[Shipment ID]],'Master Data Shipment'!A:B,2,0)),"Not Found",VLOOKUP(Input[[#This Row],[Shipment ID]],'Master Data Shipment'!A:B,2,0))</f>
        <v>Huizhou Yi Kun Packaging Co., Ltd.</v>
      </c>
      <c r="C48" s="8"/>
      <c r="D48" s="22" t="str">
        <f>VLOOKUP(Input[[#This Row],[Shipper Company Name]],'Master Data Shipper'!A:B,2,0)</f>
        <v>Flexport International (Shanghai) Co., Ltd Shenzhen Branch</v>
      </c>
      <c r="E48" s="22" t="str">
        <f>IF(ISERROR(VLOOKUP(Input[[#This Row],[Shipper Company Name]],'Master Data Shipper'!A:C,3,0)),"Not Found",VLOOKUP(Input[[#This Row],[Shipper Company Name]],'Master Data Shipper'!A:C,3,0))</f>
        <v>Huizhou Yi Kun Packaging Co., Ltd.</v>
      </c>
      <c r="F48" s="8"/>
      <c r="G48" s="22">
        <f>IF(ISERROR(VLOOKUP(Input[[#This Row],[Shipper Company Name]],'Master Data Shipper'!A:D,4,0)),0,VLOOKUP(Input[[#This Row],[Shipper Company Name]],'Master Data Shipper'!A:D,4,0))</f>
        <v>0</v>
      </c>
      <c r="H48" s="8"/>
      <c r="I48" s="22">
        <f>VLOOKUP(Input[[#This Row],[Shipment ID]],'Master Data Shipment'!A:C,3,0)</f>
        <v>1</v>
      </c>
      <c r="J48" s="22">
        <f>VLOOKUP(Input[[#This Row],[Shipment ID]],'Master Data Shipment'!A:D,4,0)</f>
        <v>0</v>
      </c>
      <c r="K48" s="22">
        <f>VLOOKUP(Input[[#This Row],[Shipment ID]],'Master Data Shipment'!A:E,5,0)</f>
        <v>0</v>
      </c>
      <c r="L48" s="22">
        <f>VLOOKUP(Input[[#This Row],[Shipment ID]],'Master Data Shipment'!A:F,6,0)</f>
        <v>0</v>
      </c>
      <c r="M48" s="22">
        <f>VLOOKUP(Input[[#This Row],[Shipment ID]],'Master Data Shipment'!A:G,7,0)</f>
        <v>0</v>
      </c>
      <c r="N48" s="8" t="s">
        <v>100</v>
      </c>
      <c r="O48" s="22">
        <f>IF(VLOOKUP(Input[[#This Row],[Shipment ID]],'Master Data Shipment'!A:H,8,0)=0,1,VLOOKUP(Input[[#This Row],[Shipment ID]],'Master Data Shipment'!A:H,8,0))</f>
        <v>1</v>
      </c>
      <c r="P48" s="8"/>
      <c r="Q48" s="8"/>
      <c r="R48" s="8"/>
      <c r="S48" s="8"/>
      <c r="T48" s="7">
        <f>1020*Input[[#This Row],[Container Counts of 20s]]</f>
        <v>1020</v>
      </c>
      <c r="U48" s="7">
        <f>1700*(Input[[#This Row],[Container Counts of 40s]])</f>
        <v>0</v>
      </c>
      <c r="V48" s="7">
        <f>1700*(Input[[#This Row],[Container Counts of 40HCs]])</f>
        <v>0</v>
      </c>
      <c r="W48" s="7">
        <f>2170*(Input[[#This Row],[Container Counts of 45s]]+Input[[#This Row],[Container Counts of 45HCs]])</f>
        <v>0</v>
      </c>
      <c r="X4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8" s="7">
        <f>245*Input[[#This Row],[Count of HBL Number(s)]]</f>
        <v>245</v>
      </c>
      <c r="AB48" s="7">
        <f>IF(Input[[#This Row],[Pricing Tier]]="fully_adopted_rate",0,300*Input[[#This Row],[Count of HBL Number(s)]])</f>
        <v>300</v>
      </c>
      <c r="AC48" s="7">
        <f>500*Input[[#This Row],[Count of HBL Number(s)]]</f>
        <v>500</v>
      </c>
      <c r="AD4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48" s="8"/>
      <c r="AF48" s="8"/>
      <c r="AG48" s="8"/>
      <c r="AH48" s="8"/>
      <c r="AI48" s="8"/>
      <c r="AJ48" s="7">
        <f>COUNTIF(Input[[#This Row],[S01 20''THC]:[S10 TELEX]],"&gt;0")</f>
        <v>7</v>
      </c>
      <c r="AK48" s="22" t="str">
        <f>IF(ISERROR(VLOOKUP(Input[[#This Row],[Shipment ID]],[1]Output!$B:$C,2,0)),"Not Found",VLOOKUP(Input[[#This Row],[Shipment ID]],[1]Output!$B:$C,2,0))</f>
        <v>Not Found</v>
      </c>
      <c r="AL48" s="22" t="e">
        <f>VLOOKUP(Input[[#This Row],[Shipment ID]],Exception!A:B,2,0)</f>
        <v>#N/A</v>
      </c>
    </row>
    <row r="49" spans="1:38" x14ac:dyDescent="0.5">
      <c r="A49" s="8">
        <v>1552294</v>
      </c>
      <c r="B49" s="22" t="str">
        <f>IF(ISERROR(VLOOKUP(Input[[#This Row],[Shipment ID]],'Master Data Shipment'!A:B,2,0)),"Not Found",VLOOKUP(Input[[#This Row],[Shipment ID]],'Master Data Shipment'!A:B,2,0))</f>
        <v>Haijie International Inc</v>
      </c>
      <c r="C49" s="8"/>
      <c r="D49" s="22" t="str">
        <f>VLOOKUP(Input[[#This Row],[Shipper Company Name]],'Master Data Shipper'!A:B,2,0)</f>
        <v>Flexport International (Shanghai) Co., Ltd Shenzhen Branch</v>
      </c>
      <c r="E49" s="22" t="str">
        <f>IF(ISERROR(VLOOKUP(Input[[#This Row],[Shipper Company Name]],'Master Data Shipper'!A:C,3,0)),"Not Found",VLOOKUP(Input[[#This Row],[Shipper Company Name]],'Master Data Shipper'!A:C,3,0))</f>
        <v>Haijie International Inc</v>
      </c>
      <c r="F49" s="8"/>
      <c r="G49" s="22" t="str">
        <f>IF(ISERROR(VLOOKUP(Input[[#This Row],[Shipper Company Name]],'Master Data Shipper'!A:D,4,0)),0,VLOOKUP(Input[[#This Row],[Shipper Company Name]],'Master Data Shipper'!A:D,4,0))</f>
        <v>base_rate</v>
      </c>
      <c r="H49" s="8"/>
      <c r="I49" s="22">
        <f>VLOOKUP(Input[[#This Row],[Shipment ID]],'Master Data Shipment'!A:C,3,0)</f>
        <v>0</v>
      </c>
      <c r="J49" s="22">
        <f>VLOOKUP(Input[[#This Row],[Shipment ID]],'Master Data Shipment'!A:D,4,0)</f>
        <v>0</v>
      </c>
      <c r="K49" s="22">
        <f>VLOOKUP(Input[[#This Row],[Shipment ID]],'Master Data Shipment'!A:E,5,0)</f>
        <v>1</v>
      </c>
      <c r="L49" s="22">
        <f>VLOOKUP(Input[[#This Row],[Shipment ID]],'Master Data Shipment'!A:F,6,0)</f>
        <v>0</v>
      </c>
      <c r="M49" s="22">
        <f>VLOOKUP(Input[[#This Row],[Shipment ID]],'Master Data Shipment'!A:G,7,0)</f>
        <v>0</v>
      </c>
      <c r="N49" s="8" t="s">
        <v>108</v>
      </c>
      <c r="O49" s="22">
        <f>IF(VLOOKUP(Input[[#This Row],[Shipment ID]],'Master Data Shipment'!A:H,8,0)=0,1,VLOOKUP(Input[[#This Row],[Shipment ID]],'Master Data Shipment'!A:H,8,0))</f>
        <v>1</v>
      </c>
      <c r="P49" s="8"/>
      <c r="Q49" s="8"/>
      <c r="R49" s="8"/>
      <c r="S49" s="8"/>
      <c r="T49" s="7">
        <f>1020*Input[[#This Row],[Container Counts of 20s]]</f>
        <v>0</v>
      </c>
      <c r="U49" s="7">
        <f>1700*(Input[[#This Row],[Container Counts of 40s]])</f>
        <v>0</v>
      </c>
      <c r="V49" s="7">
        <f>1700*(Input[[#This Row],[Container Counts of 40HCs]])</f>
        <v>1700</v>
      </c>
      <c r="W49" s="7">
        <f>2170*(Input[[#This Row],[Container Counts of 45s]]+Input[[#This Row],[Container Counts of 45HCs]])</f>
        <v>0</v>
      </c>
      <c r="X4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4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4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49" s="7">
        <f>245*Input[[#This Row],[Count of HBL Number(s)]]</f>
        <v>245</v>
      </c>
      <c r="AB49" s="7">
        <f>IF(Input[[#This Row],[Pricing Tier]]="fully_adopted_rate",0,300*Input[[#This Row],[Count of HBL Number(s)]])</f>
        <v>300</v>
      </c>
      <c r="AC49" s="7">
        <f>500*Input[[#This Row],[Count of HBL Number(s)]]</f>
        <v>500</v>
      </c>
      <c r="AD4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49" s="8"/>
      <c r="AF49" s="8"/>
      <c r="AG49" s="8"/>
      <c r="AH49" s="8"/>
      <c r="AI49" s="8"/>
      <c r="AJ49" s="7">
        <f>COUNTIF(Input[[#This Row],[S01 20''THC]:[S10 TELEX]],"&gt;0")</f>
        <v>8</v>
      </c>
      <c r="AK49" s="22" t="str">
        <f>IF(ISERROR(VLOOKUP(Input[[#This Row],[Shipment ID]],[1]Output!$B:$C,2,0)),"Not Found",VLOOKUP(Input[[#This Row],[Shipment ID]],[1]Output!$B:$C,2,0))</f>
        <v>Not Found</v>
      </c>
      <c r="AL49" s="22" t="e">
        <f>VLOOKUP(Input[[#This Row],[Shipment ID]],Exception!A:B,2,0)</f>
        <v>#N/A</v>
      </c>
    </row>
    <row r="50" spans="1:38" x14ac:dyDescent="0.5">
      <c r="A50" s="8">
        <v>1563438</v>
      </c>
      <c r="B50" s="22" t="str">
        <f>IF(ISERROR(VLOOKUP(Input[[#This Row],[Shipment ID]],'Master Data Shipment'!A:B,2,0)),"Not Found",VLOOKUP(Input[[#This Row],[Shipment ID]],'Master Data Shipment'!A:B,2,0))</f>
        <v>FOSHAN SITZONE FURNITURE CO.,LTD GOODTONE BRANCH</v>
      </c>
      <c r="C50" s="8"/>
      <c r="D50" s="22" t="e">
        <f>VLOOKUP(Input[[#This Row],[Shipper Company Name]],'Master Data Shipper'!A:B,2,0)</f>
        <v>#N/A</v>
      </c>
      <c r="E50" s="22" t="str">
        <f>IF(ISERROR(VLOOKUP(Input[[#This Row],[Shipper Company Name]],'Master Data Shipper'!A:C,3,0)),"Not Found",VLOOKUP(Input[[#This Row],[Shipper Company Name]],'Master Data Shipper'!A:C,3,0))</f>
        <v>Not Found</v>
      </c>
      <c r="F50" s="8"/>
      <c r="G50" s="22">
        <f>IF(ISERROR(VLOOKUP(Input[[#This Row],[Shipper Company Name]],'Master Data Shipper'!A:D,4,0)),0,VLOOKUP(Input[[#This Row],[Shipper Company Name]],'Master Data Shipper'!A:D,4,0))</f>
        <v>0</v>
      </c>
      <c r="H50" s="8"/>
      <c r="I50" s="22">
        <f>VLOOKUP(Input[[#This Row],[Shipment ID]],'Master Data Shipment'!A:C,3,0)</f>
        <v>0</v>
      </c>
      <c r="J50" s="22">
        <f>VLOOKUP(Input[[#This Row],[Shipment ID]],'Master Data Shipment'!A:D,4,0)</f>
        <v>0</v>
      </c>
      <c r="K50" s="22">
        <f>VLOOKUP(Input[[#This Row],[Shipment ID]],'Master Data Shipment'!A:E,5,0)</f>
        <v>3</v>
      </c>
      <c r="L50" s="22">
        <f>VLOOKUP(Input[[#This Row],[Shipment ID]],'Master Data Shipment'!A:F,6,0)</f>
        <v>0</v>
      </c>
      <c r="M50" s="22">
        <f>VLOOKUP(Input[[#This Row],[Shipment ID]],'Master Data Shipment'!A:G,7,0)</f>
        <v>0</v>
      </c>
      <c r="N50" s="8" t="s">
        <v>108</v>
      </c>
      <c r="O50" s="22">
        <f>IF(VLOOKUP(Input[[#This Row],[Shipment ID]],'Master Data Shipment'!A:H,8,0)=0,1,VLOOKUP(Input[[#This Row],[Shipment ID]],'Master Data Shipment'!A:H,8,0))</f>
        <v>1</v>
      </c>
      <c r="P50" s="8"/>
      <c r="Q50" s="8"/>
      <c r="R50" s="8"/>
      <c r="S50" s="8"/>
      <c r="T50" s="7">
        <f>1020*Input[[#This Row],[Container Counts of 20s]]</f>
        <v>0</v>
      </c>
      <c r="U50" s="7">
        <f>1700*(Input[[#This Row],[Container Counts of 40s]])</f>
        <v>0</v>
      </c>
      <c r="V50" s="7">
        <f>1700*(Input[[#This Row],[Container Counts of 40HCs]])</f>
        <v>5100</v>
      </c>
      <c r="W50" s="7">
        <f>2170*(Input[[#This Row],[Container Counts of 45s]]+Input[[#This Row],[Container Counts of 45HCs]])</f>
        <v>0</v>
      </c>
      <c r="X50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50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50" s="7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50" s="7">
        <f>245*Input[[#This Row],[Count of HBL Number(s)]]</f>
        <v>245</v>
      </c>
      <c r="AB50" s="7">
        <f>IF(Input[[#This Row],[Pricing Tier]]="fully_adopted_rate",0,300*Input[[#This Row],[Count of HBL Number(s)]])</f>
        <v>300</v>
      </c>
      <c r="AC50" s="7">
        <f>500*Input[[#This Row],[Count of HBL Number(s)]]</f>
        <v>500</v>
      </c>
      <c r="AD50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50" s="8"/>
      <c r="AF50" s="8"/>
      <c r="AG50" s="8"/>
      <c r="AH50" s="8"/>
      <c r="AI50" s="8"/>
      <c r="AJ50" s="7">
        <f>COUNTIF(Input[[#This Row],[S01 20''THC]:[S10 TELEX]],"&gt;0")</f>
        <v>8</v>
      </c>
      <c r="AK50" s="22" t="str">
        <f>IF(ISERROR(VLOOKUP(Input[[#This Row],[Shipment ID]],[1]Output!$B:$C,2,0)),"Not Found",VLOOKUP(Input[[#This Row],[Shipment ID]],[1]Output!$B:$C,2,0))</f>
        <v>Not Found</v>
      </c>
      <c r="AL50" s="22" t="e">
        <f>VLOOKUP(Input[[#This Row],[Shipment ID]],Exception!A:B,2,0)</f>
        <v>#N/A</v>
      </c>
    </row>
    <row r="51" spans="1:38" x14ac:dyDescent="0.5">
      <c r="A51" s="8">
        <v>1564586</v>
      </c>
      <c r="B51" s="22" t="str">
        <f>IF(ISERROR(VLOOKUP(Input[[#This Row],[Shipment ID]],'Master Data Shipment'!A:B,2,0)),"Not Found",VLOOKUP(Input[[#This Row],[Shipment ID]],'Master Data Shipment'!A:B,2,0))</f>
        <v>Sinsion Technology Industrial Co.,Ltd</v>
      </c>
      <c r="C51" s="8"/>
      <c r="D51" s="22" t="str">
        <f>VLOOKUP(Input[[#This Row],[Shipper Company Name]],'Master Data Shipper'!A:B,2,0)</f>
        <v>Flexport International (Shanghai) Co., Ltd Shenzhen Branch</v>
      </c>
      <c r="E51" s="22" t="str">
        <f>IF(ISERROR(VLOOKUP(Input[[#This Row],[Shipper Company Name]],'Master Data Shipper'!A:C,3,0)),"Not Found",VLOOKUP(Input[[#This Row],[Shipper Company Name]],'Master Data Shipper'!A:C,3,0))</f>
        <v>Sinsion Technology Industrial Co.,Ltd</v>
      </c>
      <c r="F51" s="8"/>
      <c r="G51" s="22" t="str">
        <f>IF(ISERROR(VLOOKUP(Input[[#This Row],[Shipper Company Name]],'Master Data Shipper'!A:D,4,0)),0,VLOOKUP(Input[[#This Row],[Shipper Company Name]],'Master Data Shipper'!A:D,4,0))</f>
        <v>base_rate</v>
      </c>
      <c r="H51" s="8"/>
      <c r="I51" s="22">
        <f>VLOOKUP(Input[[#This Row],[Shipment ID]],'Master Data Shipment'!A:C,3,0)</f>
        <v>0</v>
      </c>
      <c r="J51" s="22">
        <f>VLOOKUP(Input[[#This Row],[Shipment ID]],'Master Data Shipment'!A:D,4,0)</f>
        <v>1</v>
      </c>
      <c r="K51" s="22">
        <f>VLOOKUP(Input[[#This Row],[Shipment ID]],'Master Data Shipment'!A:E,5,0)</f>
        <v>0</v>
      </c>
      <c r="L51" s="22">
        <f>VLOOKUP(Input[[#This Row],[Shipment ID]],'Master Data Shipment'!A:F,6,0)</f>
        <v>0</v>
      </c>
      <c r="M51" s="22">
        <f>VLOOKUP(Input[[#This Row],[Shipment ID]],'Master Data Shipment'!A:G,7,0)</f>
        <v>0</v>
      </c>
      <c r="N51" s="8" t="s">
        <v>100</v>
      </c>
      <c r="O51" s="22">
        <f>IF(VLOOKUP(Input[[#This Row],[Shipment ID]],'Master Data Shipment'!A:H,8,0)=0,1,VLOOKUP(Input[[#This Row],[Shipment ID]],'Master Data Shipment'!A:H,8,0))</f>
        <v>1</v>
      </c>
      <c r="P51" s="8"/>
      <c r="Q51" s="8"/>
      <c r="R51" s="8"/>
      <c r="S51" s="8"/>
      <c r="T51" s="7">
        <f>1020*Input[[#This Row],[Container Counts of 20s]]</f>
        <v>0</v>
      </c>
      <c r="U51" s="7">
        <f>1700*(Input[[#This Row],[Container Counts of 40s]])</f>
        <v>1700</v>
      </c>
      <c r="V51" s="7">
        <f>1700*(Input[[#This Row],[Container Counts of 40HCs]])</f>
        <v>0</v>
      </c>
      <c r="W51" s="7">
        <f>2170*(Input[[#This Row],[Container Counts of 45s]]+Input[[#This Row],[Container Counts of 45HCs]])</f>
        <v>0</v>
      </c>
      <c r="X5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1" s="7">
        <f>245*Input[[#This Row],[Count of HBL Number(s)]]</f>
        <v>245</v>
      </c>
      <c r="AB51" s="7">
        <f>IF(Input[[#This Row],[Pricing Tier]]="fully_adopted_rate",0,300*Input[[#This Row],[Count of HBL Number(s)]])</f>
        <v>300</v>
      </c>
      <c r="AC51" s="7">
        <f>500*Input[[#This Row],[Count of HBL Number(s)]]</f>
        <v>500</v>
      </c>
      <c r="AD5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1" s="8"/>
      <c r="AF51" s="8"/>
      <c r="AG51" s="8"/>
      <c r="AH51" s="8"/>
      <c r="AI51" s="8"/>
      <c r="AJ51" s="7">
        <f>COUNTIF(Input[[#This Row],[S01 20''THC]:[S10 TELEX]],"&gt;0")</f>
        <v>7</v>
      </c>
      <c r="AK51" s="22" t="str">
        <f>IF(ISERROR(VLOOKUP(Input[[#This Row],[Shipment ID]],[1]Output!$B:$C,2,0)),"Not Found",VLOOKUP(Input[[#This Row],[Shipment ID]],[1]Output!$B:$C,2,0))</f>
        <v>Not Found</v>
      </c>
      <c r="AL51" s="22" t="e">
        <f>VLOOKUP(Input[[#This Row],[Shipment ID]],Exception!A:B,2,0)</f>
        <v>#N/A</v>
      </c>
    </row>
    <row r="52" spans="1:38" x14ac:dyDescent="0.5">
      <c r="A52" s="8">
        <v>1583872</v>
      </c>
      <c r="B52" s="22" t="str">
        <f>IF(ISERROR(VLOOKUP(Input[[#This Row],[Shipment ID]],'Master Data Shipment'!A:B,2,0)),"Not Found",VLOOKUP(Input[[#This Row],[Shipment ID]],'Master Data Shipment'!A:B,2,0))</f>
        <v>Providence Enterprise Ltd.</v>
      </c>
      <c r="C52" s="8"/>
      <c r="D52" s="22" t="str">
        <f>VLOOKUP(Input[[#This Row],[Shipper Company Name]],'Master Data Shipper'!A:B,2,0)</f>
        <v>Flexport Asia Limited</v>
      </c>
      <c r="E52" s="22" t="str">
        <f>IF(ISERROR(VLOOKUP(Input[[#This Row],[Shipper Company Name]],'Master Data Shipper'!A:C,3,0)),"Not Found",VLOOKUP(Input[[#This Row],[Shipper Company Name]],'Master Data Shipper'!A:C,3,0))</f>
        <v>Providence Enterprise Ltd.</v>
      </c>
      <c r="F52" s="8"/>
      <c r="G52" s="22" t="str">
        <f>IF(ISERROR(VLOOKUP(Input[[#This Row],[Shipper Company Name]],'Master Data Shipper'!A:D,4,0)),0,VLOOKUP(Input[[#This Row],[Shipper Company Name]],'Master Data Shipper'!A:D,4,0))</f>
        <v>base_rate</v>
      </c>
      <c r="H52" s="8"/>
      <c r="I52" s="22">
        <f>VLOOKUP(Input[[#This Row],[Shipment ID]],'Master Data Shipment'!A:C,3,0)</f>
        <v>0</v>
      </c>
      <c r="J52" s="22">
        <f>VLOOKUP(Input[[#This Row],[Shipment ID]],'Master Data Shipment'!A:D,4,0)</f>
        <v>2</v>
      </c>
      <c r="K52" s="22">
        <f>VLOOKUP(Input[[#This Row],[Shipment ID]],'Master Data Shipment'!A:E,5,0)</f>
        <v>0</v>
      </c>
      <c r="L52" s="22">
        <f>VLOOKUP(Input[[#This Row],[Shipment ID]],'Master Data Shipment'!A:F,6,0)</f>
        <v>0</v>
      </c>
      <c r="M52" s="22">
        <f>VLOOKUP(Input[[#This Row],[Shipment ID]],'Master Data Shipment'!A:G,7,0)</f>
        <v>0</v>
      </c>
      <c r="N52" s="8" t="s">
        <v>100</v>
      </c>
      <c r="O52" s="22">
        <f>IF(VLOOKUP(Input[[#This Row],[Shipment ID]],'Master Data Shipment'!A:H,8,0)=0,1,VLOOKUP(Input[[#This Row],[Shipment ID]],'Master Data Shipment'!A:H,8,0))</f>
        <v>1</v>
      </c>
      <c r="P52" s="8"/>
      <c r="Q52" s="8"/>
      <c r="R52" s="8"/>
      <c r="S52" s="8"/>
      <c r="T52" s="7">
        <f>1020*Input[[#This Row],[Container Counts of 20s]]</f>
        <v>0</v>
      </c>
      <c r="U52" s="7">
        <f>1700*(Input[[#This Row],[Container Counts of 40s]])</f>
        <v>3400</v>
      </c>
      <c r="V52" s="7">
        <f>1700*(Input[[#This Row],[Container Counts of 40HCs]])</f>
        <v>0</v>
      </c>
      <c r="W52" s="7">
        <f>2170*(Input[[#This Row],[Container Counts of 45s]]+Input[[#This Row],[Container Counts of 45HCs]])</f>
        <v>0</v>
      </c>
      <c r="X52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52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52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52" s="7">
        <f>245*Input[[#This Row],[Count of HBL Number(s)]]</f>
        <v>245</v>
      </c>
      <c r="AB52" s="7">
        <f>IF(Input[[#This Row],[Pricing Tier]]="fully_adopted_rate",0,300*Input[[#This Row],[Count of HBL Number(s)]])</f>
        <v>300</v>
      </c>
      <c r="AC52" s="7">
        <f>500*Input[[#This Row],[Count of HBL Number(s)]]</f>
        <v>500</v>
      </c>
      <c r="AD5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2" s="8"/>
      <c r="AF52" s="8"/>
      <c r="AG52" s="8"/>
      <c r="AH52" s="8"/>
      <c r="AI52" s="8"/>
      <c r="AJ52" s="7">
        <f>COUNTIF(Input[[#This Row],[S01 20''THC]:[S10 TELEX]],"&gt;0")</f>
        <v>7</v>
      </c>
      <c r="AK52" s="22" t="str">
        <f>IF(ISERROR(VLOOKUP(Input[[#This Row],[Shipment ID]],[1]Output!$B:$C,2,0)),"Not Found",VLOOKUP(Input[[#This Row],[Shipment ID]],[1]Output!$B:$C,2,0))</f>
        <v>Not Found</v>
      </c>
      <c r="AL52" s="22" t="e">
        <f>VLOOKUP(Input[[#This Row],[Shipment ID]],Exception!A:B,2,0)</f>
        <v>#N/A</v>
      </c>
    </row>
    <row r="53" spans="1:38" x14ac:dyDescent="0.5">
      <c r="A53" s="8">
        <v>1556861</v>
      </c>
      <c r="B53" s="22" t="str">
        <f>IF(ISERROR(VLOOKUP(Input[[#This Row],[Shipment ID]],'Master Data Shipment'!A:B,2,0)),"Not Found",VLOOKUP(Input[[#This Row],[Shipment ID]],'Master Data Shipment'!A:B,2,0))</f>
        <v>Foshan Field Smart Lighting Co., Ltd</v>
      </c>
      <c r="C53" s="8"/>
      <c r="D53" s="22" t="str">
        <f>VLOOKUP(Input[[#This Row],[Shipper Company Name]],'Master Data Shipper'!A:B,2,0)</f>
        <v>Flexport International (Shanghai) Co., Ltd Shenzhen Branch</v>
      </c>
      <c r="E53" s="22" t="str">
        <f>IF(ISERROR(VLOOKUP(Input[[#This Row],[Shipper Company Name]],'Master Data Shipper'!A:C,3,0)),"Not Found",VLOOKUP(Input[[#This Row],[Shipper Company Name]],'Master Data Shipper'!A:C,3,0))</f>
        <v>Foshan Field Smart Lighting Co., Ltd</v>
      </c>
      <c r="F53" s="8"/>
      <c r="G53" s="22" t="str">
        <f>IF(ISERROR(VLOOKUP(Input[[#This Row],[Shipper Company Name]],'Master Data Shipper'!A:D,4,0)),0,VLOOKUP(Input[[#This Row],[Shipper Company Name]],'Master Data Shipper'!A:D,4,0))</f>
        <v>base_rate</v>
      </c>
      <c r="H53" s="8"/>
      <c r="I53" s="22">
        <f>VLOOKUP(Input[[#This Row],[Shipment ID]],'Master Data Shipment'!A:C,3,0)</f>
        <v>0</v>
      </c>
      <c r="J53" s="22">
        <f>VLOOKUP(Input[[#This Row],[Shipment ID]],'Master Data Shipment'!A:D,4,0)</f>
        <v>0</v>
      </c>
      <c r="K53" s="22">
        <f>VLOOKUP(Input[[#This Row],[Shipment ID]],'Master Data Shipment'!A:E,5,0)</f>
        <v>1</v>
      </c>
      <c r="L53" s="22">
        <f>VLOOKUP(Input[[#This Row],[Shipment ID]],'Master Data Shipment'!A:F,6,0)</f>
        <v>0</v>
      </c>
      <c r="M53" s="22">
        <f>VLOOKUP(Input[[#This Row],[Shipment ID]],'Master Data Shipment'!A:G,7,0)</f>
        <v>0</v>
      </c>
      <c r="N53" s="8" t="s">
        <v>100</v>
      </c>
      <c r="O53" s="22">
        <f>IF(VLOOKUP(Input[[#This Row],[Shipment ID]],'Master Data Shipment'!A:H,8,0)=0,1,VLOOKUP(Input[[#This Row],[Shipment ID]],'Master Data Shipment'!A:H,8,0))</f>
        <v>1</v>
      </c>
      <c r="P53" s="8"/>
      <c r="Q53" s="8"/>
      <c r="R53" s="8"/>
      <c r="S53" s="8"/>
      <c r="T53" s="7">
        <f>1020*Input[[#This Row],[Container Counts of 20s]]</f>
        <v>0</v>
      </c>
      <c r="U53" s="7">
        <f>1700*(Input[[#This Row],[Container Counts of 40s]])</f>
        <v>0</v>
      </c>
      <c r="V53" s="7">
        <f>1700*(Input[[#This Row],[Container Counts of 40HCs]])</f>
        <v>1700</v>
      </c>
      <c r="W53" s="7">
        <f>2170*(Input[[#This Row],[Container Counts of 45s]]+Input[[#This Row],[Container Counts of 45HCs]])</f>
        <v>0</v>
      </c>
      <c r="X5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3" s="7">
        <f>245*Input[[#This Row],[Count of HBL Number(s)]]</f>
        <v>245</v>
      </c>
      <c r="AB53" s="7">
        <f>IF(Input[[#This Row],[Pricing Tier]]="fully_adopted_rate",0,300*Input[[#This Row],[Count of HBL Number(s)]])</f>
        <v>300</v>
      </c>
      <c r="AC53" s="7">
        <f>500*Input[[#This Row],[Count of HBL Number(s)]]</f>
        <v>500</v>
      </c>
      <c r="AD5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3" s="8"/>
      <c r="AF53" s="8"/>
      <c r="AG53" s="8"/>
      <c r="AH53" s="8"/>
      <c r="AI53" s="8"/>
      <c r="AJ53" s="7">
        <f>COUNTIF(Input[[#This Row],[S01 20''THC]:[S10 TELEX]],"&gt;0")</f>
        <v>7</v>
      </c>
      <c r="AK53" s="22" t="str">
        <f>IF(ISERROR(VLOOKUP(Input[[#This Row],[Shipment ID]],[1]Output!$B:$C,2,0)),"Not Found",VLOOKUP(Input[[#This Row],[Shipment ID]],[1]Output!$B:$C,2,0))</f>
        <v>Not Found</v>
      </c>
      <c r="AL53" s="22" t="e">
        <f>VLOOKUP(Input[[#This Row],[Shipment ID]],Exception!A:B,2,0)</f>
        <v>#N/A</v>
      </c>
    </row>
    <row r="54" spans="1:38" x14ac:dyDescent="0.5">
      <c r="A54" s="8">
        <v>1571764</v>
      </c>
      <c r="B54" s="22" t="str">
        <f>IF(ISERROR(VLOOKUP(Input[[#This Row],[Shipment ID]],'Master Data Shipment'!A:B,2,0)),"Not Found",VLOOKUP(Input[[#This Row],[Shipment ID]],'Master Data Shipment'!A:B,2,0))</f>
        <v>Stradivo HK Ltd.</v>
      </c>
      <c r="C54" s="8"/>
      <c r="D54" s="22" t="e">
        <f>VLOOKUP(Input[[#This Row],[Shipper Company Name]],'Master Data Shipper'!A:B,2,0)</f>
        <v>#N/A</v>
      </c>
      <c r="E54" s="22" t="str">
        <f>IF(ISERROR(VLOOKUP(Input[[#This Row],[Shipper Company Name]],'Master Data Shipper'!A:C,3,0)),"Not Found",VLOOKUP(Input[[#This Row],[Shipper Company Name]],'Master Data Shipper'!A:C,3,0))</f>
        <v>Not Found</v>
      </c>
      <c r="F54" s="8"/>
      <c r="G54" s="22">
        <f>IF(ISERROR(VLOOKUP(Input[[#This Row],[Shipper Company Name]],'Master Data Shipper'!A:D,4,0)),0,VLOOKUP(Input[[#This Row],[Shipper Company Name]],'Master Data Shipper'!A:D,4,0))</f>
        <v>0</v>
      </c>
      <c r="H54" s="8"/>
      <c r="I54" s="22">
        <f>VLOOKUP(Input[[#This Row],[Shipment ID]],'Master Data Shipment'!A:C,3,0)</f>
        <v>1</v>
      </c>
      <c r="J54" s="22">
        <f>VLOOKUP(Input[[#This Row],[Shipment ID]],'Master Data Shipment'!A:D,4,0)</f>
        <v>0</v>
      </c>
      <c r="K54" s="22">
        <f>VLOOKUP(Input[[#This Row],[Shipment ID]],'Master Data Shipment'!A:E,5,0)</f>
        <v>0</v>
      </c>
      <c r="L54" s="22">
        <f>VLOOKUP(Input[[#This Row],[Shipment ID]],'Master Data Shipment'!A:F,6,0)</f>
        <v>0</v>
      </c>
      <c r="M54" s="22">
        <f>VLOOKUP(Input[[#This Row],[Shipment ID]],'Master Data Shipment'!A:G,7,0)</f>
        <v>0</v>
      </c>
      <c r="N54" s="8" t="s">
        <v>100</v>
      </c>
      <c r="O54" s="22">
        <f>IF(VLOOKUP(Input[[#This Row],[Shipment ID]],'Master Data Shipment'!A:H,8,0)=0,1,VLOOKUP(Input[[#This Row],[Shipment ID]],'Master Data Shipment'!A:H,8,0))</f>
        <v>1</v>
      </c>
      <c r="P54" s="8"/>
      <c r="Q54" s="8"/>
      <c r="R54" s="8"/>
      <c r="S54" s="8"/>
      <c r="T54" s="7">
        <f>1020*Input[[#This Row],[Container Counts of 20s]]</f>
        <v>1020</v>
      </c>
      <c r="U54" s="7">
        <f>1700*(Input[[#This Row],[Container Counts of 40s]])</f>
        <v>0</v>
      </c>
      <c r="V54" s="7">
        <f>1700*(Input[[#This Row],[Container Counts of 40HCs]])</f>
        <v>0</v>
      </c>
      <c r="W54" s="7">
        <f>2170*(Input[[#This Row],[Container Counts of 45s]]+Input[[#This Row],[Container Counts of 45HCs]])</f>
        <v>0</v>
      </c>
      <c r="X5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4" s="7">
        <f>245*Input[[#This Row],[Count of HBL Number(s)]]</f>
        <v>245</v>
      </c>
      <c r="AB54" s="7">
        <f>IF(Input[[#This Row],[Pricing Tier]]="fully_adopted_rate",0,300*Input[[#This Row],[Count of HBL Number(s)]])</f>
        <v>300</v>
      </c>
      <c r="AC54" s="7">
        <f>500*Input[[#This Row],[Count of HBL Number(s)]]</f>
        <v>500</v>
      </c>
      <c r="AD54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4" s="8"/>
      <c r="AF54" s="8"/>
      <c r="AG54" s="8"/>
      <c r="AH54" s="8"/>
      <c r="AI54" s="8"/>
      <c r="AJ54" s="7">
        <f>COUNTIF(Input[[#This Row],[S01 20''THC]:[S10 TELEX]],"&gt;0")</f>
        <v>7</v>
      </c>
      <c r="AK54" s="22" t="str">
        <f>IF(ISERROR(VLOOKUP(Input[[#This Row],[Shipment ID]],[1]Output!$B:$C,2,0)),"Not Found",VLOOKUP(Input[[#This Row],[Shipment ID]],[1]Output!$B:$C,2,0))</f>
        <v>Not Found</v>
      </c>
      <c r="AL54" s="22" t="e">
        <f>VLOOKUP(Input[[#This Row],[Shipment ID]],Exception!A:B,2,0)</f>
        <v>#N/A</v>
      </c>
    </row>
    <row r="55" spans="1:38" x14ac:dyDescent="0.5">
      <c r="A55" s="8">
        <v>1551716</v>
      </c>
      <c r="B55" s="22" t="str">
        <f>IF(ISERROR(VLOOKUP(Input[[#This Row],[Shipment ID]],'Master Data Shipment'!A:B,2,0)),"Not Found",VLOOKUP(Input[[#This Row],[Shipment ID]],'Master Data Shipment'!A:B,2,0))</f>
        <v>Foshan Electrical &amp; Lighting Co., Ltd</v>
      </c>
      <c r="C55" s="8"/>
      <c r="D55" s="22" t="str">
        <f>VLOOKUP(Input[[#This Row],[Shipper Company Name]],'Master Data Shipper'!A:B,2,0)</f>
        <v>Flexport International (Shanghai) Co., Ltd Shenzhen Branch</v>
      </c>
      <c r="E55" s="22" t="str">
        <f>IF(ISERROR(VLOOKUP(Input[[#This Row],[Shipper Company Name]],'Master Data Shipper'!A:C,3,0)),"Not Found",VLOOKUP(Input[[#This Row],[Shipper Company Name]],'Master Data Shipper'!A:C,3,0))</f>
        <v>Foshan Electrical &amp; Lighting Co., Ltd</v>
      </c>
      <c r="F55" s="8"/>
      <c r="G55" s="22" t="str">
        <f>IF(ISERROR(VLOOKUP(Input[[#This Row],[Shipper Company Name]],'Master Data Shipper'!A:D,4,0)),0,VLOOKUP(Input[[#This Row],[Shipper Company Name]],'Master Data Shipper'!A:D,4,0))</f>
        <v>base_rate</v>
      </c>
      <c r="H55" s="8"/>
      <c r="I55" s="22">
        <f>VLOOKUP(Input[[#This Row],[Shipment ID]],'Master Data Shipment'!A:C,3,0)</f>
        <v>0</v>
      </c>
      <c r="J55" s="22">
        <f>VLOOKUP(Input[[#This Row],[Shipment ID]],'Master Data Shipment'!A:D,4,0)</f>
        <v>0</v>
      </c>
      <c r="K55" s="22">
        <f>VLOOKUP(Input[[#This Row],[Shipment ID]],'Master Data Shipment'!A:E,5,0)</f>
        <v>0</v>
      </c>
      <c r="L55" s="22">
        <f>VLOOKUP(Input[[#This Row],[Shipment ID]],'Master Data Shipment'!A:F,6,0)</f>
        <v>0</v>
      </c>
      <c r="M55" s="22">
        <f>VLOOKUP(Input[[#This Row],[Shipment ID]],'Master Data Shipment'!A:G,7,0)</f>
        <v>1</v>
      </c>
      <c r="N55" s="8" t="s">
        <v>100</v>
      </c>
      <c r="O55" s="22">
        <f>IF(VLOOKUP(Input[[#This Row],[Shipment ID]],'Master Data Shipment'!A:H,8,0)=0,1,VLOOKUP(Input[[#This Row],[Shipment ID]],'Master Data Shipment'!A:H,8,0))</f>
        <v>1</v>
      </c>
      <c r="P55" s="8"/>
      <c r="Q55" s="8"/>
      <c r="R55" s="8"/>
      <c r="S55" s="8"/>
      <c r="T55" s="7">
        <f>1020*Input[[#This Row],[Container Counts of 20s]]</f>
        <v>0</v>
      </c>
      <c r="U55" s="7">
        <f>1700*(Input[[#This Row],[Container Counts of 40s]])</f>
        <v>0</v>
      </c>
      <c r="V55" s="7">
        <f>1700*(Input[[#This Row],[Container Counts of 40HCs]])</f>
        <v>0</v>
      </c>
      <c r="W55" s="7">
        <f>2170*(Input[[#This Row],[Container Counts of 45s]]+Input[[#This Row],[Container Counts of 45HCs]])</f>
        <v>2170</v>
      </c>
      <c r="X5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5" s="7">
        <f>245*Input[[#This Row],[Count of HBL Number(s)]]</f>
        <v>245</v>
      </c>
      <c r="AB55" s="7">
        <f>IF(Input[[#This Row],[Pricing Tier]]="fully_adopted_rate",0,300*Input[[#This Row],[Count of HBL Number(s)]])</f>
        <v>300</v>
      </c>
      <c r="AC55" s="7">
        <f>500*Input[[#This Row],[Count of HBL Number(s)]]</f>
        <v>500</v>
      </c>
      <c r="AD5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5" s="8"/>
      <c r="AF55" s="8"/>
      <c r="AG55" s="8"/>
      <c r="AH55" s="8"/>
      <c r="AI55" s="8"/>
      <c r="AJ55" s="7">
        <f>COUNTIF(Input[[#This Row],[S01 20''THC]:[S10 TELEX]],"&gt;0")</f>
        <v>7</v>
      </c>
      <c r="AK55" s="22" t="str">
        <f>IF(ISERROR(VLOOKUP(Input[[#This Row],[Shipment ID]],[1]Output!$B:$C,2,0)),"Not Found",VLOOKUP(Input[[#This Row],[Shipment ID]],[1]Output!$B:$C,2,0))</f>
        <v>Not Found</v>
      </c>
      <c r="AL55" s="22" t="e">
        <f>VLOOKUP(Input[[#This Row],[Shipment ID]],Exception!A:B,2,0)</f>
        <v>#N/A</v>
      </c>
    </row>
    <row r="56" spans="1:38" x14ac:dyDescent="0.5">
      <c r="A56" s="8">
        <v>1556865</v>
      </c>
      <c r="B56" s="22" t="str">
        <f>IF(ISERROR(VLOOKUP(Input[[#This Row],[Shipment ID]],'Master Data Shipment'!A:B,2,0)),"Not Found",VLOOKUP(Input[[#This Row],[Shipment ID]],'Master Data Shipment'!A:B,2,0))</f>
        <v>Foshan Field Smart Lighting Co., Ltd</v>
      </c>
      <c r="C56" s="8"/>
      <c r="D56" s="22" t="str">
        <f>VLOOKUP(Input[[#This Row],[Shipper Company Name]],'Master Data Shipper'!A:B,2,0)</f>
        <v>Flexport International (Shanghai) Co., Ltd Shenzhen Branch</v>
      </c>
      <c r="E56" s="22" t="str">
        <f>IF(ISERROR(VLOOKUP(Input[[#This Row],[Shipper Company Name]],'Master Data Shipper'!A:C,3,0)),"Not Found",VLOOKUP(Input[[#This Row],[Shipper Company Name]],'Master Data Shipper'!A:C,3,0))</f>
        <v>Foshan Field Smart Lighting Co., Ltd</v>
      </c>
      <c r="F56" s="8"/>
      <c r="G56" s="22" t="str">
        <f>IF(ISERROR(VLOOKUP(Input[[#This Row],[Shipper Company Name]],'Master Data Shipper'!A:D,4,0)),0,VLOOKUP(Input[[#This Row],[Shipper Company Name]],'Master Data Shipper'!A:D,4,0))</f>
        <v>base_rate</v>
      </c>
      <c r="H56" s="8"/>
      <c r="I56" s="22">
        <f>VLOOKUP(Input[[#This Row],[Shipment ID]],'Master Data Shipment'!A:C,3,0)</f>
        <v>0</v>
      </c>
      <c r="J56" s="22">
        <f>VLOOKUP(Input[[#This Row],[Shipment ID]],'Master Data Shipment'!A:D,4,0)</f>
        <v>0</v>
      </c>
      <c r="K56" s="22">
        <f>VLOOKUP(Input[[#This Row],[Shipment ID]],'Master Data Shipment'!A:E,5,0)</f>
        <v>1</v>
      </c>
      <c r="L56" s="22">
        <f>VLOOKUP(Input[[#This Row],[Shipment ID]],'Master Data Shipment'!A:F,6,0)</f>
        <v>0</v>
      </c>
      <c r="M56" s="22">
        <f>VLOOKUP(Input[[#This Row],[Shipment ID]],'Master Data Shipment'!A:G,7,0)</f>
        <v>0</v>
      </c>
      <c r="N56" s="8" t="s">
        <v>100</v>
      </c>
      <c r="O56" s="22">
        <f>IF(VLOOKUP(Input[[#This Row],[Shipment ID]],'Master Data Shipment'!A:H,8,0)=0,1,VLOOKUP(Input[[#This Row],[Shipment ID]],'Master Data Shipment'!A:H,8,0))</f>
        <v>1</v>
      </c>
      <c r="P56" s="8"/>
      <c r="Q56" s="8"/>
      <c r="R56" s="8"/>
      <c r="S56" s="8"/>
      <c r="T56" s="7">
        <f>1020*Input[[#This Row],[Container Counts of 20s]]</f>
        <v>0</v>
      </c>
      <c r="U56" s="7">
        <f>1700*(Input[[#This Row],[Container Counts of 40s]])</f>
        <v>0</v>
      </c>
      <c r="V56" s="7">
        <f>1700*(Input[[#This Row],[Container Counts of 40HCs]])</f>
        <v>1700</v>
      </c>
      <c r="W56" s="7">
        <f>2170*(Input[[#This Row],[Container Counts of 45s]]+Input[[#This Row],[Container Counts of 45HCs]])</f>
        <v>0</v>
      </c>
      <c r="X5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6" s="7">
        <f>245*Input[[#This Row],[Count of HBL Number(s)]]</f>
        <v>245</v>
      </c>
      <c r="AB56" s="7">
        <f>IF(Input[[#This Row],[Pricing Tier]]="fully_adopted_rate",0,300*Input[[#This Row],[Count of HBL Number(s)]])</f>
        <v>300</v>
      </c>
      <c r="AC56" s="7">
        <f>500*Input[[#This Row],[Count of HBL Number(s)]]</f>
        <v>500</v>
      </c>
      <c r="AD56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6" s="8"/>
      <c r="AF56" s="8"/>
      <c r="AG56" s="8"/>
      <c r="AH56" s="8"/>
      <c r="AI56" s="8"/>
      <c r="AJ56" s="7">
        <f>COUNTIF(Input[[#This Row],[S01 20''THC]:[S10 TELEX]],"&gt;0")</f>
        <v>7</v>
      </c>
      <c r="AK56" s="22" t="str">
        <f>IF(ISERROR(VLOOKUP(Input[[#This Row],[Shipment ID]],[1]Output!$B:$C,2,0)),"Not Found",VLOOKUP(Input[[#This Row],[Shipment ID]],[1]Output!$B:$C,2,0))</f>
        <v>Not Found</v>
      </c>
      <c r="AL56" s="22" t="e">
        <f>VLOOKUP(Input[[#This Row],[Shipment ID]],Exception!A:B,2,0)</f>
        <v>#N/A</v>
      </c>
    </row>
    <row r="57" spans="1:38" x14ac:dyDescent="0.5">
      <c r="A57" s="8">
        <v>1601217</v>
      </c>
      <c r="B57" s="22" t="str">
        <f>IF(ISERROR(VLOOKUP(Input[[#This Row],[Shipment ID]],'Master Data Shipment'!A:B,2,0)),"Not Found",VLOOKUP(Input[[#This Row],[Shipment ID]],'Master Data Shipment'!A:B,2,0))</f>
        <v>敦豪全球货运（中国）有限公司深圳分公司</v>
      </c>
      <c r="C57" s="8"/>
      <c r="D57" s="22" t="e">
        <f>VLOOKUP(Input[[#This Row],[Shipper Company Name]],'Master Data Shipper'!A:B,2,0)</f>
        <v>#N/A</v>
      </c>
      <c r="E57" s="22" t="str">
        <f>IF(ISERROR(VLOOKUP(Input[[#This Row],[Shipper Company Name]],'Master Data Shipper'!A:C,3,0)),"Not Found",VLOOKUP(Input[[#This Row],[Shipper Company Name]],'Master Data Shipper'!A:C,3,0))</f>
        <v>Not Found</v>
      </c>
      <c r="F57" s="8"/>
      <c r="G57" s="22">
        <f>IF(ISERROR(VLOOKUP(Input[[#This Row],[Shipper Company Name]],'Master Data Shipper'!A:D,4,0)),0,VLOOKUP(Input[[#This Row],[Shipper Company Name]],'Master Data Shipper'!A:D,4,0))</f>
        <v>0</v>
      </c>
      <c r="H57" s="8"/>
      <c r="I57" s="22">
        <f>VLOOKUP(Input[[#This Row],[Shipment ID]],'Master Data Shipment'!A:C,3,0)</f>
        <v>0</v>
      </c>
      <c r="J57" s="22">
        <f>VLOOKUP(Input[[#This Row],[Shipment ID]],'Master Data Shipment'!A:D,4,0)</f>
        <v>1</v>
      </c>
      <c r="K57" s="22">
        <f>VLOOKUP(Input[[#This Row],[Shipment ID]],'Master Data Shipment'!A:E,5,0)</f>
        <v>0</v>
      </c>
      <c r="L57" s="22">
        <f>VLOOKUP(Input[[#This Row],[Shipment ID]],'Master Data Shipment'!A:F,6,0)</f>
        <v>0</v>
      </c>
      <c r="M57" s="22">
        <f>VLOOKUP(Input[[#This Row],[Shipment ID]],'Master Data Shipment'!A:G,7,0)</f>
        <v>0</v>
      </c>
      <c r="N57" s="8" t="s">
        <v>100</v>
      </c>
      <c r="O57" s="22">
        <f>IF(VLOOKUP(Input[[#This Row],[Shipment ID]],'Master Data Shipment'!A:H,8,0)=0,1,VLOOKUP(Input[[#This Row],[Shipment ID]],'Master Data Shipment'!A:H,8,0))</f>
        <v>1</v>
      </c>
      <c r="P57" s="8"/>
      <c r="Q57" s="8"/>
      <c r="R57" s="8"/>
      <c r="S57" s="8"/>
      <c r="T57" s="7">
        <f>1020*Input[[#This Row],[Container Counts of 20s]]</f>
        <v>0</v>
      </c>
      <c r="U57" s="7">
        <f>1700*(Input[[#This Row],[Container Counts of 40s]])</f>
        <v>1700</v>
      </c>
      <c r="V57" s="7">
        <f>1700*(Input[[#This Row],[Container Counts of 40HCs]])</f>
        <v>0</v>
      </c>
      <c r="W57" s="7">
        <f>2170*(Input[[#This Row],[Container Counts of 45s]]+Input[[#This Row],[Container Counts of 45HCs]])</f>
        <v>0</v>
      </c>
      <c r="X5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7" s="7">
        <f>245*Input[[#This Row],[Count of HBL Number(s)]]</f>
        <v>245</v>
      </c>
      <c r="AB57" s="7">
        <f>IF(Input[[#This Row],[Pricing Tier]]="fully_adopted_rate",0,300*Input[[#This Row],[Count of HBL Number(s)]])</f>
        <v>300</v>
      </c>
      <c r="AC57" s="7">
        <f>500*Input[[#This Row],[Count of HBL Number(s)]]</f>
        <v>500</v>
      </c>
      <c r="AD5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57" s="8"/>
      <c r="AF57" s="8"/>
      <c r="AG57" s="8"/>
      <c r="AH57" s="8"/>
      <c r="AI57" s="8"/>
      <c r="AJ57" s="7">
        <f>COUNTIF(Input[[#This Row],[S01 20''THC]:[S10 TELEX]],"&gt;0")</f>
        <v>7</v>
      </c>
      <c r="AK57" s="22" t="str">
        <f>IF(ISERROR(VLOOKUP(Input[[#This Row],[Shipment ID]],[1]Output!$B:$C,2,0)),"Not Found",VLOOKUP(Input[[#This Row],[Shipment ID]],[1]Output!$B:$C,2,0))</f>
        <v>Not Found</v>
      </c>
      <c r="AL57" s="22" t="e">
        <f>VLOOKUP(Input[[#This Row],[Shipment ID]],Exception!A:B,2,0)</f>
        <v>#N/A</v>
      </c>
    </row>
    <row r="58" spans="1:38" x14ac:dyDescent="0.5">
      <c r="A58" s="8">
        <v>1560276</v>
      </c>
      <c r="B58" s="22" t="str">
        <f>IF(ISERROR(VLOOKUP(Input[[#This Row],[Shipment ID]],'Master Data Shipment'!A:B,2,0)),"Not Found",VLOOKUP(Input[[#This Row],[Shipment ID]],'Master Data Shipment'!A:B,2,0))</f>
        <v>X.J. Group (HK) Limited</v>
      </c>
      <c r="C58" s="8"/>
      <c r="D58" s="22" t="e">
        <f>VLOOKUP(Input[[#This Row],[Shipper Company Name]],'Master Data Shipper'!A:B,2,0)</f>
        <v>#N/A</v>
      </c>
      <c r="E58" s="22" t="str">
        <f>IF(ISERROR(VLOOKUP(Input[[#This Row],[Shipper Company Name]],'Master Data Shipper'!A:C,3,0)),"Not Found",VLOOKUP(Input[[#This Row],[Shipper Company Name]],'Master Data Shipper'!A:C,3,0))</f>
        <v>Not Found</v>
      </c>
      <c r="F58" s="8"/>
      <c r="G58" s="22">
        <f>IF(ISERROR(VLOOKUP(Input[[#This Row],[Shipper Company Name]],'Master Data Shipper'!A:D,4,0)),0,VLOOKUP(Input[[#This Row],[Shipper Company Name]],'Master Data Shipper'!A:D,4,0))</f>
        <v>0</v>
      </c>
      <c r="H58" s="8"/>
      <c r="I58" s="22">
        <f>VLOOKUP(Input[[#This Row],[Shipment ID]],'Master Data Shipment'!A:C,3,0)</f>
        <v>0</v>
      </c>
      <c r="J58" s="22">
        <f>VLOOKUP(Input[[#This Row],[Shipment ID]],'Master Data Shipment'!A:D,4,0)</f>
        <v>0</v>
      </c>
      <c r="K58" s="22">
        <f>VLOOKUP(Input[[#This Row],[Shipment ID]],'Master Data Shipment'!A:E,5,0)</f>
        <v>1</v>
      </c>
      <c r="L58" s="22">
        <f>VLOOKUP(Input[[#This Row],[Shipment ID]],'Master Data Shipment'!A:F,6,0)</f>
        <v>0</v>
      </c>
      <c r="M58" s="22">
        <f>VLOOKUP(Input[[#This Row],[Shipment ID]],'Master Data Shipment'!A:G,7,0)</f>
        <v>0</v>
      </c>
      <c r="N58" s="8" t="s">
        <v>108</v>
      </c>
      <c r="O58" s="22">
        <f>IF(VLOOKUP(Input[[#This Row],[Shipment ID]],'Master Data Shipment'!A:H,8,0)=0,1,VLOOKUP(Input[[#This Row],[Shipment ID]],'Master Data Shipment'!A:H,8,0))</f>
        <v>1</v>
      </c>
      <c r="P58" s="8"/>
      <c r="Q58" s="8"/>
      <c r="R58" s="8"/>
      <c r="S58" s="8"/>
      <c r="T58" s="7">
        <f>1020*Input[[#This Row],[Container Counts of 20s]]</f>
        <v>0</v>
      </c>
      <c r="U58" s="7">
        <f>1700*(Input[[#This Row],[Container Counts of 40s]])</f>
        <v>0</v>
      </c>
      <c r="V58" s="7">
        <f>1700*(Input[[#This Row],[Container Counts of 40HCs]])</f>
        <v>1700</v>
      </c>
      <c r="W58" s="7">
        <f>2170*(Input[[#This Row],[Container Counts of 45s]]+Input[[#This Row],[Container Counts of 45HCs]])</f>
        <v>0</v>
      </c>
      <c r="X5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8" s="7">
        <f>245*Input[[#This Row],[Count of HBL Number(s)]]</f>
        <v>245</v>
      </c>
      <c r="AB58" s="7">
        <f>IF(Input[[#This Row],[Pricing Tier]]="fully_adopted_rate",0,300*Input[[#This Row],[Count of HBL Number(s)]])</f>
        <v>300</v>
      </c>
      <c r="AC58" s="7">
        <f>500*Input[[#This Row],[Count of HBL Number(s)]]</f>
        <v>500</v>
      </c>
      <c r="AD5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58" s="8"/>
      <c r="AF58" s="8"/>
      <c r="AG58" s="8"/>
      <c r="AH58" s="8"/>
      <c r="AI58" s="8"/>
      <c r="AJ58" s="7">
        <f>COUNTIF(Input[[#This Row],[S01 20''THC]:[S10 TELEX]],"&gt;0")</f>
        <v>8</v>
      </c>
      <c r="AK58" s="22" t="str">
        <f>IF(ISERROR(VLOOKUP(Input[[#This Row],[Shipment ID]],[1]Output!$B:$C,2,0)),"Not Found",VLOOKUP(Input[[#This Row],[Shipment ID]],[1]Output!$B:$C,2,0))</f>
        <v>Not Found</v>
      </c>
      <c r="AL58" s="22" t="e">
        <f>VLOOKUP(Input[[#This Row],[Shipment ID]],Exception!A:B,2,0)</f>
        <v>#N/A</v>
      </c>
    </row>
    <row r="59" spans="1:38" x14ac:dyDescent="0.5">
      <c r="A59" s="8">
        <v>1543870</v>
      </c>
      <c r="B59" s="22" t="str">
        <f>IF(ISERROR(VLOOKUP(Input[[#This Row],[Shipment ID]],'Master Data Shipment'!A:B,2,0)),"Not Found",VLOOKUP(Input[[#This Row],[Shipment ID]],'Master Data Shipment'!A:B,2,0))</f>
        <v>WAC Lighting (Dongguan) Co., Ltd.</v>
      </c>
      <c r="C59" s="8"/>
      <c r="D59" s="22" t="str">
        <f>VLOOKUP(Input[[#This Row],[Shipper Company Name]],'Master Data Shipper'!A:B,2,0)</f>
        <v>Flexport International (Shanghai) Co., Ltd Shenzhen Branch</v>
      </c>
      <c r="E59" s="22" t="str">
        <f>IF(ISERROR(VLOOKUP(Input[[#This Row],[Shipper Company Name]],'Master Data Shipper'!A:C,3,0)),"Not Found",VLOOKUP(Input[[#This Row],[Shipper Company Name]],'Master Data Shipper'!A:C,3,0))</f>
        <v>WAC Lighting (Dongguan) Co., Ltd.</v>
      </c>
      <c r="F59" s="8"/>
      <c r="G59" s="22" t="str">
        <f>IF(ISERROR(VLOOKUP(Input[[#This Row],[Shipper Company Name]],'Master Data Shipper'!A:D,4,0)),0,VLOOKUP(Input[[#This Row],[Shipper Company Name]],'Master Data Shipper'!A:D,4,0))</f>
        <v>base_rate</v>
      </c>
      <c r="H59" s="8"/>
      <c r="I59" s="22">
        <f>VLOOKUP(Input[[#This Row],[Shipment ID]],'Master Data Shipment'!A:C,3,0)</f>
        <v>0</v>
      </c>
      <c r="J59" s="22">
        <f>VLOOKUP(Input[[#This Row],[Shipment ID]],'Master Data Shipment'!A:D,4,0)</f>
        <v>0</v>
      </c>
      <c r="K59" s="22">
        <f>VLOOKUP(Input[[#This Row],[Shipment ID]],'Master Data Shipment'!A:E,5,0)</f>
        <v>1</v>
      </c>
      <c r="L59" s="22">
        <f>VLOOKUP(Input[[#This Row],[Shipment ID]],'Master Data Shipment'!A:F,6,0)</f>
        <v>0</v>
      </c>
      <c r="M59" s="22">
        <f>VLOOKUP(Input[[#This Row],[Shipment ID]],'Master Data Shipment'!A:G,7,0)</f>
        <v>0</v>
      </c>
      <c r="N59" s="8" t="s">
        <v>108</v>
      </c>
      <c r="O59" s="22">
        <f>IF(VLOOKUP(Input[[#This Row],[Shipment ID]],'Master Data Shipment'!A:H,8,0)=0,1,VLOOKUP(Input[[#This Row],[Shipment ID]],'Master Data Shipment'!A:H,8,0))</f>
        <v>1</v>
      </c>
      <c r="P59" s="8"/>
      <c r="Q59" s="8"/>
      <c r="R59" s="8"/>
      <c r="S59" s="8"/>
      <c r="T59" s="7">
        <f>1020*Input[[#This Row],[Container Counts of 20s]]</f>
        <v>0</v>
      </c>
      <c r="U59" s="7">
        <f>1700*(Input[[#This Row],[Container Counts of 40s]])</f>
        <v>0</v>
      </c>
      <c r="V59" s="7">
        <f>1700*(Input[[#This Row],[Container Counts of 40HCs]])</f>
        <v>1700</v>
      </c>
      <c r="W59" s="7">
        <f>2170*(Input[[#This Row],[Container Counts of 45s]]+Input[[#This Row],[Container Counts of 45HCs]])</f>
        <v>0</v>
      </c>
      <c r="X5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5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5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59" s="7">
        <f>245*Input[[#This Row],[Count of HBL Number(s)]]</f>
        <v>245</v>
      </c>
      <c r="AB59" s="7">
        <f>IF(Input[[#This Row],[Pricing Tier]]="fully_adopted_rate",0,300*Input[[#This Row],[Count of HBL Number(s)]])</f>
        <v>300</v>
      </c>
      <c r="AC59" s="7">
        <f>500*Input[[#This Row],[Count of HBL Number(s)]]</f>
        <v>500</v>
      </c>
      <c r="AD5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59" s="8"/>
      <c r="AF59" s="8"/>
      <c r="AG59" s="8"/>
      <c r="AH59" s="8"/>
      <c r="AI59" s="8"/>
      <c r="AJ59" s="7">
        <f>COUNTIF(Input[[#This Row],[S01 20''THC]:[S10 TELEX]],"&gt;0")</f>
        <v>8</v>
      </c>
      <c r="AK59" s="22" t="str">
        <f>IF(ISERROR(VLOOKUP(Input[[#This Row],[Shipment ID]],[1]Output!$B:$C,2,0)),"Not Found",VLOOKUP(Input[[#This Row],[Shipment ID]],[1]Output!$B:$C,2,0))</f>
        <v>Not Found</v>
      </c>
      <c r="AL59" s="22" t="e">
        <f>VLOOKUP(Input[[#This Row],[Shipment ID]],Exception!A:B,2,0)</f>
        <v>#N/A</v>
      </c>
    </row>
    <row r="60" spans="1:38" x14ac:dyDescent="0.5">
      <c r="A60" s="8">
        <v>1585184</v>
      </c>
      <c r="B60" s="22" t="str">
        <f>IF(ISERROR(VLOOKUP(Input[[#This Row],[Shipment ID]],'Master Data Shipment'!A:B,2,0)),"Not Found",VLOOKUP(Input[[#This Row],[Shipment ID]],'Master Data Shipment'!A:B,2,0))</f>
        <v>MIDEA/MWO  EMG</v>
      </c>
      <c r="C60" s="8"/>
      <c r="D60" s="22" t="str">
        <f>VLOOKUP(Input[[#This Row],[Shipper Company Name]],'Master Data Shipper'!A:B,2,0)</f>
        <v>Flexport International (Shanghai) Co., Ltd Shenzhen Branch</v>
      </c>
      <c r="E60" s="22" t="str">
        <f>IF(ISERROR(VLOOKUP(Input[[#This Row],[Shipper Company Name]],'Master Data Shipper'!A:C,3,0)),"Not Found",VLOOKUP(Input[[#This Row],[Shipper Company Name]],'Master Data Shipper'!A:C,3,0))</f>
        <v>海南美的国际物流科技有限公司</v>
      </c>
      <c r="F60" s="8"/>
      <c r="G60" s="22">
        <f>IF(ISERROR(VLOOKUP(Input[[#This Row],[Shipper Company Name]],'Master Data Shipper'!A:D,4,0)),0,VLOOKUP(Input[[#This Row],[Shipper Company Name]],'Master Data Shipper'!A:D,4,0))</f>
        <v>0</v>
      </c>
      <c r="H60" s="8"/>
      <c r="I60" s="22">
        <f>VLOOKUP(Input[[#This Row],[Shipment ID]],'Master Data Shipment'!A:C,3,0)</f>
        <v>0</v>
      </c>
      <c r="J60" s="22">
        <f>VLOOKUP(Input[[#This Row],[Shipment ID]],'Master Data Shipment'!A:D,4,0)</f>
        <v>0</v>
      </c>
      <c r="K60" s="22">
        <f>VLOOKUP(Input[[#This Row],[Shipment ID]],'Master Data Shipment'!A:E,5,0)</f>
        <v>1</v>
      </c>
      <c r="L60" s="22">
        <f>VLOOKUP(Input[[#This Row],[Shipment ID]],'Master Data Shipment'!A:F,6,0)</f>
        <v>0</v>
      </c>
      <c r="M60" s="22">
        <f>VLOOKUP(Input[[#This Row],[Shipment ID]],'Master Data Shipment'!A:G,7,0)</f>
        <v>0</v>
      </c>
      <c r="N60" s="8" t="s">
        <v>100</v>
      </c>
      <c r="O60" s="22">
        <f>IF(VLOOKUP(Input[[#This Row],[Shipment ID]],'Master Data Shipment'!A:H,8,0)=0,1,VLOOKUP(Input[[#This Row],[Shipment ID]],'Master Data Shipment'!A:H,8,0))</f>
        <v>1</v>
      </c>
      <c r="P60" s="8"/>
      <c r="Q60" s="8"/>
      <c r="R60" s="8"/>
      <c r="S60" s="8"/>
      <c r="T60" s="7">
        <f>1020*Input[[#This Row],[Container Counts of 20s]]</f>
        <v>0</v>
      </c>
      <c r="U60" s="7">
        <f>1700*(Input[[#This Row],[Container Counts of 40s]])</f>
        <v>0</v>
      </c>
      <c r="V60" s="7">
        <f>1700*(Input[[#This Row],[Container Counts of 40HCs]])</f>
        <v>1700</v>
      </c>
      <c r="W60" s="7">
        <f>2170*(Input[[#This Row],[Container Counts of 45s]]+Input[[#This Row],[Container Counts of 45HCs]])</f>
        <v>0</v>
      </c>
      <c r="X6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0" s="7">
        <f>245*Input[[#This Row],[Count of HBL Number(s)]]</f>
        <v>245</v>
      </c>
      <c r="AB60" s="7">
        <f>IF(Input[[#This Row],[Pricing Tier]]="fully_adopted_rate",0,300*Input[[#This Row],[Count of HBL Number(s)]])</f>
        <v>300</v>
      </c>
      <c r="AC60" s="7">
        <f>500*Input[[#This Row],[Count of HBL Number(s)]]</f>
        <v>500</v>
      </c>
      <c r="AD6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60" s="8"/>
      <c r="AF60" s="8"/>
      <c r="AG60" s="8"/>
      <c r="AH60" s="8"/>
      <c r="AI60" s="8"/>
      <c r="AJ60" s="7">
        <f>COUNTIF(Input[[#This Row],[S01 20''THC]:[S10 TELEX]],"&gt;0")</f>
        <v>7</v>
      </c>
      <c r="AK60" s="22" t="str">
        <f>IF(ISERROR(VLOOKUP(Input[[#This Row],[Shipment ID]],[1]Output!$B:$C,2,0)),"Not Found",VLOOKUP(Input[[#This Row],[Shipment ID]],[1]Output!$B:$C,2,0))</f>
        <v>Not Found</v>
      </c>
      <c r="AL60" s="22" t="e">
        <f>VLOOKUP(Input[[#This Row],[Shipment ID]],Exception!A:B,2,0)</f>
        <v>#N/A</v>
      </c>
    </row>
    <row r="61" spans="1:38" x14ac:dyDescent="0.5">
      <c r="A61" s="8">
        <v>1554049</v>
      </c>
      <c r="B61" s="22" t="str">
        <f>IF(ISERROR(VLOOKUP(Input[[#This Row],[Shipment ID]],'Master Data Shipment'!A:B,2,0)),"Not Found",VLOOKUP(Input[[#This Row],[Shipment ID]],'Master Data Shipment'!A:B,2,0))</f>
        <v>Guangdong Mixwell Technology Co.,Ltd</v>
      </c>
      <c r="C61" s="8"/>
      <c r="D61" s="22" t="str">
        <f>VLOOKUP(Input[[#This Row],[Shipper Company Name]],'Master Data Shipper'!A:B,2,0)</f>
        <v>Flexport International (Shanghai) Co., Ltd Shenzhen Branch</v>
      </c>
      <c r="E61" s="22" t="str">
        <f>IF(ISERROR(VLOOKUP(Input[[#This Row],[Shipper Company Name]],'Master Data Shipper'!A:C,3,0)),"Not Found",VLOOKUP(Input[[#This Row],[Shipper Company Name]],'Master Data Shipper'!A:C,3,0))</f>
        <v>Guangdong Mixwell Technology Co.,Ltd</v>
      </c>
      <c r="F61" s="8"/>
      <c r="G61" s="22" t="str">
        <f>IF(ISERROR(VLOOKUP(Input[[#This Row],[Shipper Company Name]],'Master Data Shipper'!A:D,4,0)),0,VLOOKUP(Input[[#This Row],[Shipper Company Name]],'Master Data Shipper'!A:D,4,0))</f>
        <v>base_rate</v>
      </c>
      <c r="H61" s="8"/>
      <c r="I61" s="22">
        <f>VLOOKUP(Input[[#This Row],[Shipment ID]],'Master Data Shipment'!A:C,3,0)</f>
        <v>0</v>
      </c>
      <c r="J61" s="22">
        <f>VLOOKUP(Input[[#This Row],[Shipment ID]],'Master Data Shipment'!A:D,4,0)</f>
        <v>0</v>
      </c>
      <c r="K61" s="22">
        <f>VLOOKUP(Input[[#This Row],[Shipment ID]],'Master Data Shipment'!A:E,5,0)</f>
        <v>2</v>
      </c>
      <c r="L61" s="22">
        <f>VLOOKUP(Input[[#This Row],[Shipment ID]],'Master Data Shipment'!A:F,6,0)</f>
        <v>0</v>
      </c>
      <c r="M61" s="22">
        <f>VLOOKUP(Input[[#This Row],[Shipment ID]],'Master Data Shipment'!A:G,7,0)</f>
        <v>0</v>
      </c>
      <c r="N61" s="8" t="s">
        <v>108</v>
      </c>
      <c r="O61" s="22">
        <f>IF(VLOOKUP(Input[[#This Row],[Shipment ID]],'Master Data Shipment'!A:H,8,0)=0,1,VLOOKUP(Input[[#This Row],[Shipment ID]],'Master Data Shipment'!A:H,8,0))</f>
        <v>1</v>
      </c>
      <c r="P61" s="8"/>
      <c r="Q61" s="8"/>
      <c r="R61" s="8"/>
      <c r="S61" s="8"/>
      <c r="T61" s="7">
        <f>1020*Input[[#This Row],[Container Counts of 20s]]</f>
        <v>0</v>
      </c>
      <c r="U61" s="7">
        <f>1700*(Input[[#This Row],[Container Counts of 40s]])</f>
        <v>0</v>
      </c>
      <c r="V61" s="7">
        <f>1700*(Input[[#This Row],[Container Counts of 40HCs]])</f>
        <v>3400</v>
      </c>
      <c r="W61" s="7">
        <f>2170*(Input[[#This Row],[Container Counts of 45s]]+Input[[#This Row],[Container Counts of 45HCs]])</f>
        <v>0</v>
      </c>
      <c r="X61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61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61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61" s="7">
        <f>245*Input[[#This Row],[Count of HBL Number(s)]]</f>
        <v>245</v>
      </c>
      <c r="AB61" s="7">
        <f>IF(Input[[#This Row],[Pricing Tier]]="fully_adopted_rate",0,300*Input[[#This Row],[Count of HBL Number(s)]])</f>
        <v>300</v>
      </c>
      <c r="AC61" s="7">
        <f>500*Input[[#This Row],[Count of HBL Number(s)]]</f>
        <v>500</v>
      </c>
      <c r="AD6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1" s="8"/>
      <c r="AF61" s="8"/>
      <c r="AG61" s="8"/>
      <c r="AH61" s="8"/>
      <c r="AI61" s="8"/>
      <c r="AJ61" s="7">
        <f>COUNTIF(Input[[#This Row],[S01 20''THC]:[S10 TELEX]],"&gt;0")</f>
        <v>8</v>
      </c>
      <c r="AK61" s="22" t="str">
        <f>IF(ISERROR(VLOOKUP(Input[[#This Row],[Shipment ID]],[1]Output!$B:$C,2,0)),"Not Found",VLOOKUP(Input[[#This Row],[Shipment ID]],[1]Output!$B:$C,2,0))</f>
        <v>Not Found</v>
      </c>
      <c r="AL61" s="22" t="e">
        <f>VLOOKUP(Input[[#This Row],[Shipment ID]],Exception!A:B,2,0)</f>
        <v>#N/A</v>
      </c>
    </row>
    <row r="62" spans="1:38" x14ac:dyDescent="0.5">
      <c r="A62" s="8">
        <v>1550564</v>
      </c>
      <c r="B62" s="22" t="str">
        <f>IF(ISERROR(VLOOKUP(Input[[#This Row],[Shipment ID]],'Master Data Shipment'!A:B,2,0)),"Not Found",VLOOKUP(Input[[#This Row],[Shipment ID]],'Master Data Shipment'!A:B,2,0))</f>
        <v>Caleb Cable Industrial Ltd.</v>
      </c>
      <c r="C62" s="8"/>
      <c r="D62" s="22" t="str">
        <f>VLOOKUP(Input[[#This Row],[Shipper Company Name]],'Master Data Shipper'!A:B,2,0)</f>
        <v>Flexport International (Shanghai) Co., Ltd Shenzhen Branch</v>
      </c>
      <c r="E62" s="22" t="str">
        <f>IF(ISERROR(VLOOKUP(Input[[#This Row],[Shipper Company Name]],'Master Data Shipper'!A:C,3,0)),"Not Found",VLOOKUP(Input[[#This Row],[Shipper Company Name]],'Master Data Shipper'!A:C,3,0))</f>
        <v>Dongguan Caleb Cable Co., Ltd.</v>
      </c>
      <c r="F62" s="8"/>
      <c r="G62" s="22">
        <f>IF(ISERROR(VLOOKUP(Input[[#This Row],[Shipper Company Name]],'Master Data Shipper'!A:D,4,0)),0,VLOOKUP(Input[[#This Row],[Shipper Company Name]],'Master Data Shipper'!A:D,4,0))</f>
        <v>0</v>
      </c>
      <c r="H62" s="8"/>
      <c r="I62" s="22">
        <f>VLOOKUP(Input[[#This Row],[Shipment ID]],'Master Data Shipment'!A:C,3,0)</f>
        <v>0</v>
      </c>
      <c r="J62" s="22">
        <f>VLOOKUP(Input[[#This Row],[Shipment ID]],'Master Data Shipment'!A:D,4,0)</f>
        <v>0</v>
      </c>
      <c r="K62" s="22">
        <f>VLOOKUP(Input[[#This Row],[Shipment ID]],'Master Data Shipment'!A:E,5,0)</f>
        <v>1</v>
      </c>
      <c r="L62" s="22">
        <f>VLOOKUP(Input[[#This Row],[Shipment ID]],'Master Data Shipment'!A:F,6,0)</f>
        <v>0</v>
      </c>
      <c r="M62" s="22">
        <f>VLOOKUP(Input[[#This Row],[Shipment ID]],'Master Data Shipment'!A:G,7,0)</f>
        <v>0</v>
      </c>
      <c r="N62" s="8" t="s">
        <v>108</v>
      </c>
      <c r="O62" s="22">
        <f>IF(VLOOKUP(Input[[#This Row],[Shipment ID]],'Master Data Shipment'!A:H,8,0)=0,1,VLOOKUP(Input[[#This Row],[Shipment ID]],'Master Data Shipment'!A:H,8,0))</f>
        <v>1</v>
      </c>
      <c r="P62" s="8"/>
      <c r="Q62" s="8"/>
      <c r="R62" s="8"/>
      <c r="S62" s="8"/>
      <c r="T62" s="7">
        <f>1020*Input[[#This Row],[Container Counts of 20s]]</f>
        <v>0</v>
      </c>
      <c r="U62" s="7">
        <f>1700*(Input[[#This Row],[Container Counts of 40s]])</f>
        <v>0</v>
      </c>
      <c r="V62" s="7">
        <f>1700*(Input[[#This Row],[Container Counts of 40HCs]])</f>
        <v>1700</v>
      </c>
      <c r="W62" s="7">
        <f>2170*(Input[[#This Row],[Container Counts of 45s]]+Input[[#This Row],[Container Counts of 45HCs]])</f>
        <v>0</v>
      </c>
      <c r="X6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2" s="7">
        <f>245*Input[[#This Row],[Count of HBL Number(s)]]</f>
        <v>245</v>
      </c>
      <c r="AB62" s="7">
        <f>IF(Input[[#This Row],[Pricing Tier]]="fully_adopted_rate",0,300*Input[[#This Row],[Count of HBL Number(s)]])</f>
        <v>300</v>
      </c>
      <c r="AC62" s="7">
        <f>500*Input[[#This Row],[Count of HBL Number(s)]]</f>
        <v>500</v>
      </c>
      <c r="AD62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2" s="8"/>
      <c r="AF62" s="8"/>
      <c r="AG62" s="8"/>
      <c r="AH62" s="8"/>
      <c r="AI62" s="8"/>
      <c r="AJ62" s="7">
        <f>COUNTIF(Input[[#This Row],[S01 20''THC]:[S10 TELEX]],"&gt;0")</f>
        <v>8</v>
      </c>
      <c r="AK62" s="22" t="str">
        <f>IF(ISERROR(VLOOKUP(Input[[#This Row],[Shipment ID]],[1]Output!$B:$C,2,0)),"Not Found",VLOOKUP(Input[[#This Row],[Shipment ID]],[1]Output!$B:$C,2,0))</f>
        <v>Skipped (no invoice)</v>
      </c>
      <c r="AL62" s="22" t="e">
        <f>VLOOKUP(Input[[#This Row],[Shipment ID]],Exception!A:B,2,0)</f>
        <v>#N/A</v>
      </c>
    </row>
    <row r="63" spans="1:38" x14ac:dyDescent="0.5">
      <c r="A63" s="8">
        <v>1538624</v>
      </c>
      <c r="B63" s="22" t="str">
        <f>IF(ISERROR(VLOOKUP(Input[[#This Row],[Shipment ID]],'Master Data Shipment'!A:B,2,0)),"Not Found",VLOOKUP(Input[[#This Row],[Shipment ID]],'Master Data Shipment'!A:B,2,0))</f>
        <v>CHUN YIP PLASTICS (SHENZHEN) LIMITED</v>
      </c>
      <c r="C63" s="8"/>
      <c r="D63" s="22" t="e">
        <f>VLOOKUP(Input[[#This Row],[Shipper Company Name]],'Master Data Shipper'!A:B,2,0)</f>
        <v>#N/A</v>
      </c>
      <c r="E63" s="22" t="str">
        <f>IF(ISERROR(VLOOKUP(Input[[#This Row],[Shipper Company Name]],'Master Data Shipper'!A:C,3,0)),"Not Found",VLOOKUP(Input[[#This Row],[Shipper Company Name]],'Master Data Shipper'!A:C,3,0))</f>
        <v>Not Found</v>
      </c>
      <c r="F63" s="8"/>
      <c r="G63" s="22">
        <f>IF(ISERROR(VLOOKUP(Input[[#This Row],[Shipper Company Name]],'Master Data Shipper'!A:D,4,0)),0,VLOOKUP(Input[[#This Row],[Shipper Company Name]],'Master Data Shipper'!A:D,4,0))</f>
        <v>0</v>
      </c>
      <c r="H63" s="8"/>
      <c r="I63" s="22">
        <f>VLOOKUP(Input[[#This Row],[Shipment ID]],'Master Data Shipment'!A:C,3,0)</f>
        <v>1</v>
      </c>
      <c r="J63" s="22">
        <f>VLOOKUP(Input[[#This Row],[Shipment ID]],'Master Data Shipment'!A:D,4,0)</f>
        <v>0</v>
      </c>
      <c r="K63" s="22">
        <f>VLOOKUP(Input[[#This Row],[Shipment ID]],'Master Data Shipment'!A:E,5,0)</f>
        <v>0</v>
      </c>
      <c r="L63" s="22">
        <f>VLOOKUP(Input[[#This Row],[Shipment ID]],'Master Data Shipment'!A:F,6,0)</f>
        <v>0</v>
      </c>
      <c r="M63" s="22">
        <f>VLOOKUP(Input[[#This Row],[Shipment ID]],'Master Data Shipment'!A:G,7,0)</f>
        <v>0</v>
      </c>
      <c r="N63" s="8" t="s">
        <v>100</v>
      </c>
      <c r="O63" s="22">
        <f>IF(VLOOKUP(Input[[#This Row],[Shipment ID]],'Master Data Shipment'!A:H,8,0)=0,1,VLOOKUP(Input[[#This Row],[Shipment ID]],'Master Data Shipment'!A:H,8,0))</f>
        <v>1</v>
      </c>
      <c r="P63" s="8"/>
      <c r="Q63" s="8"/>
      <c r="R63" s="8"/>
      <c r="S63" s="8"/>
      <c r="T63" s="7">
        <f>1020*Input[[#This Row],[Container Counts of 20s]]</f>
        <v>1020</v>
      </c>
      <c r="U63" s="7">
        <f>1700*(Input[[#This Row],[Container Counts of 40s]])</f>
        <v>0</v>
      </c>
      <c r="V63" s="7">
        <f>1700*(Input[[#This Row],[Container Counts of 40HCs]])</f>
        <v>0</v>
      </c>
      <c r="W63" s="7">
        <f>2170*(Input[[#This Row],[Container Counts of 45s]]+Input[[#This Row],[Container Counts of 45HCs]])</f>
        <v>0</v>
      </c>
      <c r="X6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3" s="7">
        <f>245*Input[[#This Row],[Count of HBL Number(s)]]</f>
        <v>245</v>
      </c>
      <c r="AB63" s="7">
        <f>IF(Input[[#This Row],[Pricing Tier]]="fully_adopted_rate",0,300*Input[[#This Row],[Count of HBL Number(s)]])</f>
        <v>300</v>
      </c>
      <c r="AC63" s="7">
        <f>500*Input[[#This Row],[Count of HBL Number(s)]]</f>
        <v>500</v>
      </c>
      <c r="AD6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63" s="8"/>
      <c r="AF63" s="8"/>
      <c r="AG63" s="8"/>
      <c r="AH63" s="8"/>
      <c r="AI63" s="8"/>
      <c r="AJ63" s="7">
        <f>COUNTIF(Input[[#This Row],[S01 20''THC]:[S10 TELEX]],"&gt;0")</f>
        <v>7</v>
      </c>
      <c r="AK63" s="22" t="str">
        <f>IF(ISERROR(VLOOKUP(Input[[#This Row],[Shipment ID]],[1]Output!$B:$C,2,0)),"Not Found",VLOOKUP(Input[[#This Row],[Shipment ID]],[1]Output!$B:$C,2,0))</f>
        <v>Auto Invoiced</v>
      </c>
      <c r="AL63" s="22" t="e">
        <f>VLOOKUP(Input[[#This Row],[Shipment ID]],Exception!A:B,2,0)</f>
        <v>#N/A</v>
      </c>
    </row>
    <row r="64" spans="1:38" x14ac:dyDescent="0.5">
      <c r="A64" s="8">
        <v>1519754</v>
      </c>
      <c r="B64" s="22" t="str">
        <f>IF(ISERROR(VLOOKUP(Input[[#This Row],[Shipment ID]],'Master Data Shipment'!A:B,2,0)),"Not Found",VLOOKUP(Input[[#This Row],[Shipment ID]],'Master Data Shipment'!A:B,2,0))</f>
        <v>Grand Garden Outdoor Co. -GRD</v>
      </c>
      <c r="C64" s="8"/>
      <c r="D64" s="22" t="str">
        <f>VLOOKUP(Input[[#This Row],[Shipper Company Name]],'Master Data Shipper'!A:B,2,0)</f>
        <v>Flexport International (Shanghai) Co., Ltd Shenzhen Branch</v>
      </c>
      <c r="E64" s="22" t="str">
        <f>IF(ISERROR(VLOOKUP(Input[[#This Row],[Shipper Company Name]],'Master Data Shipper'!A:C,3,0)),"Not Found",VLOOKUP(Input[[#This Row],[Shipper Company Name]],'Master Data Shipper'!A:C,3,0))</f>
        <v>Foshan Grand Chang Wei Enterprise</v>
      </c>
      <c r="F64" s="8"/>
      <c r="G64" s="22">
        <f>IF(ISERROR(VLOOKUP(Input[[#This Row],[Shipper Company Name]],'Master Data Shipper'!A:D,4,0)),0,VLOOKUP(Input[[#This Row],[Shipper Company Name]],'Master Data Shipper'!A:D,4,0))</f>
        <v>0</v>
      </c>
      <c r="H64" s="8"/>
      <c r="I64" s="22">
        <f>VLOOKUP(Input[[#This Row],[Shipment ID]],'Master Data Shipment'!A:C,3,0)</f>
        <v>0</v>
      </c>
      <c r="J64" s="22">
        <f>VLOOKUP(Input[[#This Row],[Shipment ID]],'Master Data Shipment'!A:D,4,0)</f>
        <v>0</v>
      </c>
      <c r="K64" s="22">
        <f>VLOOKUP(Input[[#This Row],[Shipment ID]],'Master Data Shipment'!A:E,5,0)</f>
        <v>1</v>
      </c>
      <c r="L64" s="22">
        <f>VLOOKUP(Input[[#This Row],[Shipment ID]],'Master Data Shipment'!A:F,6,0)</f>
        <v>0</v>
      </c>
      <c r="M64" s="22">
        <f>VLOOKUP(Input[[#This Row],[Shipment ID]],'Master Data Shipment'!A:G,7,0)</f>
        <v>0</v>
      </c>
      <c r="N64" s="8" t="s">
        <v>100</v>
      </c>
      <c r="O64" s="22">
        <f>IF(VLOOKUP(Input[[#This Row],[Shipment ID]],'Master Data Shipment'!A:H,8,0)=0,1,VLOOKUP(Input[[#This Row],[Shipment ID]],'Master Data Shipment'!A:H,8,0))</f>
        <v>1</v>
      </c>
      <c r="P64" s="8"/>
      <c r="Q64" s="8"/>
      <c r="R64" s="8"/>
      <c r="S64" s="8"/>
      <c r="T64" s="7">
        <f>1020*Input[[#This Row],[Container Counts of 20s]]</f>
        <v>0</v>
      </c>
      <c r="U64" s="7">
        <f>1700*(Input[[#This Row],[Container Counts of 40s]])</f>
        <v>0</v>
      </c>
      <c r="V64" s="7">
        <f>1700*(Input[[#This Row],[Container Counts of 40HCs]])</f>
        <v>1700</v>
      </c>
      <c r="W64" s="7">
        <f>2170*(Input[[#This Row],[Container Counts of 45s]]+Input[[#This Row],[Container Counts of 45HCs]])</f>
        <v>0</v>
      </c>
      <c r="X6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4" s="7">
        <f>245*Input[[#This Row],[Count of HBL Number(s)]]</f>
        <v>245</v>
      </c>
      <c r="AB64" s="7">
        <f>IF(Input[[#This Row],[Pricing Tier]]="fully_adopted_rate",0,300*Input[[#This Row],[Count of HBL Number(s)]])</f>
        <v>300</v>
      </c>
      <c r="AC64" s="7">
        <f>500*Input[[#This Row],[Count of HBL Number(s)]]</f>
        <v>500</v>
      </c>
      <c r="AD64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64" s="8"/>
      <c r="AF64" s="8"/>
      <c r="AG64" s="8"/>
      <c r="AH64" s="8"/>
      <c r="AI64" s="8"/>
      <c r="AJ64" s="7">
        <f>COUNTIF(Input[[#This Row],[S01 20''THC]:[S10 TELEX]],"&gt;0")</f>
        <v>7</v>
      </c>
      <c r="AK64" s="22" t="str">
        <f>IF(ISERROR(VLOOKUP(Input[[#This Row],[Shipment ID]],[1]Output!$B:$C,2,0)),"Not Found",VLOOKUP(Input[[#This Row],[Shipment ID]],[1]Output!$B:$C,2,0))</f>
        <v>Auto Invoiced</v>
      </c>
      <c r="AL64" s="22" t="e">
        <f>VLOOKUP(Input[[#This Row],[Shipment ID]],Exception!A:B,2,0)</f>
        <v>#N/A</v>
      </c>
    </row>
    <row r="65" spans="1:38" x14ac:dyDescent="0.5">
      <c r="A65" s="8">
        <v>1587424</v>
      </c>
      <c r="B65" s="22" t="str">
        <f>IF(ISERROR(VLOOKUP(Input[[#This Row],[Shipment ID]],'Master Data Shipment'!A:B,2,0)),"Not Found",VLOOKUP(Input[[#This Row],[Shipment ID]],'Master Data Shipment'!A:B,2,0))</f>
        <v>FOSHAN CHENG BAO ECONOMIC AND TRADING CO., LTD. - ELE</v>
      </c>
      <c r="C65" s="8"/>
      <c r="D65" s="22" t="str">
        <f>VLOOKUP(Input[[#This Row],[Shipper Company Name]],'Master Data Shipper'!A:B,2,0)</f>
        <v>Flexport International (Shanghai) Co., Ltd Shenzhen Branch</v>
      </c>
      <c r="E65" s="22" t="str">
        <f>IF(ISERROR(VLOOKUP(Input[[#This Row],[Shipper Company Name]],'Master Data Shipper'!A:C,3,0)),"Not Found",VLOOKUP(Input[[#This Row],[Shipper Company Name]],'Master Data Shipper'!A:C,3,0))</f>
        <v>FOSHAN CHENG BAO ECONOMIC AND TRADING CO., LTD. - ELE</v>
      </c>
      <c r="F65" s="8"/>
      <c r="G65" s="22">
        <f>IF(ISERROR(VLOOKUP(Input[[#This Row],[Shipper Company Name]],'Master Data Shipper'!A:D,4,0)),0,VLOOKUP(Input[[#This Row],[Shipper Company Name]],'Master Data Shipper'!A:D,4,0))</f>
        <v>0</v>
      </c>
      <c r="H65" s="8"/>
      <c r="I65" s="22">
        <f>VLOOKUP(Input[[#This Row],[Shipment ID]],'Master Data Shipment'!A:C,3,0)</f>
        <v>0</v>
      </c>
      <c r="J65" s="22">
        <f>VLOOKUP(Input[[#This Row],[Shipment ID]],'Master Data Shipment'!A:D,4,0)</f>
        <v>0</v>
      </c>
      <c r="K65" s="22">
        <f>VLOOKUP(Input[[#This Row],[Shipment ID]],'Master Data Shipment'!A:E,5,0)</f>
        <v>1</v>
      </c>
      <c r="L65" s="22">
        <f>VLOOKUP(Input[[#This Row],[Shipment ID]],'Master Data Shipment'!A:F,6,0)</f>
        <v>0</v>
      </c>
      <c r="M65" s="22">
        <f>VLOOKUP(Input[[#This Row],[Shipment ID]],'Master Data Shipment'!A:G,7,0)</f>
        <v>0</v>
      </c>
      <c r="N65" s="8" t="s">
        <v>108</v>
      </c>
      <c r="O65" s="22">
        <f>IF(VLOOKUP(Input[[#This Row],[Shipment ID]],'Master Data Shipment'!A:H,8,0)=0,1,VLOOKUP(Input[[#This Row],[Shipment ID]],'Master Data Shipment'!A:H,8,0))</f>
        <v>1</v>
      </c>
      <c r="P65" s="8"/>
      <c r="Q65" s="8"/>
      <c r="R65" s="8"/>
      <c r="S65" s="8"/>
      <c r="T65" s="7">
        <f>1020*Input[[#This Row],[Container Counts of 20s]]</f>
        <v>0</v>
      </c>
      <c r="U65" s="7">
        <f>1700*(Input[[#This Row],[Container Counts of 40s]])</f>
        <v>0</v>
      </c>
      <c r="V65" s="7">
        <f>1700*(Input[[#This Row],[Container Counts of 40HCs]])</f>
        <v>1700</v>
      </c>
      <c r="W65" s="7">
        <f>2170*(Input[[#This Row],[Container Counts of 45s]]+Input[[#This Row],[Container Counts of 45HCs]])</f>
        <v>0</v>
      </c>
      <c r="X6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5" s="7">
        <f>245*Input[[#This Row],[Count of HBL Number(s)]]</f>
        <v>245</v>
      </c>
      <c r="AB65" s="7">
        <f>IF(Input[[#This Row],[Pricing Tier]]="fully_adopted_rate",0,300*Input[[#This Row],[Count of HBL Number(s)]])</f>
        <v>300</v>
      </c>
      <c r="AC65" s="7">
        <f>500*Input[[#This Row],[Count of HBL Number(s)]]</f>
        <v>500</v>
      </c>
      <c r="AD6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5" s="8"/>
      <c r="AF65" s="8"/>
      <c r="AG65" s="8"/>
      <c r="AH65" s="8"/>
      <c r="AI65" s="8"/>
      <c r="AJ65" s="7">
        <f>COUNTIF(Input[[#This Row],[S01 20''THC]:[S10 TELEX]],"&gt;0")</f>
        <v>8</v>
      </c>
      <c r="AK65" s="22" t="str">
        <f>IF(ISERROR(VLOOKUP(Input[[#This Row],[Shipment ID]],[1]Output!$B:$C,2,0)),"Not Found",VLOOKUP(Input[[#This Row],[Shipment ID]],[1]Output!$B:$C,2,0))</f>
        <v>Auto Invoiced</v>
      </c>
      <c r="AL65" s="22" t="e">
        <f>VLOOKUP(Input[[#This Row],[Shipment ID]],Exception!A:B,2,0)</f>
        <v>#N/A</v>
      </c>
    </row>
    <row r="66" spans="1:38" x14ac:dyDescent="0.5">
      <c r="A66" s="8">
        <v>1568092</v>
      </c>
      <c r="B66" s="22" t="str">
        <f>IF(ISERROR(VLOOKUP(Input[[#This Row],[Shipment ID]],'Master Data Shipment'!A:B,2,0)),"Not Found",VLOOKUP(Input[[#This Row],[Shipment ID]],'Master Data Shipment'!A:B,2,0))</f>
        <v>Caleb Cable Industrial Ltd.</v>
      </c>
      <c r="C66" s="8"/>
      <c r="D66" s="22" t="str">
        <f>VLOOKUP(Input[[#This Row],[Shipper Company Name]],'Master Data Shipper'!A:B,2,0)</f>
        <v>Flexport International (Shanghai) Co., Ltd Shenzhen Branch</v>
      </c>
      <c r="E66" s="22" t="str">
        <f>IF(ISERROR(VLOOKUP(Input[[#This Row],[Shipper Company Name]],'Master Data Shipper'!A:C,3,0)),"Not Found",VLOOKUP(Input[[#This Row],[Shipper Company Name]],'Master Data Shipper'!A:C,3,0))</f>
        <v>Dongguan Caleb Cable Co., Ltd.</v>
      </c>
      <c r="F66" s="8"/>
      <c r="G66" s="22">
        <f>IF(ISERROR(VLOOKUP(Input[[#This Row],[Shipper Company Name]],'Master Data Shipper'!A:D,4,0)),0,VLOOKUP(Input[[#This Row],[Shipper Company Name]],'Master Data Shipper'!A:D,4,0))</f>
        <v>0</v>
      </c>
      <c r="H66" s="8"/>
      <c r="I66" s="22">
        <f>VLOOKUP(Input[[#This Row],[Shipment ID]],'Master Data Shipment'!A:C,3,0)</f>
        <v>0</v>
      </c>
      <c r="J66" s="22">
        <f>VLOOKUP(Input[[#This Row],[Shipment ID]],'Master Data Shipment'!A:D,4,0)</f>
        <v>0</v>
      </c>
      <c r="K66" s="22">
        <f>VLOOKUP(Input[[#This Row],[Shipment ID]],'Master Data Shipment'!A:E,5,0)</f>
        <v>1</v>
      </c>
      <c r="L66" s="22">
        <f>VLOOKUP(Input[[#This Row],[Shipment ID]],'Master Data Shipment'!A:F,6,0)</f>
        <v>0</v>
      </c>
      <c r="M66" s="22">
        <f>VLOOKUP(Input[[#This Row],[Shipment ID]],'Master Data Shipment'!A:G,7,0)</f>
        <v>0</v>
      </c>
      <c r="N66" s="8" t="s">
        <v>108</v>
      </c>
      <c r="O66" s="22">
        <f>IF(VLOOKUP(Input[[#This Row],[Shipment ID]],'Master Data Shipment'!A:H,8,0)=0,1,VLOOKUP(Input[[#This Row],[Shipment ID]],'Master Data Shipment'!A:H,8,0))</f>
        <v>1</v>
      </c>
      <c r="P66" s="8"/>
      <c r="Q66" s="8"/>
      <c r="R66" s="8"/>
      <c r="S66" s="8"/>
      <c r="T66" s="7">
        <f>1020*Input[[#This Row],[Container Counts of 20s]]</f>
        <v>0</v>
      </c>
      <c r="U66" s="7">
        <f>1700*(Input[[#This Row],[Container Counts of 40s]])</f>
        <v>0</v>
      </c>
      <c r="V66" s="7">
        <f>1700*(Input[[#This Row],[Container Counts of 40HCs]])</f>
        <v>1700</v>
      </c>
      <c r="W66" s="7">
        <f>2170*(Input[[#This Row],[Container Counts of 45s]]+Input[[#This Row],[Container Counts of 45HCs]])</f>
        <v>0</v>
      </c>
      <c r="X6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6" s="7">
        <f>245*Input[[#This Row],[Count of HBL Number(s)]]</f>
        <v>245</v>
      </c>
      <c r="AB66" s="7">
        <f>IF(Input[[#This Row],[Pricing Tier]]="fully_adopted_rate",0,300*Input[[#This Row],[Count of HBL Number(s)]])</f>
        <v>300</v>
      </c>
      <c r="AC66" s="7">
        <f>500*Input[[#This Row],[Count of HBL Number(s)]]</f>
        <v>500</v>
      </c>
      <c r="AD6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6" s="8"/>
      <c r="AF66" s="8"/>
      <c r="AG66" s="8"/>
      <c r="AH66" s="8"/>
      <c r="AI66" s="8"/>
      <c r="AJ66" s="7">
        <f>COUNTIF(Input[[#This Row],[S01 20''THC]:[S10 TELEX]],"&gt;0")</f>
        <v>8</v>
      </c>
      <c r="AK66" s="22" t="str">
        <f>IF(ISERROR(VLOOKUP(Input[[#This Row],[Shipment ID]],[1]Output!$B:$C,2,0)),"Not Found",VLOOKUP(Input[[#This Row],[Shipment ID]],[1]Output!$B:$C,2,0))</f>
        <v>Skipped (no invoice)</v>
      </c>
      <c r="AL66" s="22" t="e">
        <f>VLOOKUP(Input[[#This Row],[Shipment ID]],Exception!A:B,2,0)</f>
        <v>#N/A</v>
      </c>
    </row>
    <row r="67" spans="1:38" x14ac:dyDescent="0.5">
      <c r="A67" s="8">
        <v>1562973</v>
      </c>
      <c r="B67" s="22" t="str">
        <f>IF(ISERROR(VLOOKUP(Input[[#This Row],[Shipment ID]],'Master Data Shipment'!A:B,2,0)),"Not Found",VLOOKUP(Input[[#This Row],[Shipment ID]],'Master Data Shipment'!A:B,2,0))</f>
        <v>MGA Entertainment (H.K.) Limited</v>
      </c>
      <c r="C67" s="8"/>
      <c r="D67" s="22" t="str">
        <f>VLOOKUP(Input[[#This Row],[Shipper Company Name]],'Master Data Shipper'!A:B,2,0)</f>
        <v>Flexport Asia Limited</v>
      </c>
      <c r="E67" s="22" t="str">
        <f>IF(ISERROR(VLOOKUP(Input[[#This Row],[Shipper Company Name]],'Master Data Shipper'!A:C,3,0)),"Not Found",VLOOKUP(Input[[#This Row],[Shipper Company Name]],'Master Data Shipper'!A:C,3,0))</f>
        <v>MGA Entertainment (H.K.) Limited</v>
      </c>
      <c r="F67" s="8"/>
      <c r="G67" s="22" t="str">
        <f>IF(ISERROR(VLOOKUP(Input[[#This Row],[Shipper Company Name]],'Master Data Shipper'!A:D,4,0)),0,VLOOKUP(Input[[#This Row],[Shipper Company Name]],'Master Data Shipper'!A:D,4,0))</f>
        <v>base_rate</v>
      </c>
      <c r="H67" s="8"/>
      <c r="I67" s="22">
        <f>VLOOKUP(Input[[#This Row],[Shipment ID]],'Master Data Shipment'!A:C,3,0)</f>
        <v>0</v>
      </c>
      <c r="J67" s="22">
        <f>VLOOKUP(Input[[#This Row],[Shipment ID]],'Master Data Shipment'!A:D,4,0)</f>
        <v>0</v>
      </c>
      <c r="K67" s="22">
        <f>VLOOKUP(Input[[#This Row],[Shipment ID]],'Master Data Shipment'!A:E,5,0)</f>
        <v>1</v>
      </c>
      <c r="L67" s="22">
        <f>VLOOKUP(Input[[#This Row],[Shipment ID]],'Master Data Shipment'!A:F,6,0)</f>
        <v>0</v>
      </c>
      <c r="M67" s="22">
        <f>VLOOKUP(Input[[#This Row],[Shipment ID]],'Master Data Shipment'!A:G,7,0)</f>
        <v>0</v>
      </c>
      <c r="N67" s="8" t="s">
        <v>100</v>
      </c>
      <c r="O67" s="22">
        <f>IF(VLOOKUP(Input[[#This Row],[Shipment ID]],'Master Data Shipment'!A:H,8,0)=0,1,VLOOKUP(Input[[#This Row],[Shipment ID]],'Master Data Shipment'!A:H,8,0))</f>
        <v>1</v>
      </c>
      <c r="P67" s="8"/>
      <c r="Q67" s="8"/>
      <c r="R67" s="8"/>
      <c r="S67" s="8"/>
      <c r="T67" s="7">
        <f>1020*Input[[#This Row],[Container Counts of 20s]]</f>
        <v>0</v>
      </c>
      <c r="U67" s="7">
        <f>1700*(Input[[#This Row],[Container Counts of 40s]])</f>
        <v>0</v>
      </c>
      <c r="V67" s="7">
        <f>1700*(Input[[#This Row],[Container Counts of 40HCs]])</f>
        <v>1700</v>
      </c>
      <c r="W67" s="7">
        <f>2170*(Input[[#This Row],[Container Counts of 45s]]+Input[[#This Row],[Container Counts of 45HCs]])</f>
        <v>0</v>
      </c>
      <c r="X6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7" s="7">
        <f>245*Input[[#This Row],[Count of HBL Number(s)]]</f>
        <v>245</v>
      </c>
      <c r="AB67" s="7">
        <f>IF(Input[[#This Row],[Pricing Tier]]="fully_adopted_rate",0,300*Input[[#This Row],[Count of HBL Number(s)]])</f>
        <v>300</v>
      </c>
      <c r="AC67" s="7">
        <f>500*Input[[#This Row],[Count of HBL Number(s)]]</f>
        <v>500</v>
      </c>
      <c r="AD6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67" s="8"/>
      <c r="AF67" s="8"/>
      <c r="AG67" s="8"/>
      <c r="AH67" s="8"/>
      <c r="AI67" s="8"/>
      <c r="AJ67" s="7">
        <f>COUNTIF(Input[[#This Row],[S01 20''THC]:[S10 TELEX]],"&gt;0")</f>
        <v>7</v>
      </c>
      <c r="AK67" s="22" t="str">
        <f>IF(ISERROR(VLOOKUP(Input[[#This Row],[Shipment ID]],[1]Output!$B:$C,2,0)),"Not Found",VLOOKUP(Input[[#This Row],[Shipment ID]],[1]Output!$B:$C,2,0))</f>
        <v>Auto Invoiced</v>
      </c>
      <c r="AL67" s="22" t="e">
        <f>VLOOKUP(Input[[#This Row],[Shipment ID]],Exception!A:B,2,0)</f>
        <v>#N/A</v>
      </c>
    </row>
    <row r="68" spans="1:38" x14ac:dyDescent="0.5">
      <c r="A68" s="8">
        <v>1539377</v>
      </c>
      <c r="B68" s="22" t="str">
        <f>IF(ISERROR(VLOOKUP(Input[[#This Row],[Shipment ID]],'Master Data Shipment'!A:B,2,0)),"Not Found",VLOOKUP(Input[[#This Row],[Shipment ID]],'Master Data Shipment'!A:B,2,0))</f>
        <v>CHUN YIP PLASTICS (SHENZHEN) LIMITED</v>
      </c>
      <c r="C68" s="8"/>
      <c r="D68" s="22" t="e">
        <f>VLOOKUP(Input[[#This Row],[Shipper Company Name]],'Master Data Shipper'!A:B,2,0)</f>
        <v>#N/A</v>
      </c>
      <c r="E68" s="22" t="str">
        <f>IF(ISERROR(VLOOKUP(Input[[#This Row],[Shipper Company Name]],'Master Data Shipper'!A:C,3,0)),"Not Found",VLOOKUP(Input[[#This Row],[Shipper Company Name]],'Master Data Shipper'!A:C,3,0))</f>
        <v>Not Found</v>
      </c>
      <c r="F68" s="8"/>
      <c r="G68" s="22">
        <f>IF(ISERROR(VLOOKUP(Input[[#This Row],[Shipper Company Name]],'Master Data Shipper'!A:D,4,0)),0,VLOOKUP(Input[[#This Row],[Shipper Company Name]],'Master Data Shipper'!A:D,4,0))</f>
        <v>0</v>
      </c>
      <c r="H68" s="8"/>
      <c r="I68" s="22">
        <f>VLOOKUP(Input[[#This Row],[Shipment ID]],'Master Data Shipment'!A:C,3,0)</f>
        <v>1</v>
      </c>
      <c r="J68" s="22">
        <f>VLOOKUP(Input[[#This Row],[Shipment ID]],'Master Data Shipment'!A:D,4,0)</f>
        <v>0</v>
      </c>
      <c r="K68" s="22">
        <f>VLOOKUP(Input[[#This Row],[Shipment ID]],'Master Data Shipment'!A:E,5,0)</f>
        <v>0</v>
      </c>
      <c r="L68" s="22">
        <f>VLOOKUP(Input[[#This Row],[Shipment ID]],'Master Data Shipment'!A:F,6,0)</f>
        <v>0</v>
      </c>
      <c r="M68" s="22">
        <f>VLOOKUP(Input[[#This Row],[Shipment ID]],'Master Data Shipment'!A:G,7,0)</f>
        <v>0</v>
      </c>
      <c r="N68" s="8" t="s">
        <v>100</v>
      </c>
      <c r="O68" s="22">
        <f>IF(VLOOKUP(Input[[#This Row],[Shipment ID]],'Master Data Shipment'!A:H,8,0)=0,1,VLOOKUP(Input[[#This Row],[Shipment ID]],'Master Data Shipment'!A:H,8,0))</f>
        <v>1</v>
      </c>
      <c r="P68" s="8"/>
      <c r="Q68" s="8"/>
      <c r="R68" s="8"/>
      <c r="S68" s="8"/>
      <c r="T68" s="7">
        <f>1020*Input[[#This Row],[Container Counts of 20s]]</f>
        <v>1020</v>
      </c>
      <c r="U68" s="7">
        <f>1700*(Input[[#This Row],[Container Counts of 40s]])</f>
        <v>0</v>
      </c>
      <c r="V68" s="7">
        <f>1700*(Input[[#This Row],[Container Counts of 40HCs]])</f>
        <v>0</v>
      </c>
      <c r="W68" s="7">
        <f>2170*(Input[[#This Row],[Container Counts of 45s]]+Input[[#This Row],[Container Counts of 45HCs]])</f>
        <v>0</v>
      </c>
      <c r="X6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6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6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68" s="7">
        <f>245*Input[[#This Row],[Count of HBL Number(s)]]</f>
        <v>245</v>
      </c>
      <c r="AB68" s="7">
        <f>IF(Input[[#This Row],[Pricing Tier]]="fully_adopted_rate",0,300*Input[[#This Row],[Count of HBL Number(s)]])</f>
        <v>300</v>
      </c>
      <c r="AC68" s="7">
        <f>500*Input[[#This Row],[Count of HBL Number(s)]]</f>
        <v>500</v>
      </c>
      <c r="AD6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68" s="8"/>
      <c r="AF68" s="8"/>
      <c r="AG68" s="8"/>
      <c r="AH68" s="8"/>
      <c r="AI68" s="8"/>
      <c r="AJ68" s="7">
        <f>COUNTIF(Input[[#This Row],[S01 20''THC]:[S10 TELEX]],"&gt;0")</f>
        <v>7</v>
      </c>
      <c r="AK68" s="22" t="str">
        <f>IF(ISERROR(VLOOKUP(Input[[#This Row],[Shipment ID]],[1]Output!$B:$C,2,0)),"Not Found",VLOOKUP(Input[[#This Row],[Shipment ID]],[1]Output!$B:$C,2,0))</f>
        <v>Auto Invoiced</v>
      </c>
      <c r="AL68" s="22" t="e">
        <f>VLOOKUP(Input[[#This Row],[Shipment ID]],Exception!A:B,2,0)</f>
        <v>#N/A</v>
      </c>
    </row>
    <row r="69" spans="1:38" x14ac:dyDescent="0.5">
      <c r="A69" s="8">
        <v>1581622</v>
      </c>
      <c r="B69" s="22" t="str">
        <f>IF(ISERROR(VLOOKUP(Input[[#This Row],[Shipment ID]],'Master Data Shipment'!A:B,2,0)),"Not Found",VLOOKUP(Input[[#This Row],[Shipment ID]],'Master Data Shipment'!A:B,2,0))</f>
        <v>Guangdong Vking Intelligent Technology Co., Ltd.</v>
      </c>
      <c r="C69" s="8"/>
      <c r="D69" s="22" t="e">
        <f>VLOOKUP(Input[[#This Row],[Shipper Company Name]],'Master Data Shipper'!A:B,2,0)</f>
        <v>#N/A</v>
      </c>
      <c r="E69" s="22" t="str">
        <f>IF(ISERROR(VLOOKUP(Input[[#This Row],[Shipper Company Name]],'Master Data Shipper'!A:C,3,0)),"Not Found",VLOOKUP(Input[[#This Row],[Shipper Company Name]],'Master Data Shipper'!A:C,3,0))</f>
        <v>Not Found</v>
      </c>
      <c r="F69" s="8"/>
      <c r="G69" s="22">
        <f>IF(ISERROR(VLOOKUP(Input[[#This Row],[Shipper Company Name]],'Master Data Shipper'!A:D,4,0)),0,VLOOKUP(Input[[#This Row],[Shipper Company Name]],'Master Data Shipper'!A:D,4,0))</f>
        <v>0</v>
      </c>
      <c r="H69" s="8"/>
      <c r="I69" s="22">
        <f>VLOOKUP(Input[[#This Row],[Shipment ID]],'Master Data Shipment'!A:C,3,0)</f>
        <v>0</v>
      </c>
      <c r="J69" s="22">
        <f>VLOOKUP(Input[[#This Row],[Shipment ID]],'Master Data Shipment'!A:D,4,0)</f>
        <v>0</v>
      </c>
      <c r="K69" s="22">
        <f>VLOOKUP(Input[[#This Row],[Shipment ID]],'Master Data Shipment'!A:E,5,0)</f>
        <v>7</v>
      </c>
      <c r="L69" s="22">
        <f>VLOOKUP(Input[[#This Row],[Shipment ID]],'Master Data Shipment'!A:F,6,0)</f>
        <v>0</v>
      </c>
      <c r="M69" s="22">
        <f>VLOOKUP(Input[[#This Row],[Shipment ID]],'Master Data Shipment'!A:G,7,0)</f>
        <v>0</v>
      </c>
      <c r="N69" s="8" t="s">
        <v>108</v>
      </c>
      <c r="O69" s="22">
        <f>IF(VLOOKUP(Input[[#This Row],[Shipment ID]],'Master Data Shipment'!A:H,8,0)=0,1,VLOOKUP(Input[[#This Row],[Shipment ID]],'Master Data Shipment'!A:H,8,0))</f>
        <v>1</v>
      </c>
      <c r="P69" s="8"/>
      <c r="Q69" s="8"/>
      <c r="R69" s="8"/>
      <c r="S69" s="8"/>
      <c r="T69" s="7">
        <f>1020*Input[[#This Row],[Container Counts of 20s]]</f>
        <v>0</v>
      </c>
      <c r="U69" s="7">
        <f>1700*(Input[[#This Row],[Container Counts of 40s]])</f>
        <v>0</v>
      </c>
      <c r="V69" s="7">
        <f>1700*(Input[[#This Row],[Container Counts of 40HCs]])</f>
        <v>11900</v>
      </c>
      <c r="W69" s="7">
        <f>2170*(Input[[#This Row],[Container Counts of 45s]]+Input[[#This Row],[Container Counts of 45HCs]])</f>
        <v>0</v>
      </c>
      <c r="X69" s="7">
        <f>50*(Input[[#This Row],[Container Counts of 20s]]+Input[[#This Row],[Container Counts of 40s]]+Input[[#This Row],[Container Counts of 40HCs]]+Input[[#This Row],[Container Counts of 45s]]+Input[[#This Row],[Container Counts of 45HCs]])</f>
        <v>350</v>
      </c>
      <c r="Y69" s="7">
        <f>50*(Input[[#This Row],[Container Counts of 20s]]+Input[[#This Row],[Container Counts of 40s]]+Input[[#This Row],[Container Counts of 40HCs]]+Input[[#This Row],[Container Counts of 45s]]+Input[[#This Row],[Container Counts of 45HCs]])</f>
        <v>350</v>
      </c>
      <c r="Z69" s="7">
        <f>155*(Input[[#This Row],[Container Counts of 20s]]+Input[[#This Row],[Container Counts of 40s]]+Input[[#This Row],[Container Counts of 40HCs]]+Input[[#This Row],[Container Counts of 45s]]+Input[[#This Row],[Container Counts of 45HCs]])</f>
        <v>1085</v>
      </c>
      <c r="AA69" s="7">
        <f>245*Input[[#This Row],[Count of HBL Number(s)]]</f>
        <v>245</v>
      </c>
      <c r="AB69" s="7">
        <f>IF(Input[[#This Row],[Pricing Tier]]="fully_adopted_rate",0,300*Input[[#This Row],[Count of HBL Number(s)]])</f>
        <v>300</v>
      </c>
      <c r="AC69" s="7">
        <f>500*Input[[#This Row],[Count of HBL Number(s)]]</f>
        <v>500</v>
      </c>
      <c r="AD6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69" s="8"/>
      <c r="AF69" s="8"/>
      <c r="AG69" s="8"/>
      <c r="AH69" s="8"/>
      <c r="AI69" s="8"/>
      <c r="AJ69" s="7">
        <f>COUNTIF(Input[[#This Row],[S01 20''THC]:[S10 TELEX]],"&gt;0")</f>
        <v>8</v>
      </c>
      <c r="AK69" s="22" t="str">
        <f>IF(ISERROR(VLOOKUP(Input[[#This Row],[Shipment ID]],[1]Output!$B:$C,2,0)),"Not Found",VLOOKUP(Input[[#This Row],[Shipment ID]],[1]Output!$B:$C,2,0))</f>
        <v>Skipped (no invoice)</v>
      </c>
      <c r="AL69" s="22" t="e">
        <f>VLOOKUP(Input[[#This Row],[Shipment ID]],Exception!A:B,2,0)</f>
        <v>#N/A</v>
      </c>
    </row>
    <row r="70" spans="1:38" x14ac:dyDescent="0.5">
      <c r="A70" s="8">
        <v>1536914</v>
      </c>
      <c r="B70" s="22" t="str">
        <f>IF(ISERROR(VLOOKUP(Input[[#This Row],[Shipment ID]],'Master Data Shipment'!A:B,2,0)),"Not Found",VLOOKUP(Input[[#This Row],[Shipment ID]],'Master Data Shipment'!A:B,2,0))</f>
        <v>Foshan Shunde Huatong Garden Furniture Ltd</v>
      </c>
      <c r="C70" s="8"/>
      <c r="D70" s="22" t="str">
        <f>VLOOKUP(Input[[#This Row],[Shipper Company Name]],'Master Data Shipper'!A:B,2,0)</f>
        <v>Flexport International (Shanghai) Co., Ltd Shenzhen Branch</v>
      </c>
      <c r="E70" s="22" t="str">
        <f>IF(ISERROR(VLOOKUP(Input[[#This Row],[Shipper Company Name]],'Master Data Shipper'!A:C,3,0)),"Not Found",VLOOKUP(Input[[#This Row],[Shipper Company Name]],'Master Data Shipper'!A:C,3,0))</f>
        <v>Foshan Shunde Huatong Garden Furniture Ltd</v>
      </c>
      <c r="F70" s="8"/>
      <c r="G70" s="22">
        <f>IF(ISERROR(VLOOKUP(Input[[#This Row],[Shipper Company Name]],'Master Data Shipper'!A:D,4,0)),0,VLOOKUP(Input[[#This Row],[Shipper Company Name]],'Master Data Shipper'!A:D,4,0))</f>
        <v>0</v>
      </c>
      <c r="H70" s="8"/>
      <c r="I70" s="22">
        <f>VLOOKUP(Input[[#This Row],[Shipment ID]],'Master Data Shipment'!A:C,3,0)</f>
        <v>0</v>
      </c>
      <c r="J70" s="22">
        <f>VLOOKUP(Input[[#This Row],[Shipment ID]],'Master Data Shipment'!A:D,4,0)</f>
        <v>0</v>
      </c>
      <c r="K70" s="22">
        <f>VLOOKUP(Input[[#This Row],[Shipment ID]],'Master Data Shipment'!A:E,5,0)</f>
        <v>1</v>
      </c>
      <c r="L70" s="22">
        <f>VLOOKUP(Input[[#This Row],[Shipment ID]],'Master Data Shipment'!A:F,6,0)</f>
        <v>0</v>
      </c>
      <c r="M70" s="22">
        <f>VLOOKUP(Input[[#This Row],[Shipment ID]],'Master Data Shipment'!A:G,7,0)</f>
        <v>0</v>
      </c>
      <c r="N70" s="8" t="s">
        <v>108</v>
      </c>
      <c r="O70" s="22">
        <f>IF(VLOOKUP(Input[[#This Row],[Shipment ID]],'Master Data Shipment'!A:H,8,0)=0,1,VLOOKUP(Input[[#This Row],[Shipment ID]],'Master Data Shipment'!A:H,8,0))</f>
        <v>1</v>
      </c>
      <c r="P70" s="8"/>
      <c r="Q70" s="8"/>
      <c r="R70" s="8"/>
      <c r="S70" s="8"/>
      <c r="T70" s="7">
        <f>1020*Input[[#This Row],[Container Counts of 20s]]</f>
        <v>0</v>
      </c>
      <c r="U70" s="7">
        <f>1700*(Input[[#This Row],[Container Counts of 40s]])</f>
        <v>0</v>
      </c>
      <c r="V70" s="7">
        <f>1700*(Input[[#This Row],[Container Counts of 40HCs]])</f>
        <v>1700</v>
      </c>
      <c r="W70" s="7">
        <f>2170*(Input[[#This Row],[Container Counts of 45s]]+Input[[#This Row],[Container Counts of 45HCs]])</f>
        <v>0</v>
      </c>
      <c r="X7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0" s="7">
        <f>245*Input[[#This Row],[Count of HBL Number(s)]]</f>
        <v>245</v>
      </c>
      <c r="AB70" s="7">
        <f>IF(Input[[#This Row],[Pricing Tier]]="fully_adopted_rate",0,300*Input[[#This Row],[Count of HBL Number(s)]])</f>
        <v>300</v>
      </c>
      <c r="AC70" s="7">
        <f>500*Input[[#This Row],[Count of HBL Number(s)]]</f>
        <v>500</v>
      </c>
      <c r="AD70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0" s="8"/>
      <c r="AF70" s="8"/>
      <c r="AG70" s="8"/>
      <c r="AH70" s="8"/>
      <c r="AI70" s="8"/>
      <c r="AJ70" s="7">
        <f>COUNTIF(Input[[#This Row],[S01 20''THC]:[S10 TELEX]],"&gt;0")</f>
        <v>8</v>
      </c>
      <c r="AK70" s="22" t="str">
        <f>IF(ISERROR(VLOOKUP(Input[[#This Row],[Shipment ID]],[1]Output!$B:$C,2,0)),"Not Found",VLOOKUP(Input[[#This Row],[Shipment ID]],[1]Output!$B:$C,2,0))</f>
        <v>Auto Invoiced</v>
      </c>
      <c r="AL70" s="22" t="e">
        <f>VLOOKUP(Input[[#This Row],[Shipment ID]],Exception!A:B,2,0)</f>
        <v>#N/A</v>
      </c>
    </row>
    <row r="71" spans="1:38" x14ac:dyDescent="0.5">
      <c r="A71" s="8">
        <v>1577408</v>
      </c>
      <c r="B71" s="22" t="str">
        <f>IF(ISERROR(VLOOKUP(Input[[#This Row],[Shipment ID]],'Master Data Shipment'!A:B,2,0)),"Not Found",VLOOKUP(Input[[#This Row],[Shipment ID]],'Master Data Shipment'!A:B,2,0))</f>
        <v>MGA Entertainment (H.K.) Limited</v>
      </c>
      <c r="C71" s="8"/>
      <c r="D71" s="22" t="str">
        <f>VLOOKUP(Input[[#This Row],[Shipper Company Name]],'Master Data Shipper'!A:B,2,0)</f>
        <v>Flexport Asia Limited</v>
      </c>
      <c r="E71" s="22" t="str">
        <f>IF(ISERROR(VLOOKUP(Input[[#This Row],[Shipper Company Name]],'Master Data Shipper'!A:C,3,0)),"Not Found",VLOOKUP(Input[[#This Row],[Shipper Company Name]],'Master Data Shipper'!A:C,3,0))</f>
        <v>MGA Entertainment (H.K.) Limited</v>
      </c>
      <c r="F71" s="8"/>
      <c r="G71" s="22" t="str">
        <f>IF(ISERROR(VLOOKUP(Input[[#This Row],[Shipper Company Name]],'Master Data Shipper'!A:D,4,0)),0,VLOOKUP(Input[[#This Row],[Shipper Company Name]],'Master Data Shipper'!A:D,4,0))</f>
        <v>base_rate</v>
      </c>
      <c r="H71" s="8"/>
      <c r="I71" s="22">
        <f>VLOOKUP(Input[[#This Row],[Shipment ID]],'Master Data Shipment'!A:C,3,0)</f>
        <v>0</v>
      </c>
      <c r="J71" s="22">
        <f>VLOOKUP(Input[[#This Row],[Shipment ID]],'Master Data Shipment'!A:D,4,0)</f>
        <v>5</v>
      </c>
      <c r="K71" s="22">
        <f>VLOOKUP(Input[[#This Row],[Shipment ID]],'Master Data Shipment'!A:E,5,0)</f>
        <v>3</v>
      </c>
      <c r="L71" s="22">
        <f>VLOOKUP(Input[[#This Row],[Shipment ID]],'Master Data Shipment'!A:F,6,0)</f>
        <v>0</v>
      </c>
      <c r="M71" s="22">
        <f>VLOOKUP(Input[[#This Row],[Shipment ID]],'Master Data Shipment'!A:G,7,0)</f>
        <v>0</v>
      </c>
      <c r="N71" s="8" t="s">
        <v>100</v>
      </c>
      <c r="O71" s="22">
        <f>IF(VLOOKUP(Input[[#This Row],[Shipment ID]],'Master Data Shipment'!A:H,8,0)=0,1,VLOOKUP(Input[[#This Row],[Shipment ID]],'Master Data Shipment'!A:H,8,0))</f>
        <v>1</v>
      </c>
      <c r="P71" s="8"/>
      <c r="Q71" s="8"/>
      <c r="R71" s="8"/>
      <c r="S71" s="8"/>
      <c r="T71" s="7">
        <f>1020*Input[[#This Row],[Container Counts of 20s]]</f>
        <v>0</v>
      </c>
      <c r="U71" s="7">
        <f>1700*(Input[[#This Row],[Container Counts of 40s]])</f>
        <v>8500</v>
      </c>
      <c r="V71" s="7">
        <f>1700*(Input[[#This Row],[Container Counts of 40HCs]])</f>
        <v>5100</v>
      </c>
      <c r="W71" s="7">
        <f>2170*(Input[[#This Row],[Container Counts of 45s]]+Input[[#This Row],[Container Counts of 45HCs]])</f>
        <v>0</v>
      </c>
      <c r="X71" s="7">
        <f>50*(Input[[#This Row],[Container Counts of 20s]]+Input[[#This Row],[Container Counts of 40s]]+Input[[#This Row],[Container Counts of 40HCs]]+Input[[#This Row],[Container Counts of 45s]]+Input[[#This Row],[Container Counts of 45HCs]])</f>
        <v>400</v>
      </c>
      <c r="Y71" s="7">
        <f>50*(Input[[#This Row],[Container Counts of 20s]]+Input[[#This Row],[Container Counts of 40s]]+Input[[#This Row],[Container Counts of 40HCs]]+Input[[#This Row],[Container Counts of 45s]]+Input[[#This Row],[Container Counts of 45HCs]])</f>
        <v>400</v>
      </c>
      <c r="Z71" s="7">
        <f>155*(Input[[#This Row],[Container Counts of 20s]]+Input[[#This Row],[Container Counts of 40s]]+Input[[#This Row],[Container Counts of 40HCs]]+Input[[#This Row],[Container Counts of 45s]]+Input[[#This Row],[Container Counts of 45HCs]])</f>
        <v>1240</v>
      </c>
      <c r="AA71" s="7">
        <f>245*Input[[#This Row],[Count of HBL Number(s)]]</f>
        <v>245</v>
      </c>
      <c r="AB71" s="7">
        <f>IF(Input[[#This Row],[Pricing Tier]]="fully_adopted_rate",0,300*Input[[#This Row],[Count of HBL Number(s)]])</f>
        <v>300</v>
      </c>
      <c r="AC71" s="7">
        <f>500*Input[[#This Row],[Count of HBL Number(s)]]</f>
        <v>500</v>
      </c>
      <c r="AD7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71" s="8"/>
      <c r="AF71" s="8"/>
      <c r="AG71" s="8"/>
      <c r="AH71" s="8"/>
      <c r="AI71" s="8"/>
      <c r="AJ71" s="7">
        <f>COUNTIF(Input[[#This Row],[S01 20''THC]:[S10 TELEX]],"&gt;0")</f>
        <v>8</v>
      </c>
      <c r="AK71" s="22" t="str">
        <f>IF(ISERROR(VLOOKUP(Input[[#This Row],[Shipment ID]],[1]Output!$B:$C,2,0)),"Not Found",VLOOKUP(Input[[#This Row],[Shipment ID]],[1]Output!$B:$C,2,0))</f>
        <v>Auto Invoiced</v>
      </c>
      <c r="AL71" s="22" t="e">
        <f>VLOOKUP(Input[[#This Row],[Shipment ID]],Exception!A:B,2,0)</f>
        <v>#N/A</v>
      </c>
    </row>
    <row r="72" spans="1:38" x14ac:dyDescent="0.5">
      <c r="A72" s="8">
        <v>1577535</v>
      </c>
      <c r="B72" s="22" t="str">
        <f>IF(ISERROR(VLOOKUP(Input[[#This Row],[Shipment ID]],'Master Data Shipment'!A:B,2,0)),"Not Found",VLOOKUP(Input[[#This Row],[Shipment ID]],'Master Data Shipment'!A:B,2,0))</f>
        <v>FOREXIM (INTERNATIONAL) LIMITED</v>
      </c>
      <c r="C72" s="8"/>
      <c r="D72" s="22" t="str">
        <f>VLOOKUP(Input[[#This Row],[Shipper Company Name]],'Master Data Shipper'!A:B,2,0)</f>
        <v>Flexport Asia Limited</v>
      </c>
      <c r="E72" s="22" t="str">
        <f>IF(ISERROR(VLOOKUP(Input[[#This Row],[Shipper Company Name]],'Master Data Shipper'!A:C,3,0)),"Not Found",VLOOKUP(Input[[#This Row],[Shipper Company Name]],'Master Data Shipper'!A:C,3,0))</f>
        <v>FOREXIM (INTERNATIONAL) LIMITED</v>
      </c>
      <c r="F72" s="8"/>
      <c r="G72" s="22" t="str">
        <f>IF(ISERROR(VLOOKUP(Input[[#This Row],[Shipper Company Name]],'Master Data Shipper'!A:D,4,0)),0,VLOOKUP(Input[[#This Row],[Shipper Company Name]],'Master Data Shipper'!A:D,4,0))</f>
        <v>base_rate</v>
      </c>
      <c r="H72" s="8"/>
      <c r="I72" s="22">
        <f>VLOOKUP(Input[[#This Row],[Shipment ID]],'Master Data Shipment'!A:C,3,0)</f>
        <v>0</v>
      </c>
      <c r="J72" s="22">
        <f>VLOOKUP(Input[[#This Row],[Shipment ID]],'Master Data Shipment'!A:D,4,0)</f>
        <v>0</v>
      </c>
      <c r="K72" s="22">
        <f>VLOOKUP(Input[[#This Row],[Shipment ID]],'Master Data Shipment'!A:E,5,0)</f>
        <v>1</v>
      </c>
      <c r="L72" s="22">
        <f>VLOOKUP(Input[[#This Row],[Shipment ID]],'Master Data Shipment'!A:F,6,0)</f>
        <v>0</v>
      </c>
      <c r="M72" s="22">
        <f>VLOOKUP(Input[[#This Row],[Shipment ID]],'Master Data Shipment'!A:G,7,0)</f>
        <v>0</v>
      </c>
      <c r="N72" s="8" t="s">
        <v>100</v>
      </c>
      <c r="O72" s="22">
        <f>IF(VLOOKUP(Input[[#This Row],[Shipment ID]],'Master Data Shipment'!A:H,8,0)=0,1,VLOOKUP(Input[[#This Row],[Shipment ID]],'Master Data Shipment'!A:H,8,0))</f>
        <v>1</v>
      </c>
      <c r="P72" s="8"/>
      <c r="Q72" s="8"/>
      <c r="R72" s="8"/>
      <c r="S72" s="8"/>
      <c r="T72" s="7">
        <f>1020*Input[[#This Row],[Container Counts of 20s]]</f>
        <v>0</v>
      </c>
      <c r="U72" s="7">
        <f>1700*(Input[[#This Row],[Container Counts of 40s]])</f>
        <v>0</v>
      </c>
      <c r="V72" s="7">
        <f>1700*(Input[[#This Row],[Container Counts of 40HCs]])</f>
        <v>1700</v>
      </c>
      <c r="W72" s="7">
        <f>2170*(Input[[#This Row],[Container Counts of 45s]]+Input[[#This Row],[Container Counts of 45HCs]])</f>
        <v>0</v>
      </c>
      <c r="X7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2" s="7">
        <f>245*Input[[#This Row],[Count of HBL Number(s)]]</f>
        <v>245</v>
      </c>
      <c r="AB72" s="7">
        <f>IF(Input[[#This Row],[Pricing Tier]]="fully_adopted_rate",0,300*Input[[#This Row],[Count of HBL Number(s)]])</f>
        <v>300</v>
      </c>
      <c r="AC72" s="7">
        <f>500*Input[[#This Row],[Count of HBL Number(s)]]</f>
        <v>500</v>
      </c>
      <c r="AD7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72" s="8"/>
      <c r="AF72" s="8"/>
      <c r="AG72" s="8"/>
      <c r="AH72" s="8"/>
      <c r="AI72" s="8"/>
      <c r="AJ72" s="7">
        <f>COUNTIF(Input[[#This Row],[S01 20''THC]:[S10 TELEX]],"&gt;0")</f>
        <v>7</v>
      </c>
      <c r="AK72" s="22" t="str">
        <f>IF(ISERROR(VLOOKUP(Input[[#This Row],[Shipment ID]],[1]Output!$B:$C,2,0)),"Not Found",VLOOKUP(Input[[#This Row],[Shipment ID]],[1]Output!$B:$C,2,0))</f>
        <v>Auto Invoiced</v>
      </c>
      <c r="AL72" s="22" t="e">
        <f>VLOOKUP(Input[[#This Row],[Shipment ID]],Exception!A:B,2,0)</f>
        <v>#N/A</v>
      </c>
    </row>
    <row r="73" spans="1:38" x14ac:dyDescent="0.5">
      <c r="A73" s="8">
        <v>1604363</v>
      </c>
      <c r="B73" s="22" t="str">
        <f>IF(ISERROR(VLOOKUP(Input[[#This Row],[Shipment ID]],'Master Data Shipment'!A:B,2,0)),"Not Found",VLOOKUP(Input[[#This Row],[Shipment ID]],'Master Data Shipment'!A:B,2,0))</f>
        <v>MGA Entertainment (H.K.) Limited</v>
      </c>
      <c r="C73" s="8"/>
      <c r="D73" s="22" t="str">
        <f>VLOOKUP(Input[[#This Row],[Shipper Company Name]],'Master Data Shipper'!A:B,2,0)</f>
        <v>Flexport Asia Limited</v>
      </c>
      <c r="E73" s="22" t="str">
        <f>IF(ISERROR(VLOOKUP(Input[[#This Row],[Shipper Company Name]],'Master Data Shipper'!A:C,3,0)),"Not Found",VLOOKUP(Input[[#This Row],[Shipper Company Name]],'Master Data Shipper'!A:C,3,0))</f>
        <v>MGA Entertainment (H.K.) Limited</v>
      </c>
      <c r="F73" s="8"/>
      <c r="G73" s="22" t="str">
        <f>IF(ISERROR(VLOOKUP(Input[[#This Row],[Shipper Company Name]],'Master Data Shipper'!A:D,4,0)),0,VLOOKUP(Input[[#This Row],[Shipper Company Name]],'Master Data Shipper'!A:D,4,0))</f>
        <v>base_rate</v>
      </c>
      <c r="H73" s="8"/>
      <c r="I73" s="22">
        <f>VLOOKUP(Input[[#This Row],[Shipment ID]],'Master Data Shipment'!A:C,3,0)</f>
        <v>0</v>
      </c>
      <c r="J73" s="22">
        <f>VLOOKUP(Input[[#This Row],[Shipment ID]],'Master Data Shipment'!A:D,4,0)</f>
        <v>1</v>
      </c>
      <c r="K73" s="22">
        <f>VLOOKUP(Input[[#This Row],[Shipment ID]],'Master Data Shipment'!A:E,5,0)</f>
        <v>0</v>
      </c>
      <c r="L73" s="22">
        <f>VLOOKUP(Input[[#This Row],[Shipment ID]],'Master Data Shipment'!A:F,6,0)</f>
        <v>0</v>
      </c>
      <c r="M73" s="22">
        <f>VLOOKUP(Input[[#This Row],[Shipment ID]],'Master Data Shipment'!A:G,7,0)</f>
        <v>0</v>
      </c>
      <c r="N73" s="8" t="s">
        <v>100</v>
      </c>
      <c r="O73" s="22">
        <f>IF(VLOOKUP(Input[[#This Row],[Shipment ID]],'Master Data Shipment'!A:H,8,0)=0,1,VLOOKUP(Input[[#This Row],[Shipment ID]],'Master Data Shipment'!A:H,8,0))</f>
        <v>1</v>
      </c>
      <c r="P73" s="8"/>
      <c r="Q73" s="8"/>
      <c r="R73" s="8"/>
      <c r="S73" s="8"/>
      <c r="T73" s="7">
        <f>1020*Input[[#This Row],[Container Counts of 20s]]</f>
        <v>0</v>
      </c>
      <c r="U73" s="7">
        <f>1700*(Input[[#This Row],[Container Counts of 40s]])</f>
        <v>1700</v>
      </c>
      <c r="V73" s="7">
        <f>1700*(Input[[#This Row],[Container Counts of 40HCs]])</f>
        <v>0</v>
      </c>
      <c r="W73" s="7">
        <f>2170*(Input[[#This Row],[Container Counts of 45s]]+Input[[#This Row],[Container Counts of 45HCs]])</f>
        <v>0</v>
      </c>
      <c r="X7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3" s="7">
        <f>245*Input[[#This Row],[Count of HBL Number(s)]]</f>
        <v>245</v>
      </c>
      <c r="AB73" s="7">
        <f>IF(Input[[#This Row],[Pricing Tier]]="fully_adopted_rate",0,300*Input[[#This Row],[Count of HBL Number(s)]])</f>
        <v>300</v>
      </c>
      <c r="AC73" s="7">
        <f>500*Input[[#This Row],[Count of HBL Number(s)]]</f>
        <v>500</v>
      </c>
      <c r="AD73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73" s="8"/>
      <c r="AF73" s="8"/>
      <c r="AG73" s="8"/>
      <c r="AH73" s="8"/>
      <c r="AI73" s="8"/>
      <c r="AJ73" s="7">
        <f>COUNTIF(Input[[#This Row],[S01 20''THC]:[S10 TELEX]],"&gt;0")</f>
        <v>7</v>
      </c>
      <c r="AK73" s="22" t="str">
        <f>IF(ISERROR(VLOOKUP(Input[[#This Row],[Shipment ID]],[1]Output!$B:$C,2,0)),"Not Found",VLOOKUP(Input[[#This Row],[Shipment ID]],[1]Output!$B:$C,2,0))</f>
        <v>Auto Invoiced</v>
      </c>
      <c r="AL73" s="22" t="e">
        <f>VLOOKUP(Input[[#This Row],[Shipment ID]],Exception!A:B,2,0)</f>
        <v>#N/A</v>
      </c>
    </row>
    <row r="74" spans="1:38" x14ac:dyDescent="0.5">
      <c r="A74" s="8">
        <v>1547052</v>
      </c>
      <c r="B74" s="22" t="str">
        <f>IF(ISERROR(VLOOKUP(Input[[#This Row],[Shipment ID]],'Master Data Shipment'!A:B,2,0)),"Not Found",VLOOKUP(Input[[#This Row],[Shipment ID]],'Master Data Shipment'!A:B,2,0))</f>
        <v>Harman International Industries, Inc.</v>
      </c>
      <c r="C74" s="8"/>
      <c r="D74" s="22" t="str">
        <f>VLOOKUP(Input[[#This Row],[Shipper Company Name]],'Master Data Shipper'!A:B,2,0)</f>
        <v>Flexport International (Shanghai) Co., Ltd Shenzhen Branch</v>
      </c>
      <c r="E74" s="22" t="str">
        <f>IF(ISERROR(VLOOKUP(Input[[#This Row],[Shipper Company Name]],'Master Data Shipper'!A:C,3,0)),"Not Found",VLOOKUP(Input[[#This Row],[Shipper Company Name]],'Master Data Shipper'!A:C,3,0))</f>
        <v>Shenzhen 3 Nod Digital Technology Co., Ltd.</v>
      </c>
      <c r="F74" s="8"/>
      <c r="G74" s="22">
        <f>IF(ISERROR(VLOOKUP(Input[[#This Row],[Shipper Company Name]],'Master Data Shipper'!A:D,4,0)),0,VLOOKUP(Input[[#This Row],[Shipper Company Name]],'Master Data Shipper'!A:D,4,0))</f>
        <v>0</v>
      </c>
      <c r="H74" s="8"/>
      <c r="I74" s="22">
        <f>VLOOKUP(Input[[#This Row],[Shipment ID]],'Master Data Shipment'!A:C,3,0)</f>
        <v>0</v>
      </c>
      <c r="J74" s="22">
        <f>VLOOKUP(Input[[#This Row],[Shipment ID]],'Master Data Shipment'!A:D,4,0)</f>
        <v>1</v>
      </c>
      <c r="K74" s="22">
        <f>VLOOKUP(Input[[#This Row],[Shipment ID]],'Master Data Shipment'!A:E,5,0)</f>
        <v>0</v>
      </c>
      <c r="L74" s="22">
        <f>VLOOKUP(Input[[#This Row],[Shipment ID]],'Master Data Shipment'!A:F,6,0)</f>
        <v>0</v>
      </c>
      <c r="M74" s="22">
        <f>VLOOKUP(Input[[#This Row],[Shipment ID]],'Master Data Shipment'!A:G,7,0)</f>
        <v>0</v>
      </c>
      <c r="N74" s="8" t="s">
        <v>108</v>
      </c>
      <c r="O74" s="22">
        <f>IF(VLOOKUP(Input[[#This Row],[Shipment ID]],'Master Data Shipment'!A:H,8,0)=0,1,VLOOKUP(Input[[#This Row],[Shipment ID]],'Master Data Shipment'!A:H,8,0))</f>
        <v>1</v>
      </c>
      <c r="P74" s="8"/>
      <c r="Q74" s="8"/>
      <c r="R74" s="8"/>
      <c r="S74" s="8"/>
      <c r="T74" s="7">
        <f>1020*Input[[#This Row],[Container Counts of 20s]]</f>
        <v>0</v>
      </c>
      <c r="U74" s="7">
        <f>1700*(Input[[#This Row],[Container Counts of 40s]])</f>
        <v>1700</v>
      </c>
      <c r="V74" s="7">
        <f>1700*(Input[[#This Row],[Container Counts of 40HCs]])</f>
        <v>0</v>
      </c>
      <c r="W74" s="7">
        <f>2170*(Input[[#This Row],[Container Counts of 45s]]+Input[[#This Row],[Container Counts of 45HCs]])</f>
        <v>0</v>
      </c>
      <c r="X7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4" s="7">
        <f>245*Input[[#This Row],[Count of HBL Number(s)]]</f>
        <v>245</v>
      </c>
      <c r="AB74" s="7">
        <f>IF(Input[[#This Row],[Pricing Tier]]="fully_adopted_rate",0,300*Input[[#This Row],[Count of HBL Number(s)]])</f>
        <v>300</v>
      </c>
      <c r="AC74" s="7">
        <f>500*Input[[#This Row],[Count of HBL Number(s)]]</f>
        <v>500</v>
      </c>
      <c r="AD7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4" s="8"/>
      <c r="AF74" s="8"/>
      <c r="AG74" s="8"/>
      <c r="AH74" s="8"/>
      <c r="AI74" s="8"/>
      <c r="AJ74" s="7">
        <f>COUNTIF(Input[[#This Row],[S01 20''THC]:[S10 TELEX]],"&gt;0")</f>
        <v>8</v>
      </c>
      <c r="AK74" s="22" t="str">
        <f>IF(ISERROR(VLOOKUP(Input[[#This Row],[Shipment ID]],[1]Output!$B:$C,2,0)),"Not Found",VLOOKUP(Input[[#This Row],[Shipment ID]],[1]Output!$B:$C,2,0))</f>
        <v>Skipped (no invoice)</v>
      </c>
      <c r="AL74" s="22" t="e">
        <f>VLOOKUP(Input[[#This Row],[Shipment ID]],Exception!A:B,2,0)</f>
        <v>#N/A</v>
      </c>
    </row>
    <row r="75" spans="1:38" x14ac:dyDescent="0.5">
      <c r="A75" s="8">
        <v>1578257</v>
      </c>
      <c r="B75" s="22" t="str">
        <f>IF(ISERROR(VLOOKUP(Input[[#This Row],[Shipment ID]],'Master Data Shipment'!A:B,2,0)),"Not Found",VLOOKUP(Input[[#This Row],[Shipment ID]],'Master Data Shipment'!A:B,2,0))</f>
        <v>FOSHAN SITZONE FURNITURE CO.,LTD</v>
      </c>
      <c r="C75" s="8"/>
      <c r="D75" s="22" t="str">
        <f>VLOOKUP(Input[[#This Row],[Shipper Company Name]],'Master Data Shipper'!A:B,2,0)</f>
        <v>Flexport International (Shanghai) Co., Ltd Shenzhen Branch</v>
      </c>
      <c r="E75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75" s="8"/>
      <c r="G75" s="22">
        <f>IF(ISERROR(VLOOKUP(Input[[#This Row],[Shipper Company Name]],'Master Data Shipper'!A:D,4,0)),0,VLOOKUP(Input[[#This Row],[Shipper Company Name]],'Master Data Shipper'!A:D,4,0))</f>
        <v>0</v>
      </c>
      <c r="H75" s="8"/>
      <c r="I75" s="22">
        <f>VLOOKUP(Input[[#This Row],[Shipment ID]],'Master Data Shipment'!A:C,3,0)</f>
        <v>0</v>
      </c>
      <c r="J75" s="22">
        <f>VLOOKUP(Input[[#This Row],[Shipment ID]],'Master Data Shipment'!A:D,4,0)</f>
        <v>0</v>
      </c>
      <c r="K75" s="22">
        <f>VLOOKUP(Input[[#This Row],[Shipment ID]],'Master Data Shipment'!A:E,5,0)</f>
        <v>3</v>
      </c>
      <c r="L75" s="22">
        <f>VLOOKUP(Input[[#This Row],[Shipment ID]],'Master Data Shipment'!A:F,6,0)</f>
        <v>0</v>
      </c>
      <c r="M75" s="22">
        <f>VLOOKUP(Input[[#This Row],[Shipment ID]],'Master Data Shipment'!A:G,7,0)</f>
        <v>0</v>
      </c>
      <c r="N75" s="8" t="s">
        <v>108</v>
      </c>
      <c r="O75" s="22">
        <f>IF(VLOOKUP(Input[[#This Row],[Shipment ID]],'Master Data Shipment'!A:H,8,0)=0,1,VLOOKUP(Input[[#This Row],[Shipment ID]],'Master Data Shipment'!A:H,8,0))</f>
        <v>1</v>
      </c>
      <c r="P75" s="8"/>
      <c r="Q75" s="8"/>
      <c r="R75" s="8"/>
      <c r="S75" s="8"/>
      <c r="T75" s="7">
        <f>1020*Input[[#This Row],[Container Counts of 20s]]</f>
        <v>0</v>
      </c>
      <c r="U75" s="7">
        <f>1700*(Input[[#This Row],[Container Counts of 40s]])</f>
        <v>0</v>
      </c>
      <c r="V75" s="7">
        <f>1700*(Input[[#This Row],[Container Counts of 40HCs]])</f>
        <v>5100</v>
      </c>
      <c r="W75" s="7">
        <f>2170*(Input[[#This Row],[Container Counts of 45s]]+Input[[#This Row],[Container Counts of 45HCs]])</f>
        <v>0</v>
      </c>
      <c r="X75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75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75" s="7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75" s="7">
        <f>245*Input[[#This Row],[Count of HBL Number(s)]]</f>
        <v>245</v>
      </c>
      <c r="AB75" s="7">
        <f>IF(Input[[#This Row],[Pricing Tier]]="fully_adopted_rate",0,300*Input[[#This Row],[Count of HBL Number(s)]])</f>
        <v>300</v>
      </c>
      <c r="AC75" s="7">
        <f>500*Input[[#This Row],[Count of HBL Number(s)]]</f>
        <v>500</v>
      </c>
      <c r="AD7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5" s="8"/>
      <c r="AF75" s="8"/>
      <c r="AG75" s="8"/>
      <c r="AH75" s="8"/>
      <c r="AI75" s="8"/>
      <c r="AJ75" s="7">
        <f>COUNTIF(Input[[#This Row],[S01 20''THC]:[S10 TELEX]],"&gt;0")</f>
        <v>8</v>
      </c>
      <c r="AK75" s="22" t="str">
        <f>IF(ISERROR(VLOOKUP(Input[[#This Row],[Shipment ID]],[1]Output!$B:$C,2,0)),"Not Found",VLOOKUP(Input[[#This Row],[Shipment ID]],[1]Output!$B:$C,2,0))</f>
        <v>Auto Invoiced</v>
      </c>
      <c r="AL75" s="22" t="e">
        <f>VLOOKUP(Input[[#This Row],[Shipment ID]],Exception!A:B,2,0)</f>
        <v>#N/A</v>
      </c>
    </row>
    <row r="76" spans="1:38" x14ac:dyDescent="0.5">
      <c r="A76" s="8">
        <v>1498929</v>
      </c>
      <c r="B76" s="22" t="str">
        <f>IF(ISERROR(VLOOKUP(Input[[#This Row],[Shipment ID]],'Master Data Shipment'!A:B,2,0)),"Not Found",VLOOKUP(Input[[#This Row],[Shipment ID]],'Master Data Shipment'!A:B,2,0))</f>
        <v>FOSHAN SITZONE FURNITURE CO.,LTD</v>
      </c>
      <c r="C76" s="8"/>
      <c r="D76" s="22" t="str">
        <f>VLOOKUP(Input[[#This Row],[Shipper Company Name]],'Master Data Shipper'!A:B,2,0)</f>
        <v>Flexport International (Shanghai) Co., Ltd Shenzhen Branch</v>
      </c>
      <c r="E76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76" s="8"/>
      <c r="G76" s="22">
        <f>IF(ISERROR(VLOOKUP(Input[[#This Row],[Shipper Company Name]],'Master Data Shipper'!A:D,4,0)),0,VLOOKUP(Input[[#This Row],[Shipper Company Name]],'Master Data Shipper'!A:D,4,0))</f>
        <v>0</v>
      </c>
      <c r="H76" s="8"/>
      <c r="I76" s="22">
        <f>VLOOKUP(Input[[#This Row],[Shipment ID]],'Master Data Shipment'!A:C,3,0)</f>
        <v>0</v>
      </c>
      <c r="J76" s="22">
        <f>VLOOKUP(Input[[#This Row],[Shipment ID]],'Master Data Shipment'!A:D,4,0)</f>
        <v>0</v>
      </c>
      <c r="K76" s="22">
        <f>VLOOKUP(Input[[#This Row],[Shipment ID]],'Master Data Shipment'!A:E,5,0)</f>
        <v>3</v>
      </c>
      <c r="L76" s="22">
        <f>VLOOKUP(Input[[#This Row],[Shipment ID]],'Master Data Shipment'!A:F,6,0)</f>
        <v>0</v>
      </c>
      <c r="M76" s="22">
        <f>VLOOKUP(Input[[#This Row],[Shipment ID]],'Master Data Shipment'!A:G,7,0)</f>
        <v>0</v>
      </c>
      <c r="N76" s="8" t="s">
        <v>108</v>
      </c>
      <c r="O76" s="22">
        <f>IF(VLOOKUP(Input[[#This Row],[Shipment ID]],'Master Data Shipment'!A:H,8,0)=0,1,VLOOKUP(Input[[#This Row],[Shipment ID]],'Master Data Shipment'!A:H,8,0))</f>
        <v>1</v>
      </c>
      <c r="P76" s="8"/>
      <c r="Q76" s="8"/>
      <c r="R76" s="8"/>
      <c r="S76" s="8"/>
      <c r="T76" s="7">
        <f>1020*Input[[#This Row],[Container Counts of 20s]]</f>
        <v>0</v>
      </c>
      <c r="U76" s="7">
        <f>1700*(Input[[#This Row],[Container Counts of 40s]])</f>
        <v>0</v>
      </c>
      <c r="V76" s="7">
        <f>1700*(Input[[#This Row],[Container Counts of 40HCs]])</f>
        <v>5100</v>
      </c>
      <c r="W76" s="7">
        <f>2170*(Input[[#This Row],[Container Counts of 45s]]+Input[[#This Row],[Container Counts of 45HCs]])</f>
        <v>0</v>
      </c>
      <c r="X76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76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76" s="7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76" s="7">
        <f>245*Input[[#This Row],[Count of HBL Number(s)]]</f>
        <v>245</v>
      </c>
      <c r="AB76" s="7">
        <f>IF(Input[[#This Row],[Pricing Tier]]="fully_adopted_rate",0,300*Input[[#This Row],[Count of HBL Number(s)]])</f>
        <v>300</v>
      </c>
      <c r="AC76" s="7">
        <f>500*Input[[#This Row],[Count of HBL Number(s)]]</f>
        <v>500</v>
      </c>
      <c r="AD7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6" s="8"/>
      <c r="AF76" s="8"/>
      <c r="AG76" s="8"/>
      <c r="AH76" s="8"/>
      <c r="AI76" s="8"/>
      <c r="AJ76" s="7">
        <f>COUNTIF(Input[[#This Row],[S01 20''THC]:[S10 TELEX]],"&gt;0")</f>
        <v>8</v>
      </c>
      <c r="AK76" s="22" t="str">
        <f>IF(ISERROR(VLOOKUP(Input[[#This Row],[Shipment ID]],[1]Output!$B:$C,2,0)),"Not Found",VLOOKUP(Input[[#This Row],[Shipment ID]],[1]Output!$B:$C,2,0))</f>
        <v>Auto Invoiced</v>
      </c>
      <c r="AL76" s="22" t="e">
        <f>VLOOKUP(Input[[#This Row],[Shipment ID]],Exception!A:B,2,0)</f>
        <v>#N/A</v>
      </c>
    </row>
    <row r="77" spans="1:38" x14ac:dyDescent="0.5">
      <c r="A77" s="8">
        <v>1564977</v>
      </c>
      <c r="B77" s="22" t="str">
        <f>IF(ISERROR(VLOOKUP(Input[[#This Row],[Shipment ID]],'Master Data Shipment'!A:B,2,0)),"Not Found",VLOOKUP(Input[[#This Row],[Shipment ID]],'Master Data Shipment'!A:B,2,0))</f>
        <v>SUN FUNG CORPORATION LIMITED</v>
      </c>
      <c r="C77" s="8"/>
      <c r="D77" s="22" t="str">
        <f>VLOOKUP(Input[[#This Row],[Shipper Company Name]],'Master Data Shipper'!A:B,2,0)</f>
        <v>Flexport International (Shanghai) Co., Ltd Shenzhen Branch</v>
      </c>
      <c r="E77" s="22" t="str">
        <f>IF(ISERROR(VLOOKUP(Input[[#This Row],[Shipper Company Name]],'Master Data Shipper'!A:C,3,0)),"Not Found",VLOOKUP(Input[[#This Row],[Shipper Company Name]],'Master Data Shipper'!A:C,3,0))</f>
        <v>惠州市景丰工艺制品有限公司</v>
      </c>
      <c r="F77" s="8"/>
      <c r="G77" s="22" t="str">
        <f>IF(ISERROR(VLOOKUP(Input[[#This Row],[Shipper Company Name]],'Master Data Shipper'!A:D,4,0)),0,VLOOKUP(Input[[#This Row],[Shipper Company Name]],'Master Data Shipper'!A:D,4,0))</f>
        <v>base_rate</v>
      </c>
      <c r="H77" s="8"/>
      <c r="I77" s="22">
        <f>VLOOKUP(Input[[#This Row],[Shipment ID]],'Master Data Shipment'!A:C,3,0)</f>
        <v>0</v>
      </c>
      <c r="J77" s="22">
        <f>VLOOKUP(Input[[#This Row],[Shipment ID]],'Master Data Shipment'!A:D,4,0)</f>
        <v>0</v>
      </c>
      <c r="K77" s="22">
        <f>VLOOKUP(Input[[#This Row],[Shipment ID]],'Master Data Shipment'!A:E,5,0)</f>
        <v>2</v>
      </c>
      <c r="L77" s="22">
        <f>VLOOKUP(Input[[#This Row],[Shipment ID]],'Master Data Shipment'!A:F,6,0)</f>
        <v>0</v>
      </c>
      <c r="M77" s="22">
        <f>VLOOKUP(Input[[#This Row],[Shipment ID]],'Master Data Shipment'!A:G,7,0)</f>
        <v>0</v>
      </c>
      <c r="N77" s="8" t="s">
        <v>108</v>
      </c>
      <c r="O77" s="22">
        <f>IF(VLOOKUP(Input[[#This Row],[Shipment ID]],'Master Data Shipment'!A:H,8,0)=0,1,VLOOKUP(Input[[#This Row],[Shipment ID]],'Master Data Shipment'!A:H,8,0))</f>
        <v>1</v>
      </c>
      <c r="P77" s="8"/>
      <c r="Q77" s="8"/>
      <c r="R77" s="8"/>
      <c r="S77" s="8"/>
      <c r="T77" s="7">
        <f>1020*Input[[#This Row],[Container Counts of 20s]]</f>
        <v>0</v>
      </c>
      <c r="U77" s="7">
        <f>1700*(Input[[#This Row],[Container Counts of 40s]])</f>
        <v>0</v>
      </c>
      <c r="V77" s="7">
        <f>1700*(Input[[#This Row],[Container Counts of 40HCs]])</f>
        <v>3400</v>
      </c>
      <c r="W77" s="7">
        <f>2170*(Input[[#This Row],[Container Counts of 45s]]+Input[[#This Row],[Container Counts of 45HCs]])</f>
        <v>0</v>
      </c>
      <c r="X7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7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77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77" s="7">
        <f>245*Input[[#This Row],[Count of HBL Number(s)]]</f>
        <v>245</v>
      </c>
      <c r="AB77" s="7">
        <f>IF(Input[[#This Row],[Pricing Tier]]="fully_adopted_rate",0,300*Input[[#This Row],[Count of HBL Number(s)]])</f>
        <v>300</v>
      </c>
      <c r="AC77" s="7">
        <f>500*Input[[#This Row],[Count of HBL Number(s)]]</f>
        <v>500</v>
      </c>
      <c r="AD77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7" s="8"/>
      <c r="AF77" s="8"/>
      <c r="AG77" s="8"/>
      <c r="AH77" s="8"/>
      <c r="AI77" s="8"/>
      <c r="AJ77" s="7">
        <f>COUNTIF(Input[[#This Row],[S01 20''THC]:[S10 TELEX]],"&gt;0")</f>
        <v>8</v>
      </c>
      <c r="AK77" s="22" t="str">
        <f>IF(ISERROR(VLOOKUP(Input[[#This Row],[Shipment ID]],[1]Output!$B:$C,2,0)),"Not Found",VLOOKUP(Input[[#This Row],[Shipment ID]],[1]Output!$B:$C,2,0))</f>
        <v>Not Found</v>
      </c>
      <c r="AL77" s="22" t="e">
        <f>VLOOKUP(Input[[#This Row],[Shipment ID]],Exception!A:B,2,0)</f>
        <v>#N/A</v>
      </c>
    </row>
    <row r="78" spans="1:38" x14ac:dyDescent="0.5">
      <c r="A78" s="8">
        <v>1559812</v>
      </c>
      <c r="B78" s="22" t="str">
        <f>IF(ISERROR(VLOOKUP(Input[[#This Row],[Shipment ID]],'Master Data Shipment'!A:B,2,0)),"Not Found",VLOOKUP(Input[[#This Row],[Shipment ID]],'Master Data Shipment'!A:B,2,0))</f>
        <v>Regalson Co Ltd</v>
      </c>
      <c r="C78" s="8"/>
      <c r="D78" s="22" t="str">
        <f>VLOOKUP(Input[[#This Row],[Shipper Company Name]],'Master Data Shipper'!A:B,2,0)</f>
        <v>Flexport Asia Limited</v>
      </c>
      <c r="E78" s="22" t="str">
        <f>IF(ISERROR(VLOOKUP(Input[[#This Row],[Shipper Company Name]],'Master Data Shipper'!A:C,3,0)),"Not Found",VLOOKUP(Input[[#This Row],[Shipper Company Name]],'Master Data Shipper'!A:C,3,0))</f>
        <v>Regalson Co Ltd</v>
      </c>
      <c r="F78" s="8"/>
      <c r="G78" s="22">
        <f>IF(ISERROR(VLOOKUP(Input[[#This Row],[Shipper Company Name]],'Master Data Shipper'!A:D,4,0)),0,VLOOKUP(Input[[#This Row],[Shipper Company Name]],'Master Data Shipper'!A:D,4,0))</f>
        <v>0</v>
      </c>
      <c r="H78" s="8"/>
      <c r="I78" s="22">
        <f>VLOOKUP(Input[[#This Row],[Shipment ID]],'Master Data Shipment'!A:C,3,0)</f>
        <v>0</v>
      </c>
      <c r="J78" s="22">
        <f>VLOOKUP(Input[[#This Row],[Shipment ID]],'Master Data Shipment'!A:D,4,0)</f>
        <v>0</v>
      </c>
      <c r="K78" s="22">
        <f>VLOOKUP(Input[[#This Row],[Shipment ID]],'Master Data Shipment'!A:E,5,0)</f>
        <v>1</v>
      </c>
      <c r="L78" s="22">
        <f>VLOOKUP(Input[[#This Row],[Shipment ID]],'Master Data Shipment'!A:F,6,0)</f>
        <v>0</v>
      </c>
      <c r="M78" s="22">
        <f>VLOOKUP(Input[[#This Row],[Shipment ID]],'Master Data Shipment'!A:G,7,0)</f>
        <v>0</v>
      </c>
      <c r="N78" s="8"/>
      <c r="O78" s="22">
        <f>IF(VLOOKUP(Input[[#This Row],[Shipment ID]],'Master Data Shipment'!A:H,8,0)=0,1,VLOOKUP(Input[[#This Row],[Shipment ID]],'Master Data Shipment'!A:H,8,0))</f>
        <v>1</v>
      </c>
      <c r="P78" s="8"/>
      <c r="Q78" s="8"/>
      <c r="R78" s="8"/>
      <c r="S78" s="8"/>
      <c r="T78" s="7">
        <f>1020*Input[[#This Row],[Container Counts of 20s]]</f>
        <v>0</v>
      </c>
      <c r="U78" s="7">
        <f>1700*(Input[[#This Row],[Container Counts of 40s]])</f>
        <v>0</v>
      </c>
      <c r="V78" s="7">
        <f>1700*(Input[[#This Row],[Container Counts of 40HCs]])</f>
        <v>1700</v>
      </c>
      <c r="W78" s="7">
        <f>2170*(Input[[#This Row],[Container Counts of 45s]]+Input[[#This Row],[Container Counts of 45HCs]])</f>
        <v>0</v>
      </c>
      <c r="X7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8" s="7">
        <f>245*Input[[#This Row],[Count of HBL Number(s)]]</f>
        <v>245</v>
      </c>
      <c r="AB78" s="7">
        <f>IF(Input[[#This Row],[Pricing Tier]]="fully_adopted_rate",0,300*Input[[#This Row],[Count of HBL Number(s)]])</f>
        <v>300</v>
      </c>
      <c r="AC78" s="7">
        <f>500*Input[[#This Row],[Count of HBL Number(s)]]</f>
        <v>500</v>
      </c>
      <c r="AD7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78" s="8"/>
      <c r="AF78" s="8"/>
      <c r="AG78" s="8"/>
      <c r="AH78" s="8"/>
      <c r="AI78" s="8"/>
      <c r="AJ78" s="7">
        <f>COUNTIF(Input[[#This Row],[S01 20''THC]:[S10 TELEX]],"&gt;0")</f>
        <v>7</v>
      </c>
      <c r="AK78" s="22" t="str">
        <f>IF(ISERROR(VLOOKUP(Input[[#This Row],[Shipment ID]],[1]Output!$B:$C,2,0)),"Not Found",VLOOKUP(Input[[#This Row],[Shipment ID]],[1]Output!$B:$C,2,0))</f>
        <v>Not Found</v>
      </c>
      <c r="AL78" s="22" t="e">
        <f>VLOOKUP(Input[[#This Row],[Shipment ID]],Exception!A:B,2,0)</f>
        <v>#N/A</v>
      </c>
    </row>
    <row r="79" spans="1:38" x14ac:dyDescent="0.5">
      <c r="A79" s="8">
        <v>1572550</v>
      </c>
      <c r="B79" s="22" t="str">
        <f>IF(ISERROR(VLOOKUP(Input[[#This Row],[Shipment ID]],'Master Data Shipment'!A:B,2,0)),"Not Found",VLOOKUP(Input[[#This Row],[Shipment ID]],'Master Data Shipment'!A:B,2,0))</f>
        <v>BSD RACING TECHNOLOGIES CO., LTD</v>
      </c>
      <c r="C79" s="8"/>
      <c r="D79" s="22" t="str">
        <f>VLOOKUP(Input[[#This Row],[Shipper Company Name]],'Master Data Shipper'!A:B,2,0)</f>
        <v>Flexport International (Shanghai) Co., Ltd Shenzhen Branch</v>
      </c>
      <c r="E79" s="22" t="str">
        <f>IF(ISERROR(VLOOKUP(Input[[#This Row],[Shipper Company Name]],'Master Data Shipper'!A:C,3,0)),"Not Found",VLOOKUP(Input[[#This Row],[Shipper Company Name]],'Master Data Shipper'!A:C,3,0))</f>
        <v>BSD RACING TECHNOLOGIES CO., LTD</v>
      </c>
      <c r="F79" s="8"/>
      <c r="G79" s="22">
        <f>IF(ISERROR(VLOOKUP(Input[[#This Row],[Shipper Company Name]],'Master Data Shipper'!A:D,4,0)),0,VLOOKUP(Input[[#This Row],[Shipper Company Name]],'Master Data Shipper'!A:D,4,0))</f>
        <v>0</v>
      </c>
      <c r="H79" s="8"/>
      <c r="I79" s="22">
        <f>VLOOKUP(Input[[#This Row],[Shipment ID]],'Master Data Shipment'!A:C,3,0)</f>
        <v>0</v>
      </c>
      <c r="J79" s="22">
        <f>VLOOKUP(Input[[#This Row],[Shipment ID]],'Master Data Shipment'!A:D,4,0)</f>
        <v>0</v>
      </c>
      <c r="K79" s="22">
        <f>VLOOKUP(Input[[#This Row],[Shipment ID]],'Master Data Shipment'!A:E,5,0)</f>
        <v>1</v>
      </c>
      <c r="L79" s="22">
        <f>VLOOKUP(Input[[#This Row],[Shipment ID]],'Master Data Shipment'!A:F,6,0)</f>
        <v>0</v>
      </c>
      <c r="M79" s="22">
        <f>VLOOKUP(Input[[#This Row],[Shipment ID]],'Master Data Shipment'!A:G,7,0)</f>
        <v>0</v>
      </c>
      <c r="N79" s="8" t="s">
        <v>108</v>
      </c>
      <c r="O79" s="22">
        <f>IF(VLOOKUP(Input[[#This Row],[Shipment ID]],'Master Data Shipment'!A:H,8,0)=0,1,VLOOKUP(Input[[#This Row],[Shipment ID]],'Master Data Shipment'!A:H,8,0))</f>
        <v>1</v>
      </c>
      <c r="P79" s="8"/>
      <c r="Q79" s="8"/>
      <c r="R79" s="8"/>
      <c r="S79" s="8"/>
      <c r="T79" s="7">
        <f>1020*Input[[#This Row],[Container Counts of 20s]]</f>
        <v>0</v>
      </c>
      <c r="U79" s="7">
        <f>1700*(Input[[#This Row],[Container Counts of 40s]])</f>
        <v>0</v>
      </c>
      <c r="V79" s="7">
        <f>1700*(Input[[#This Row],[Container Counts of 40HCs]])</f>
        <v>1700</v>
      </c>
      <c r="W79" s="7">
        <f>2170*(Input[[#This Row],[Container Counts of 45s]]+Input[[#This Row],[Container Counts of 45HCs]])</f>
        <v>0</v>
      </c>
      <c r="X7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7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7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79" s="7">
        <f>245*Input[[#This Row],[Count of HBL Number(s)]]</f>
        <v>245</v>
      </c>
      <c r="AB79" s="7">
        <f>IF(Input[[#This Row],[Pricing Tier]]="fully_adopted_rate",0,300*Input[[#This Row],[Count of HBL Number(s)]])</f>
        <v>300</v>
      </c>
      <c r="AC79" s="7">
        <f>500*Input[[#This Row],[Count of HBL Number(s)]]</f>
        <v>500</v>
      </c>
      <c r="AD7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79" s="8"/>
      <c r="AF79" s="8"/>
      <c r="AG79" s="8"/>
      <c r="AH79" s="8"/>
      <c r="AI79" s="8"/>
      <c r="AJ79" s="7">
        <f>COUNTIF(Input[[#This Row],[S01 20''THC]:[S10 TELEX]],"&gt;0")</f>
        <v>8</v>
      </c>
      <c r="AK79" s="22" t="str">
        <f>IF(ISERROR(VLOOKUP(Input[[#This Row],[Shipment ID]],[1]Output!$B:$C,2,0)),"Not Found",VLOOKUP(Input[[#This Row],[Shipment ID]],[1]Output!$B:$C,2,0))</f>
        <v>Auto Invoiced</v>
      </c>
      <c r="AL79" s="22" t="e">
        <f>VLOOKUP(Input[[#This Row],[Shipment ID]],Exception!A:B,2,0)</f>
        <v>#N/A</v>
      </c>
    </row>
    <row r="80" spans="1:38" x14ac:dyDescent="0.5">
      <c r="A80" s="8">
        <v>1561754</v>
      </c>
      <c r="B80" s="22" t="str">
        <f>IF(ISERROR(VLOOKUP(Input[[#This Row],[Shipment ID]],'Master Data Shipment'!A:B,2,0)),"Not Found",VLOOKUP(Input[[#This Row],[Shipment ID]],'Master Data Shipment'!A:B,2,0))</f>
        <v>Dream House Furnishing Co., Ltd.</v>
      </c>
      <c r="C80" s="8"/>
      <c r="D80" s="22" t="str">
        <f>VLOOKUP(Input[[#This Row],[Shipper Company Name]],'Master Data Shipper'!A:B,2,0)</f>
        <v>Flexport International (Shanghai) Co., Ltd Shenzhen Branch</v>
      </c>
      <c r="E80" s="22" t="str">
        <f>IF(ISERROR(VLOOKUP(Input[[#This Row],[Shipper Company Name]],'Master Data Shipper'!A:C,3,0)),"Not Found",VLOOKUP(Input[[#This Row],[Shipper Company Name]],'Master Data Shipper'!A:C,3,0))</f>
        <v>Dream House Furnishing Co., Ltd.</v>
      </c>
      <c r="F80" s="8"/>
      <c r="G80" s="22">
        <f>IF(ISERROR(VLOOKUP(Input[[#This Row],[Shipper Company Name]],'Master Data Shipper'!A:D,4,0)),0,VLOOKUP(Input[[#This Row],[Shipper Company Name]],'Master Data Shipper'!A:D,4,0))</f>
        <v>0</v>
      </c>
      <c r="H80" s="8"/>
      <c r="I80" s="22">
        <f>VLOOKUP(Input[[#This Row],[Shipment ID]],'Master Data Shipment'!A:C,3,0)</f>
        <v>0</v>
      </c>
      <c r="J80" s="22">
        <f>VLOOKUP(Input[[#This Row],[Shipment ID]],'Master Data Shipment'!A:D,4,0)</f>
        <v>0</v>
      </c>
      <c r="K80" s="22">
        <f>VLOOKUP(Input[[#This Row],[Shipment ID]],'Master Data Shipment'!A:E,5,0)</f>
        <v>1</v>
      </c>
      <c r="L80" s="22">
        <f>VLOOKUP(Input[[#This Row],[Shipment ID]],'Master Data Shipment'!A:F,6,0)</f>
        <v>0</v>
      </c>
      <c r="M80" s="22">
        <f>VLOOKUP(Input[[#This Row],[Shipment ID]],'Master Data Shipment'!A:G,7,0)</f>
        <v>0</v>
      </c>
      <c r="N80" s="8" t="s">
        <v>100</v>
      </c>
      <c r="O80" s="22">
        <f>IF(VLOOKUP(Input[[#This Row],[Shipment ID]],'Master Data Shipment'!A:H,8,0)=0,1,VLOOKUP(Input[[#This Row],[Shipment ID]],'Master Data Shipment'!A:H,8,0))</f>
        <v>1</v>
      </c>
      <c r="P80" s="8"/>
      <c r="Q80" s="8"/>
      <c r="R80" s="8"/>
      <c r="S80" s="8"/>
      <c r="T80" s="7">
        <f>1020*Input[[#This Row],[Container Counts of 20s]]</f>
        <v>0</v>
      </c>
      <c r="U80" s="7">
        <f>1700*(Input[[#This Row],[Container Counts of 40s]])</f>
        <v>0</v>
      </c>
      <c r="V80" s="7">
        <f>1700*(Input[[#This Row],[Container Counts of 40HCs]])</f>
        <v>1700</v>
      </c>
      <c r="W80" s="7">
        <f>2170*(Input[[#This Row],[Container Counts of 45s]]+Input[[#This Row],[Container Counts of 45HCs]])</f>
        <v>0</v>
      </c>
      <c r="X8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0" s="7">
        <f>245*Input[[#This Row],[Count of HBL Number(s)]]</f>
        <v>245</v>
      </c>
      <c r="AB80" s="7">
        <f>IF(Input[[#This Row],[Pricing Tier]]="fully_adopted_rate",0,300*Input[[#This Row],[Count of HBL Number(s)]])</f>
        <v>300</v>
      </c>
      <c r="AC80" s="7">
        <f>500*Input[[#This Row],[Count of HBL Number(s)]]</f>
        <v>500</v>
      </c>
      <c r="AD8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80" s="8"/>
      <c r="AF80" s="8"/>
      <c r="AG80" s="8"/>
      <c r="AH80" s="8"/>
      <c r="AI80" s="8"/>
      <c r="AJ80" s="7">
        <f>COUNTIF(Input[[#This Row],[S01 20''THC]:[S10 TELEX]],"&gt;0")</f>
        <v>7</v>
      </c>
      <c r="AK80" s="22" t="str">
        <f>IF(ISERROR(VLOOKUP(Input[[#This Row],[Shipment ID]],[1]Output!$B:$C,2,0)),"Not Found",VLOOKUP(Input[[#This Row],[Shipment ID]],[1]Output!$B:$C,2,0))</f>
        <v>Auto Invoiced</v>
      </c>
      <c r="AL80" s="22" t="e">
        <f>VLOOKUP(Input[[#This Row],[Shipment ID]],Exception!A:B,2,0)</f>
        <v>#N/A</v>
      </c>
    </row>
    <row r="81" spans="1:38" x14ac:dyDescent="0.5">
      <c r="A81" s="8">
        <v>1578266</v>
      </c>
      <c r="B81" s="22" t="str">
        <f>IF(ISERROR(VLOOKUP(Input[[#This Row],[Shipment ID]],'Master Data Shipment'!A:B,2,0)),"Not Found",VLOOKUP(Input[[#This Row],[Shipment ID]],'Master Data Shipment'!A:B,2,0))</f>
        <v>FOSHAN SITZONE FURNITURE CO.,LTD</v>
      </c>
      <c r="C81" s="8"/>
      <c r="D81" s="22" t="str">
        <f>VLOOKUP(Input[[#This Row],[Shipper Company Name]],'Master Data Shipper'!A:B,2,0)</f>
        <v>Flexport International (Shanghai) Co., Ltd Shenzhen Branch</v>
      </c>
      <c r="E81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81" s="8"/>
      <c r="G81" s="22">
        <f>IF(ISERROR(VLOOKUP(Input[[#This Row],[Shipper Company Name]],'Master Data Shipper'!A:D,4,0)),0,VLOOKUP(Input[[#This Row],[Shipper Company Name]],'Master Data Shipper'!A:D,4,0))</f>
        <v>0</v>
      </c>
      <c r="H81" s="8"/>
      <c r="I81" s="22">
        <f>VLOOKUP(Input[[#This Row],[Shipment ID]],'Master Data Shipment'!A:C,3,0)</f>
        <v>0</v>
      </c>
      <c r="J81" s="22">
        <f>VLOOKUP(Input[[#This Row],[Shipment ID]],'Master Data Shipment'!A:D,4,0)</f>
        <v>0</v>
      </c>
      <c r="K81" s="22">
        <f>VLOOKUP(Input[[#This Row],[Shipment ID]],'Master Data Shipment'!A:E,5,0)</f>
        <v>1</v>
      </c>
      <c r="L81" s="22">
        <f>VLOOKUP(Input[[#This Row],[Shipment ID]],'Master Data Shipment'!A:F,6,0)</f>
        <v>0</v>
      </c>
      <c r="M81" s="22">
        <f>VLOOKUP(Input[[#This Row],[Shipment ID]],'Master Data Shipment'!A:G,7,0)</f>
        <v>0</v>
      </c>
      <c r="N81" s="8" t="s">
        <v>108</v>
      </c>
      <c r="O81" s="22">
        <f>IF(VLOOKUP(Input[[#This Row],[Shipment ID]],'Master Data Shipment'!A:H,8,0)=0,1,VLOOKUP(Input[[#This Row],[Shipment ID]],'Master Data Shipment'!A:H,8,0))</f>
        <v>1</v>
      </c>
      <c r="P81" s="8"/>
      <c r="Q81" s="8"/>
      <c r="R81" s="8"/>
      <c r="S81" s="8"/>
      <c r="T81" s="7">
        <f>1020*Input[[#This Row],[Container Counts of 20s]]</f>
        <v>0</v>
      </c>
      <c r="U81" s="7">
        <f>1700*(Input[[#This Row],[Container Counts of 40s]])</f>
        <v>0</v>
      </c>
      <c r="V81" s="7">
        <f>1700*(Input[[#This Row],[Container Counts of 40HCs]])</f>
        <v>1700</v>
      </c>
      <c r="W81" s="7">
        <f>2170*(Input[[#This Row],[Container Counts of 45s]]+Input[[#This Row],[Container Counts of 45HCs]])</f>
        <v>0</v>
      </c>
      <c r="X8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1" s="7">
        <f>245*Input[[#This Row],[Count of HBL Number(s)]]</f>
        <v>245</v>
      </c>
      <c r="AB81" s="7">
        <f>IF(Input[[#This Row],[Pricing Tier]]="fully_adopted_rate",0,300*Input[[#This Row],[Count of HBL Number(s)]])</f>
        <v>300</v>
      </c>
      <c r="AC81" s="7">
        <f>500*Input[[#This Row],[Count of HBL Number(s)]]</f>
        <v>500</v>
      </c>
      <c r="AD8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1" s="8"/>
      <c r="AF81" s="8"/>
      <c r="AG81" s="8"/>
      <c r="AH81" s="8"/>
      <c r="AI81" s="8"/>
      <c r="AJ81" s="7">
        <f>COUNTIF(Input[[#This Row],[S01 20''THC]:[S10 TELEX]],"&gt;0")</f>
        <v>8</v>
      </c>
      <c r="AK81" s="22" t="str">
        <f>IF(ISERROR(VLOOKUP(Input[[#This Row],[Shipment ID]],[1]Output!$B:$C,2,0)),"Not Found",VLOOKUP(Input[[#This Row],[Shipment ID]],[1]Output!$B:$C,2,0))</f>
        <v>Auto Invoiced</v>
      </c>
      <c r="AL81" s="22" t="e">
        <f>VLOOKUP(Input[[#This Row],[Shipment ID]],Exception!A:B,2,0)</f>
        <v>#N/A</v>
      </c>
    </row>
    <row r="82" spans="1:38" x14ac:dyDescent="0.5">
      <c r="A82" s="8">
        <v>1543853</v>
      </c>
      <c r="B82" s="22" t="str">
        <f>IF(ISERROR(VLOOKUP(Input[[#This Row],[Shipment ID]],'Master Data Shipment'!A:B,2,0)),"Not Found",VLOOKUP(Input[[#This Row],[Shipment ID]],'Master Data Shipment'!A:B,2,0))</f>
        <v>WAC Lighting (Dongguan) Co., Ltd.</v>
      </c>
      <c r="C82" s="8"/>
      <c r="D82" s="22" t="str">
        <f>VLOOKUP(Input[[#This Row],[Shipper Company Name]],'Master Data Shipper'!A:B,2,0)</f>
        <v>Flexport International (Shanghai) Co., Ltd Shenzhen Branch</v>
      </c>
      <c r="E82" s="22" t="str">
        <f>IF(ISERROR(VLOOKUP(Input[[#This Row],[Shipper Company Name]],'Master Data Shipper'!A:C,3,0)),"Not Found",VLOOKUP(Input[[#This Row],[Shipper Company Name]],'Master Data Shipper'!A:C,3,0))</f>
        <v>WAC Lighting (Dongguan) Co., Ltd.</v>
      </c>
      <c r="F82" s="8"/>
      <c r="G82" s="22" t="str">
        <f>IF(ISERROR(VLOOKUP(Input[[#This Row],[Shipper Company Name]],'Master Data Shipper'!A:D,4,0)),0,VLOOKUP(Input[[#This Row],[Shipper Company Name]],'Master Data Shipper'!A:D,4,0))</f>
        <v>base_rate</v>
      </c>
      <c r="H82" s="8"/>
      <c r="I82" s="22">
        <f>VLOOKUP(Input[[#This Row],[Shipment ID]],'Master Data Shipment'!A:C,3,0)</f>
        <v>0</v>
      </c>
      <c r="J82" s="22">
        <f>VLOOKUP(Input[[#This Row],[Shipment ID]],'Master Data Shipment'!A:D,4,0)</f>
        <v>0</v>
      </c>
      <c r="K82" s="22">
        <f>VLOOKUP(Input[[#This Row],[Shipment ID]],'Master Data Shipment'!A:E,5,0)</f>
        <v>1</v>
      </c>
      <c r="L82" s="22">
        <f>VLOOKUP(Input[[#This Row],[Shipment ID]],'Master Data Shipment'!A:F,6,0)</f>
        <v>0</v>
      </c>
      <c r="M82" s="22">
        <f>VLOOKUP(Input[[#This Row],[Shipment ID]],'Master Data Shipment'!A:G,7,0)</f>
        <v>0</v>
      </c>
      <c r="N82" s="8" t="s">
        <v>108</v>
      </c>
      <c r="O82" s="22">
        <f>IF(VLOOKUP(Input[[#This Row],[Shipment ID]],'Master Data Shipment'!A:H,8,0)=0,1,VLOOKUP(Input[[#This Row],[Shipment ID]],'Master Data Shipment'!A:H,8,0))</f>
        <v>1</v>
      </c>
      <c r="P82" s="8"/>
      <c r="Q82" s="8"/>
      <c r="R82" s="8"/>
      <c r="S82" s="8"/>
      <c r="T82" s="7">
        <f>1020*Input[[#This Row],[Container Counts of 20s]]</f>
        <v>0</v>
      </c>
      <c r="U82" s="7">
        <f>1700*(Input[[#This Row],[Container Counts of 40s]])</f>
        <v>0</v>
      </c>
      <c r="V82" s="7">
        <f>1700*(Input[[#This Row],[Container Counts of 40HCs]])</f>
        <v>1700</v>
      </c>
      <c r="W82" s="7">
        <f>2170*(Input[[#This Row],[Container Counts of 45s]]+Input[[#This Row],[Container Counts of 45HCs]])</f>
        <v>0</v>
      </c>
      <c r="X8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2" s="7">
        <f>245*Input[[#This Row],[Count of HBL Number(s)]]</f>
        <v>245</v>
      </c>
      <c r="AB82" s="7">
        <f>IF(Input[[#This Row],[Pricing Tier]]="fully_adopted_rate",0,300*Input[[#This Row],[Count of HBL Number(s)]])</f>
        <v>300</v>
      </c>
      <c r="AC82" s="7">
        <f>500*Input[[#This Row],[Count of HBL Number(s)]]</f>
        <v>500</v>
      </c>
      <c r="AD82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2" s="8"/>
      <c r="AF82" s="8"/>
      <c r="AG82" s="8"/>
      <c r="AH82" s="8"/>
      <c r="AI82" s="8"/>
      <c r="AJ82" s="7">
        <f>COUNTIF(Input[[#This Row],[S01 20''THC]:[S10 TELEX]],"&gt;0")</f>
        <v>8</v>
      </c>
      <c r="AK82" s="22" t="str">
        <f>IF(ISERROR(VLOOKUP(Input[[#This Row],[Shipment ID]],[1]Output!$B:$C,2,0)),"Not Found",VLOOKUP(Input[[#This Row],[Shipment ID]],[1]Output!$B:$C,2,0))</f>
        <v>Auto Invoiced</v>
      </c>
      <c r="AL82" s="22" t="e">
        <f>VLOOKUP(Input[[#This Row],[Shipment ID]],Exception!A:B,2,0)</f>
        <v>#N/A</v>
      </c>
    </row>
    <row r="83" spans="1:38" x14ac:dyDescent="0.5">
      <c r="A83" s="8">
        <v>1547040</v>
      </c>
      <c r="B83" s="22" t="str">
        <f>IF(ISERROR(VLOOKUP(Input[[#This Row],[Shipment ID]],'Master Data Shipment'!A:B,2,0)),"Not Found",VLOOKUP(Input[[#This Row],[Shipment ID]],'Master Data Shipment'!A:B,2,0))</f>
        <v>LILING TOP COLLECTION INDUSTRIAL CO.,LTD</v>
      </c>
      <c r="C83" s="8"/>
      <c r="D83" s="22" t="str">
        <f>VLOOKUP(Input[[#This Row],[Shipper Company Name]],'Master Data Shipper'!A:B,2,0)</f>
        <v>Flexport International (Shanghai) Co., Ltd Shenzhen Branch</v>
      </c>
      <c r="E83" s="22" t="str">
        <f>IF(ISERROR(VLOOKUP(Input[[#This Row],[Shipper Company Name]],'Master Data Shipper'!A:C,3,0)),"Not Found",VLOOKUP(Input[[#This Row],[Shipper Company Name]],'Master Data Shipper'!A:C,3,0))</f>
        <v>LILING TOP COLLECTION INDUSTRIAL CO.,LTD</v>
      </c>
      <c r="F83" s="8"/>
      <c r="G83" s="22">
        <f>IF(ISERROR(VLOOKUP(Input[[#This Row],[Shipper Company Name]],'Master Data Shipper'!A:D,4,0)),0,VLOOKUP(Input[[#This Row],[Shipper Company Name]],'Master Data Shipper'!A:D,4,0))</f>
        <v>0</v>
      </c>
      <c r="H83" s="8"/>
      <c r="I83" s="22">
        <f>VLOOKUP(Input[[#This Row],[Shipment ID]],'Master Data Shipment'!A:C,3,0)</f>
        <v>0</v>
      </c>
      <c r="J83" s="22">
        <f>VLOOKUP(Input[[#This Row],[Shipment ID]],'Master Data Shipment'!A:D,4,0)</f>
        <v>0</v>
      </c>
      <c r="K83" s="22">
        <f>VLOOKUP(Input[[#This Row],[Shipment ID]],'Master Data Shipment'!A:E,5,0)</f>
        <v>1</v>
      </c>
      <c r="L83" s="22">
        <f>VLOOKUP(Input[[#This Row],[Shipment ID]],'Master Data Shipment'!A:F,6,0)</f>
        <v>0</v>
      </c>
      <c r="M83" s="22">
        <f>VLOOKUP(Input[[#This Row],[Shipment ID]],'Master Data Shipment'!A:G,7,0)</f>
        <v>0</v>
      </c>
      <c r="N83" s="8" t="s">
        <v>108</v>
      </c>
      <c r="O83" s="22">
        <f>IF(VLOOKUP(Input[[#This Row],[Shipment ID]],'Master Data Shipment'!A:H,8,0)=0,1,VLOOKUP(Input[[#This Row],[Shipment ID]],'Master Data Shipment'!A:H,8,0))</f>
        <v>1</v>
      </c>
      <c r="P83" s="8"/>
      <c r="Q83" s="8"/>
      <c r="R83" s="8"/>
      <c r="S83" s="8"/>
      <c r="T83" s="7">
        <f>1020*Input[[#This Row],[Container Counts of 20s]]</f>
        <v>0</v>
      </c>
      <c r="U83" s="7">
        <f>1700*(Input[[#This Row],[Container Counts of 40s]])</f>
        <v>0</v>
      </c>
      <c r="V83" s="7">
        <f>1700*(Input[[#This Row],[Container Counts of 40HCs]])</f>
        <v>1700</v>
      </c>
      <c r="W83" s="7">
        <f>2170*(Input[[#This Row],[Container Counts of 45s]]+Input[[#This Row],[Container Counts of 45HCs]])</f>
        <v>0</v>
      </c>
      <c r="X8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3" s="7">
        <f>245*Input[[#This Row],[Count of HBL Number(s)]]</f>
        <v>245</v>
      </c>
      <c r="AB83" s="7">
        <f>IF(Input[[#This Row],[Pricing Tier]]="fully_adopted_rate",0,300*Input[[#This Row],[Count of HBL Number(s)]])</f>
        <v>300</v>
      </c>
      <c r="AC83" s="7">
        <f>500*Input[[#This Row],[Count of HBL Number(s)]]</f>
        <v>500</v>
      </c>
      <c r="AD8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3" s="8"/>
      <c r="AF83" s="8"/>
      <c r="AG83" s="8"/>
      <c r="AH83" s="8"/>
      <c r="AI83" s="8"/>
      <c r="AJ83" s="7">
        <f>COUNTIF(Input[[#This Row],[S01 20''THC]:[S10 TELEX]],"&gt;0")</f>
        <v>8</v>
      </c>
      <c r="AK83" s="22" t="str">
        <f>IF(ISERROR(VLOOKUP(Input[[#This Row],[Shipment ID]],[1]Output!$B:$C,2,0)),"Not Found",VLOOKUP(Input[[#This Row],[Shipment ID]],[1]Output!$B:$C,2,0))</f>
        <v>Auto Invoiced</v>
      </c>
      <c r="AL83" s="22" t="e">
        <f>VLOOKUP(Input[[#This Row],[Shipment ID]],Exception!A:B,2,0)</f>
        <v>#N/A</v>
      </c>
    </row>
    <row r="84" spans="1:38" x14ac:dyDescent="0.5">
      <c r="A84" s="8">
        <v>1597252</v>
      </c>
      <c r="B84" s="22" t="str">
        <f>IF(ISERROR(VLOOKUP(Input[[#This Row],[Shipment ID]],'Master Data Shipment'!A:B,2,0)),"Not Found",VLOOKUP(Input[[#This Row],[Shipment ID]],'Master Data Shipment'!A:B,2,0))</f>
        <v>Up-shine Lighting Co., limited</v>
      </c>
      <c r="C84" s="8"/>
      <c r="D84" s="22" t="str">
        <f>VLOOKUP(Input[[#This Row],[Shipper Company Name]],'Master Data Shipper'!A:B,2,0)</f>
        <v>Flexport International (Shanghai) Co., Ltd Shenzhen Branch</v>
      </c>
      <c r="E84" s="22" t="str">
        <f>IF(ISERROR(VLOOKUP(Input[[#This Row],[Shipper Company Name]],'Master Data Shipper'!A:C,3,0)),"Not Found",VLOOKUP(Input[[#This Row],[Shipper Company Name]],'Master Data Shipper'!A:C,3,0))</f>
        <v>Up-shine Lighting Co., limited</v>
      </c>
      <c r="F84" s="8"/>
      <c r="G84" s="22">
        <f>IF(ISERROR(VLOOKUP(Input[[#This Row],[Shipper Company Name]],'Master Data Shipper'!A:D,4,0)),0,VLOOKUP(Input[[#This Row],[Shipper Company Name]],'Master Data Shipper'!A:D,4,0))</f>
        <v>0</v>
      </c>
      <c r="H84" s="8"/>
      <c r="I84" s="22">
        <f>VLOOKUP(Input[[#This Row],[Shipment ID]],'Master Data Shipment'!A:C,3,0)</f>
        <v>1</v>
      </c>
      <c r="J84" s="22">
        <f>VLOOKUP(Input[[#This Row],[Shipment ID]],'Master Data Shipment'!A:D,4,0)</f>
        <v>0</v>
      </c>
      <c r="K84" s="22">
        <f>VLOOKUP(Input[[#This Row],[Shipment ID]],'Master Data Shipment'!A:E,5,0)</f>
        <v>0</v>
      </c>
      <c r="L84" s="22">
        <f>VLOOKUP(Input[[#This Row],[Shipment ID]],'Master Data Shipment'!A:F,6,0)</f>
        <v>0</v>
      </c>
      <c r="M84" s="22">
        <f>VLOOKUP(Input[[#This Row],[Shipment ID]],'Master Data Shipment'!A:G,7,0)</f>
        <v>0</v>
      </c>
      <c r="N84" s="8" t="s">
        <v>108</v>
      </c>
      <c r="O84" s="22">
        <f>IF(VLOOKUP(Input[[#This Row],[Shipment ID]],'Master Data Shipment'!A:H,8,0)=0,1,VLOOKUP(Input[[#This Row],[Shipment ID]],'Master Data Shipment'!A:H,8,0))</f>
        <v>1</v>
      </c>
      <c r="P84" s="8"/>
      <c r="Q84" s="8"/>
      <c r="R84" s="8"/>
      <c r="S84" s="8"/>
      <c r="T84" s="7">
        <f>1020*Input[[#This Row],[Container Counts of 20s]]</f>
        <v>1020</v>
      </c>
      <c r="U84" s="7">
        <f>1700*(Input[[#This Row],[Container Counts of 40s]])</f>
        <v>0</v>
      </c>
      <c r="V84" s="7">
        <f>1700*(Input[[#This Row],[Container Counts of 40HCs]])</f>
        <v>0</v>
      </c>
      <c r="W84" s="7">
        <f>2170*(Input[[#This Row],[Container Counts of 45s]]+Input[[#This Row],[Container Counts of 45HCs]])</f>
        <v>0</v>
      </c>
      <c r="X8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4" s="7">
        <f>245*Input[[#This Row],[Count of HBL Number(s)]]</f>
        <v>245</v>
      </c>
      <c r="AB84" s="7">
        <f>IF(Input[[#This Row],[Pricing Tier]]="fully_adopted_rate",0,300*Input[[#This Row],[Count of HBL Number(s)]])</f>
        <v>300</v>
      </c>
      <c r="AC84" s="7">
        <f>500*Input[[#This Row],[Count of HBL Number(s)]]</f>
        <v>500</v>
      </c>
      <c r="AD8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4" s="8"/>
      <c r="AF84" s="8"/>
      <c r="AG84" s="8"/>
      <c r="AH84" s="8"/>
      <c r="AI84" s="8"/>
      <c r="AJ84" s="7">
        <f>COUNTIF(Input[[#This Row],[S01 20''THC]:[S10 TELEX]],"&gt;0")</f>
        <v>8</v>
      </c>
      <c r="AK84" s="22" t="str">
        <f>IF(ISERROR(VLOOKUP(Input[[#This Row],[Shipment ID]],[1]Output!$B:$C,2,0)),"Not Found",VLOOKUP(Input[[#This Row],[Shipment ID]],[1]Output!$B:$C,2,0))</f>
        <v>Auto Invoiced</v>
      </c>
      <c r="AL84" s="22" t="e">
        <f>VLOOKUP(Input[[#This Row],[Shipment ID]],Exception!A:B,2,0)</f>
        <v>#N/A</v>
      </c>
    </row>
    <row r="85" spans="1:38" x14ac:dyDescent="0.5">
      <c r="A85" s="8">
        <v>1577553</v>
      </c>
      <c r="B85" s="22" t="str">
        <f>IF(ISERROR(VLOOKUP(Input[[#This Row],[Shipment ID]],'Master Data Shipment'!A:B,2,0)),"Not Found",VLOOKUP(Input[[#This Row],[Shipment ID]],'Master Data Shipment'!A:B,2,0))</f>
        <v>Addo Play Ltd</v>
      </c>
      <c r="C85" s="8"/>
      <c r="D85" s="22" t="str">
        <f>VLOOKUP(Input[[#This Row],[Shipper Company Name]],'Master Data Shipper'!A:B,2,0)</f>
        <v>Flexport International (Shanghai) Co., Ltd Shenzhen Branch</v>
      </c>
      <c r="E85" s="22" t="str">
        <f>IF(ISERROR(VLOOKUP(Input[[#This Row],[Shipper Company Name]],'Master Data Shipper'!A:C,3,0)),"Not Found",VLOOKUP(Input[[#This Row],[Shipper Company Name]],'Master Data Shipper'!A:C,3,0))</f>
        <v>佛山市美仕达玩具有限公司</v>
      </c>
      <c r="F85" s="8"/>
      <c r="G85" s="22">
        <f>IF(ISERROR(VLOOKUP(Input[[#This Row],[Shipper Company Name]],'Master Data Shipper'!A:D,4,0)),0,VLOOKUP(Input[[#This Row],[Shipper Company Name]],'Master Data Shipper'!A:D,4,0))</f>
        <v>0</v>
      </c>
      <c r="H85" s="8"/>
      <c r="I85" s="22">
        <f>VLOOKUP(Input[[#This Row],[Shipment ID]],'Master Data Shipment'!A:C,3,0)</f>
        <v>0</v>
      </c>
      <c r="J85" s="22">
        <f>VLOOKUP(Input[[#This Row],[Shipment ID]],'Master Data Shipment'!A:D,4,0)</f>
        <v>3</v>
      </c>
      <c r="K85" s="22">
        <f>VLOOKUP(Input[[#This Row],[Shipment ID]],'Master Data Shipment'!A:E,5,0)</f>
        <v>0</v>
      </c>
      <c r="L85" s="22">
        <f>VLOOKUP(Input[[#This Row],[Shipment ID]],'Master Data Shipment'!A:F,6,0)</f>
        <v>0</v>
      </c>
      <c r="M85" s="22">
        <f>VLOOKUP(Input[[#This Row],[Shipment ID]],'Master Data Shipment'!A:G,7,0)</f>
        <v>0</v>
      </c>
      <c r="N85" s="8" t="s">
        <v>100</v>
      </c>
      <c r="O85" s="22">
        <f>IF(VLOOKUP(Input[[#This Row],[Shipment ID]],'Master Data Shipment'!A:H,8,0)=0,1,VLOOKUP(Input[[#This Row],[Shipment ID]],'Master Data Shipment'!A:H,8,0))</f>
        <v>1</v>
      </c>
      <c r="P85" s="8"/>
      <c r="Q85" s="8"/>
      <c r="R85" s="8"/>
      <c r="S85" s="8"/>
      <c r="T85" s="7">
        <f>1020*Input[[#This Row],[Container Counts of 20s]]</f>
        <v>0</v>
      </c>
      <c r="U85" s="7">
        <f>1700*(Input[[#This Row],[Container Counts of 40s]])</f>
        <v>5100</v>
      </c>
      <c r="V85" s="7">
        <f>1700*(Input[[#This Row],[Container Counts of 40HCs]])</f>
        <v>0</v>
      </c>
      <c r="W85" s="7">
        <f>2170*(Input[[#This Row],[Container Counts of 45s]]+Input[[#This Row],[Container Counts of 45HCs]])</f>
        <v>0</v>
      </c>
      <c r="X85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85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85" s="7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85" s="7">
        <f>245*Input[[#This Row],[Count of HBL Number(s)]]</f>
        <v>245</v>
      </c>
      <c r="AB85" s="7">
        <f>IF(Input[[#This Row],[Pricing Tier]]="fully_adopted_rate",0,300*Input[[#This Row],[Count of HBL Number(s)]])</f>
        <v>300</v>
      </c>
      <c r="AC85" s="7">
        <f>500*Input[[#This Row],[Count of HBL Number(s)]]</f>
        <v>500</v>
      </c>
      <c r="AD8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85" s="8"/>
      <c r="AF85" s="8"/>
      <c r="AG85" s="8"/>
      <c r="AH85" s="8"/>
      <c r="AI85" s="8"/>
      <c r="AJ85" s="7">
        <f>COUNTIF(Input[[#This Row],[S01 20''THC]:[S10 TELEX]],"&gt;0")</f>
        <v>7</v>
      </c>
      <c r="AK85" s="22" t="str">
        <f>IF(ISERROR(VLOOKUP(Input[[#This Row],[Shipment ID]],[1]Output!$B:$C,2,0)),"Not Found",VLOOKUP(Input[[#This Row],[Shipment ID]],[1]Output!$B:$C,2,0))</f>
        <v>Skipped (no invoice)</v>
      </c>
      <c r="AL85" s="22" t="e">
        <f>VLOOKUP(Input[[#This Row],[Shipment ID]],Exception!A:B,2,0)</f>
        <v>#N/A</v>
      </c>
    </row>
    <row r="86" spans="1:38" x14ac:dyDescent="0.5">
      <c r="A86" s="8">
        <v>1520151</v>
      </c>
      <c r="B86" s="22" t="str">
        <f>IF(ISERROR(VLOOKUP(Input[[#This Row],[Shipment ID]],'Master Data Shipment'!A:B,2,0)),"Not Found",VLOOKUP(Input[[#This Row],[Shipment ID]],'Master Data Shipment'!A:B,2,0))</f>
        <v>Shenzhen Kedali Industry Co., Ltd.</v>
      </c>
      <c r="C86" s="8"/>
      <c r="D86" s="22" t="str">
        <f>VLOOKUP(Input[[#This Row],[Shipper Company Name]],'Master Data Shipper'!A:B,2,0)</f>
        <v>Flexport International (Shanghai) Co., Ltd Shenzhen Branch</v>
      </c>
      <c r="E86" s="22" t="str">
        <f>IF(ISERROR(VLOOKUP(Input[[#This Row],[Shipper Company Name]],'Master Data Shipper'!A:C,3,0)),"Not Found",VLOOKUP(Input[[#This Row],[Shipper Company Name]],'Master Data Shipper'!A:C,3,0))</f>
        <v>Shenzhen Kedali Industry Co., Ltd.</v>
      </c>
      <c r="F86" s="8"/>
      <c r="G86" s="22">
        <f>IF(ISERROR(VLOOKUP(Input[[#This Row],[Shipper Company Name]],'Master Data Shipper'!A:D,4,0)),0,VLOOKUP(Input[[#This Row],[Shipper Company Name]],'Master Data Shipper'!A:D,4,0))</f>
        <v>0</v>
      </c>
      <c r="H86" s="8"/>
      <c r="I86" s="22">
        <f>VLOOKUP(Input[[#This Row],[Shipment ID]],'Master Data Shipment'!A:C,3,0)</f>
        <v>0</v>
      </c>
      <c r="J86" s="22">
        <f>VLOOKUP(Input[[#This Row],[Shipment ID]],'Master Data Shipment'!A:D,4,0)</f>
        <v>1</v>
      </c>
      <c r="K86" s="22">
        <f>VLOOKUP(Input[[#This Row],[Shipment ID]],'Master Data Shipment'!A:E,5,0)</f>
        <v>0</v>
      </c>
      <c r="L86" s="22">
        <f>VLOOKUP(Input[[#This Row],[Shipment ID]],'Master Data Shipment'!A:F,6,0)</f>
        <v>0</v>
      </c>
      <c r="M86" s="22">
        <f>VLOOKUP(Input[[#This Row],[Shipment ID]],'Master Data Shipment'!A:G,7,0)</f>
        <v>0</v>
      </c>
      <c r="N86" s="8" t="s">
        <v>108</v>
      </c>
      <c r="O86" s="22">
        <f>IF(VLOOKUP(Input[[#This Row],[Shipment ID]],'Master Data Shipment'!A:H,8,0)=0,1,VLOOKUP(Input[[#This Row],[Shipment ID]],'Master Data Shipment'!A:H,8,0))</f>
        <v>1</v>
      </c>
      <c r="P86" s="8"/>
      <c r="Q86" s="8"/>
      <c r="R86" s="8"/>
      <c r="S86" s="8"/>
      <c r="T86" s="7">
        <f>1020*Input[[#This Row],[Container Counts of 20s]]</f>
        <v>0</v>
      </c>
      <c r="U86" s="7">
        <f>1700*(Input[[#This Row],[Container Counts of 40s]])</f>
        <v>1700</v>
      </c>
      <c r="V86" s="7">
        <f>1700*(Input[[#This Row],[Container Counts of 40HCs]])</f>
        <v>0</v>
      </c>
      <c r="W86" s="7">
        <f>2170*(Input[[#This Row],[Container Counts of 45s]]+Input[[#This Row],[Container Counts of 45HCs]])</f>
        <v>0</v>
      </c>
      <c r="X8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6" s="7">
        <f>245*Input[[#This Row],[Count of HBL Number(s)]]</f>
        <v>245</v>
      </c>
      <c r="AB86" s="7">
        <f>IF(Input[[#This Row],[Pricing Tier]]="fully_adopted_rate",0,300*Input[[#This Row],[Count of HBL Number(s)]])</f>
        <v>300</v>
      </c>
      <c r="AC86" s="7">
        <f>500*Input[[#This Row],[Count of HBL Number(s)]]</f>
        <v>500</v>
      </c>
      <c r="AD8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6" s="8"/>
      <c r="AF86" s="8"/>
      <c r="AG86" s="8"/>
      <c r="AH86" s="8"/>
      <c r="AI86" s="8"/>
      <c r="AJ86" s="7">
        <f>COUNTIF(Input[[#This Row],[S01 20''THC]:[S10 TELEX]],"&gt;0")</f>
        <v>8</v>
      </c>
      <c r="AK86" s="22" t="str">
        <f>IF(ISERROR(VLOOKUP(Input[[#This Row],[Shipment ID]],[1]Output!$B:$C,2,0)),"Not Found",VLOOKUP(Input[[#This Row],[Shipment ID]],[1]Output!$B:$C,2,0))</f>
        <v>Not Found</v>
      </c>
      <c r="AL86" s="22" t="e">
        <f>VLOOKUP(Input[[#This Row],[Shipment ID]],Exception!A:B,2,0)</f>
        <v>#N/A</v>
      </c>
    </row>
    <row r="87" spans="1:38" x14ac:dyDescent="0.5">
      <c r="A87" s="8">
        <v>1585800</v>
      </c>
      <c r="B87" s="22" t="str">
        <f>IF(ISERROR(VLOOKUP(Input[[#This Row],[Shipment ID]],'Master Data Shipment'!A:B,2,0)),"Not Found",VLOOKUP(Input[[#This Row],[Shipment ID]],'Master Data Shipment'!A:B,2,0))</f>
        <v>Skyrc Technology Co., Ltd.</v>
      </c>
      <c r="C87" s="8"/>
      <c r="D87" s="22" t="e">
        <f>VLOOKUP(Input[[#This Row],[Shipper Company Name]],'Master Data Shipper'!A:B,2,0)</f>
        <v>#N/A</v>
      </c>
      <c r="E87" s="22" t="str">
        <f>IF(ISERROR(VLOOKUP(Input[[#This Row],[Shipper Company Name]],'Master Data Shipper'!A:C,3,0)),"Not Found",VLOOKUP(Input[[#This Row],[Shipper Company Name]],'Master Data Shipper'!A:C,3,0))</f>
        <v>Not Found</v>
      </c>
      <c r="F87" s="8"/>
      <c r="G87" s="22">
        <f>IF(ISERROR(VLOOKUP(Input[[#This Row],[Shipper Company Name]],'Master Data Shipper'!A:D,4,0)),0,VLOOKUP(Input[[#This Row],[Shipper Company Name]],'Master Data Shipper'!A:D,4,0))</f>
        <v>0</v>
      </c>
      <c r="H87" s="8"/>
      <c r="I87" s="22">
        <f>VLOOKUP(Input[[#This Row],[Shipment ID]],'Master Data Shipment'!A:C,3,0)</f>
        <v>0</v>
      </c>
      <c r="J87" s="22">
        <f>VLOOKUP(Input[[#This Row],[Shipment ID]],'Master Data Shipment'!A:D,4,0)</f>
        <v>0</v>
      </c>
      <c r="K87" s="22">
        <f>VLOOKUP(Input[[#This Row],[Shipment ID]],'Master Data Shipment'!A:E,5,0)</f>
        <v>1</v>
      </c>
      <c r="L87" s="22">
        <f>VLOOKUP(Input[[#This Row],[Shipment ID]],'Master Data Shipment'!A:F,6,0)</f>
        <v>0</v>
      </c>
      <c r="M87" s="22">
        <f>VLOOKUP(Input[[#This Row],[Shipment ID]],'Master Data Shipment'!A:G,7,0)</f>
        <v>0</v>
      </c>
      <c r="N87" s="8" t="s">
        <v>100</v>
      </c>
      <c r="O87" s="22">
        <f>IF(VLOOKUP(Input[[#This Row],[Shipment ID]],'Master Data Shipment'!A:H,8,0)=0,1,VLOOKUP(Input[[#This Row],[Shipment ID]],'Master Data Shipment'!A:H,8,0))</f>
        <v>1</v>
      </c>
      <c r="P87" s="8"/>
      <c r="Q87" s="8"/>
      <c r="R87" s="8"/>
      <c r="S87" s="8"/>
      <c r="T87" s="7">
        <f>1020*Input[[#This Row],[Container Counts of 20s]]</f>
        <v>0</v>
      </c>
      <c r="U87" s="7">
        <f>1700*(Input[[#This Row],[Container Counts of 40s]])</f>
        <v>0</v>
      </c>
      <c r="V87" s="7">
        <f>1700*(Input[[#This Row],[Container Counts of 40HCs]])</f>
        <v>1700</v>
      </c>
      <c r="W87" s="7">
        <f>2170*(Input[[#This Row],[Container Counts of 45s]]+Input[[#This Row],[Container Counts of 45HCs]])</f>
        <v>0</v>
      </c>
      <c r="X8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7" s="7">
        <f>245*Input[[#This Row],[Count of HBL Number(s)]]</f>
        <v>245</v>
      </c>
      <c r="AB87" s="7">
        <f>IF(Input[[#This Row],[Pricing Tier]]="fully_adopted_rate",0,300*Input[[#This Row],[Count of HBL Number(s)]])</f>
        <v>300</v>
      </c>
      <c r="AC87" s="7">
        <f>500*Input[[#This Row],[Count of HBL Number(s)]]</f>
        <v>500</v>
      </c>
      <c r="AD8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87" s="8"/>
      <c r="AF87" s="8"/>
      <c r="AG87" s="8"/>
      <c r="AH87" s="8"/>
      <c r="AI87" s="8"/>
      <c r="AJ87" s="7">
        <f>COUNTIF(Input[[#This Row],[S01 20''THC]:[S10 TELEX]],"&gt;0")</f>
        <v>7</v>
      </c>
      <c r="AK87" s="22" t="str">
        <f>IF(ISERROR(VLOOKUP(Input[[#This Row],[Shipment ID]],[1]Output!$B:$C,2,0)),"Not Found",VLOOKUP(Input[[#This Row],[Shipment ID]],[1]Output!$B:$C,2,0))</f>
        <v>Skipped (no invoice)</v>
      </c>
      <c r="AL87" s="22" t="e">
        <f>VLOOKUP(Input[[#This Row],[Shipment ID]],Exception!A:B,2,0)</f>
        <v>#N/A</v>
      </c>
    </row>
    <row r="88" spans="1:38" x14ac:dyDescent="0.5">
      <c r="A88" s="8">
        <v>1563062</v>
      </c>
      <c r="B88" s="22" t="str">
        <f>IF(ISERROR(VLOOKUP(Input[[#This Row],[Shipment ID]],'Master Data Shipment'!A:B,2,0)),"Not Found",VLOOKUP(Input[[#This Row],[Shipment ID]],'Master Data Shipment'!A:B,2,0))</f>
        <v>Linkfair Household (HK) Limited</v>
      </c>
      <c r="C88" s="8"/>
      <c r="D88" s="22" t="str">
        <f>VLOOKUP(Input[[#This Row],[Shipper Company Name]],'Master Data Shipper'!A:B,2,0)</f>
        <v>Flexport International (Shanghai) Co., Ltd Shenzhen Branch</v>
      </c>
      <c r="E88" s="22" t="str">
        <f>IF(ISERROR(VLOOKUP(Input[[#This Row],[Shipper Company Name]],'Master Data Shipper'!A:C,3,0)),"Not Found",VLOOKUP(Input[[#This Row],[Shipper Company Name]],'Master Data Shipper'!A:C,3,0))</f>
        <v>Linkfair Household (HK) Limited</v>
      </c>
      <c r="F88" s="8"/>
      <c r="G88" s="22" t="str">
        <f>IF(ISERROR(VLOOKUP(Input[[#This Row],[Shipper Company Name]],'Master Data Shipper'!A:D,4,0)),0,VLOOKUP(Input[[#This Row],[Shipper Company Name]],'Master Data Shipper'!A:D,4,0))</f>
        <v>base_rate</v>
      </c>
      <c r="H88" s="8"/>
      <c r="I88" s="22">
        <f>VLOOKUP(Input[[#This Row],[Shipment ID]],'Master Data Shipment'!A:C,3,0)</f>
        <v>0</v>
      </c>
      <c r="J88" s="22">
        <f>VLOOKUP(Input[[#This Row],[Shipment ID]],'Master Data Shipment'!A:D,4,0)</f>
        <v>1</v>
      </c>
      <c r="K88" s="22">
        <f>VLOOKUP(Input[[#This Row],[Shipment ID]],'Master Data Shipment'!A:E,5,0)</f>
        <v>0</v>
      </c>
      <c r="L88" s="22">
        <f>VLOOKUP(Input[[#This Row],[Shipment ID]],'Master Data Shipment'!A:F,6,0)</f>
        <v>0</v>
      </c>
      <c r="M88" s="22">
        <f>VLOOKUP(Input[[#This Row],[Shipment ID]],'Master Data Shipment'!A:G,7,0)</f>
        <v>0</v>
      </c>
      <c r="N88" s="8" t="s">
        <v>108</v>
      </c>
      <c r="O88" s="22">
        <f>IF(VLOOKUP(Input[[#This Row],[Shipment ID]],'Master Data Shipment'!A:H,8,0)=0,1,VLOOKUP(Input[[#This Row],[Shipment ID]],'Master Data Shipment'!A:H,8,0))</f>
        <v>1</v>
      </c>
      <c r="P88" s="8"/>
      <c r="Q88" s="8"/>
      <c r="R88" s="8"/>
      <c r="S88" s="8"/>
      <c r="T88" s="7">
        <f>1020*Input[[#This Row],[Container Counts of 20s]]</f>
        <v>0</v>
      </c>
      <c r="U88" s="7">
        <f>1700*(Input[[#This Row],[Container Counts of 40s]])</f>
        <v>1700</v>
      </c>
      <c r="V88" s="7">
        <f>1700*(Input[[#This Row],[Container Counts of 40HCs]])</f>
        <v>0</v>
      </c>
      <c r="W88" s="7">
        <f>2170*(Input[[#This Row],[Container Counts of 45s]]+Input[[#This Row],[Container Counts of 45HCs]])</f>
        <v>0</v>
      </c>
      <c r="X8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8" s="7">
        <f>245*Input[[#This Row],[Count of HBL Number(s)]]</f>
        <v>245</v>
      </c>
      <c r="AB88" s="7">
        <f>IF(Input[[#This Row],[Pricing Tier]]="fully_adopted_rate",0,300*Input[[#This Row],[Count of HBL Number(s)]])</f>
        <v>300</v>
      </c>
      <c r="AC88" s="7">
        <f>500*Input[[#This Row],[Count of HBL Number(s)]]</f>
        <v>500</v>
      </c>
      <c r="AD8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88" s="8"/>
      <c r="AF88" s="8"/>
      <c r="AG88" s="8"/>
      <c r="AH88" s="8"/>
      <c r="AI88" s="8"/>
      <c r="AJ88" s="7">
        <f>COUNTIF(Input[[#This Row],[S01 20''THC]:[S10 TELEX]],"&gt;0")</f>
        <v>8</v>
      </c>
      <c r="AK88" s="22" t="str">
        <f>IF(ISERROR(VLOOKUP(Input[[#This Row],[Shipment ID]],[1]Output!$B:$C,2,0)),"Not Found",VLOOKUP(Input[[#This Row],[Shipment ID]],[1]Output!$B:$C,2,0))</f>
        <v>Auto Invoiced</v>
      </c>
      <c r="AL88" s="22" t="e">
        <f>VLOOKUP(Input[[#This Row],[Shipment ID]],Exception!A:B,2,0)</f>
        <v>#N/A</v>
      </c>
    </row>
    <row r="89" spans="1:38" x14ac:dyDescent="0.5">
      <c r="A89" s="8">
        <v>1407525</v>
      </c>
      <c r="B89" s="22" t="str">
        <f>IF(ISERROR(VLOOKUP(Input[[#This Row],[Shipment ID]],'Master Data Shipment'!A:B,2,0)),"Not Found",VLOOKUP(Input[[#This Row],[Shipment ID]],'Master Data Shipment'!A:B,2,0))</f>
        <v>上海虎专源商务顾问服务有限公司广州分公司</v>
      </c>
      <c r="C89" s="8"/>
      <c r="D89" s="22" t="e">
        <f>VLOOKUP(Input[[#This Row],[Shipper Company Name]],'Master Data Shipper'!A:B,2,0)</f>
        <v>#N/A</v>
      </c>
      <c r="E89" s="22" t="str">
        <f>IF(ISERROR(VLOOKUP(Input[[#This Row],[Shipper Company Name]],'Master Data Shipper'!A:C,3,0)),"Not Found",VLOOKUP(Input[[#This Row],[Shipper Company Name]],'Master Data Shipper'!A:C,3,0))</f>
        <v>Not Found</v>
      </c>
      <c r="F89" s="8"/>
      <c r="G89" s="22">
        <f>IF(ISERROR(VLOOKUP(Input[[#This Row],[Shipper Company Name]],'Master Data Shipper'!A:D,4,0)),0,VLOOKUP(Input[[#This Row],[Shipper Company Name]],'Master Data Shipper'!A:D,4,0))</f>
        <v>0</v>
      </c>
      <c r="H89" s="8"/>
      <c r="I89" s="22">
        <f>VLOOKUP(Input[[#This Row],[Shipment ID]],'Master Data Shipment'!A:C,3,0)</f>
        <v>0</v>
      </c>
      <c r="J89" s="22">
        <f>VLOOKUP(Input[[#This Row],[Shipment ID]],'Master Data Shipment'!A:D,4,0)</f>
        <v>0</v>
      </c>
      <c r="K89" s="22">
        <f>VLOOKUP(Input[[#This Row],[Shipment ID]],'Master Data Shipment'!A:E,5,0)</f>
        <v>1</v>
      </c>
      <c r="L89" s="22">
        <f>VLOOKUP(Input[[#This Row],[Shipment ID]],'Master Data Shipment'!A:F,6,0)</f>
        <v>0</v>
      </c>
      <c r="M89" s="22">
        <f>VLOOKUP(Input[[#This Row],[Shipment ID]],'Master Data Shipment'!A:G,7,0)</f>
        <v>0</v>
      </c>
      <c r="N89" s="8" t="s">
        <v>100</v>
      </c>
      <c r="O89" s="22">
        <f>IF(VLOOKUP(Input[[#This Row],[Shipment ID]],'Master Data Shipment'!A:H,8,0)=0,1,VLOOKUP(Input[[#This Row],[Shipment ID]],'Master Data Shipment'!A:H,8,0))</f>
        <v>1</v>
      </c>
      <c r="P89" s="8"/>
      <c r="Q89" s="8"/>
      <c r="R89" s="8"/>
      <c r="S89" s="8"/>
      <c r="T89" s="7">
        <f>1020*Input[[#This Row],[Container Counts of 20s]]</f>
        <v>0</v>
      </c>
      <c r="U89" s="7">
        <f>1700*(Input[[#This Row],[Container Counts of 40s]])</f>
        <v>0</v>
      </c>
      <c r="V89" s="7">
        <f>1700*(Input[[#This Row],[Container Counts of 40HCs]])</f>
        <v>1700</v>
      </c>
      <c r="W89" s="7">
        <f>2170*(Input[[#This Row],[Container Counts of 45s]]+Input[[#This Row],[Container Counts of 45HCs]])</f>
        <v>0</v>
      </c>
      <c r="X8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8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8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89" s="7">
        <f>245*Input[[#This Row],[Count of HBL Number(s)]]</f>
        <v>245</v>
      </c>
      <c r="AB89" s="7">
        <f>IF(Input[[#This Row],[Pricing Tier]]="fully_adopted_rate",0,300*Input[[#This Row],[Count of HBL Number(s)]])</f>
        <v>300</v>
      </c>
      <c r="AC89" s="7">
        <f>500*Input[[#This Row],[Count of HBL Number(s)]]</f>
        <v>500</v>
      </c>
      <c r="AD89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89" s="8"/>
      <c r="AF89" s="8"/>
      <c r="AG89" s="8"/>
      <c r="AH89" s="8"/>
      <c r="AI89" s="8"/>
      <c r="AJ89" s="7">
        <f>COUNTIF(Input[[#This Row],[S01 20''THC]:[S10 TELEX]],"&gt;0")</f>
        <v>7</v>
      </c>
      <c r="AK89" s="22" t="str">
        <f>IF(ISERROR(VLOOKUP(Input[[#This Row],[Shipment ID]],[1]Output!$B:$C,2,0)),"Not Found",VLOOKUP(Input[[#This Row],[Shipment ID]],[1]Output!$B:$C,2,0))</f>
        <v>Auto Invoiced</v>
      </c>
      <c r="AL89" s="22" t="e">
        <f>VLOOKUP(Input[[#This Row],[Shipment ID]],Exception!A:B,2,0)</f>
        <v>#N/A</v>
      </c>
    </row>
    <row r="90" spans="1:38" x14ac:dyDescent="0.5">
      <c r="A90" s="8">
        <v>1567542</v>
      </c>
      <c r="B90" s="22" t="str">
        <f>IF(ISERROR(VLOOKUP(Input[[#This Row],[Shipment ID]],'Master Data Shipment'!A:B,2,0)),"Not Found",VLOOKUP(Input[[#This Row],[Shipment ID]],'Master Data Shipment'!A:B,2,0))</f>
        <v>Polygroup Trading Limited</v>
      </c>
      <c r="C90" s="8"/>
      <c r="D90" s="22" t="str">
        <f>VLOOKUP(Input[[#This Row],[Shipper Company Name]],'Master Data Shipper'!A:B,2,0)</f>
        <v>Flexport Asia Limited</v>
      </c>
      <c r="E90" s="22" t="str">
        <f>IF(ISERROR(VLOOKUP(Input[[#This Row],[Shipper Company Name]],'Master Data Shipper'!A:C,3,0)),"Not Found",VLOOKUP(Input[[#This Row],[Shipper Company Name]],'Master Data Shipper'!A:C,3,0))</f>
        <v>Polygroup Trading Limited</v>
      </c>
      <c r="F90" s="8"/>
      <c r="G90" s="22" t="str">
        <f>IF(ISERROR(VLOOKUP(Input[[#This Row],[Shipper Company Name]],'Master Data Shipper'!A:D,4,0)),0,VLOOKUP(Input[[#This Row],[Shipper Company Name]],'Master Data Shipper'!A:D,4,0))</f>
        <v>fully_adopted_rate</v>
      </c>
      <c r="H90" s="8"/>
      <c r="I90" s="22">
        <f>VLOOKUP(Input[[#This Row],[Shipment ID]],'Master Data Shipment'!A:C,3,0)</f>
        <v>0</v>
      </c>
      <c r="J90" s="22">
        <f>VLOOKUP(Input[[#This Row],[Shipment ID]],'Master Data Shipment'!A:D,4,0)</f>
        <v>0</v>
      </c>
      <c r="K90" s="22">
        <f>VLOOKUP(Input[[#This Row],[Shipment ID]],'Master Data Shipment'!A:E,5,0)</f>
        <v>10</v>
      </c>
      <c r="L90" s="22">
        <f>VLOOKUP(Input[[#This Row],[Shipment ID]],'Master Data Shipment'!A:F,6,0)</f>
        <v>0</v>
      </c>
      <c r="M90" s="22">
        <f>VLOOKUP(Input[[#This Row],[Shipment ID]],'Master Data Shipment'!A:G,7,0)</f>
        <v>0</v>
      </c>
      <c r="N90" s="8" t="s">
        <v>100</v>
      </c>
      <c r="O90" s="22">
        <f>IF(VLOOKUP(Input[[#This Row],[Shipment ID]],'Master Data Shipment'!A:H,8,0)=0,1,VLOOKUP(Input[[#This Row],[Shipment ID]],'Master Data Shipment'!A:H,8,0))</f>
        <v>1</v>
      </c>
      <c r="P90" s="8"/>
      <c r="Q90" s="8"/>
      <c r="R90" s="8"/>
      <c r="S90" s="8"/>
      <c r="T90" s="7">
        <f>1020*Input[[#This Row],[Container Counts of 20s]]</f>
        <v>0</v>
      </c>
      <c r="U90" s="7">
        <f>1700*(Input[[#This Row],[Container Counts of 40s]])</f>
        <v>0</v>
      </c>
      <c r="V90" s="7">
        <f>1700*(Input[[#This Row],[Container Counts of 40HCs]])</f>
        <v>17000</v>
      </c>
      <c r="W90" s="7">
        <f>2170*(Input[[#This Row],[Container Counts of 45s]]+Input[[#This Row],[Container Counts of 45HCs]])</f>
        <v>0</v>
      </c>
      <c r="X90" s="7">
        <f>50*(Input[[#This Row],[Container Counts of 20s]]+Input[[#This Row],[Container Counts of 40s]]+Input[[#This Row],[Container Counts of 40HCs]]+Input[[#This Row],[Container Counts of 45s]]+Input[[#This Row],[Container Counts of 45HCs]])</f>
        <v>500</v>
      </c>
      <c r="Y90" s="7">
        <f>50*(Input[[#This Row],[Container Counts of 20s]]+Input[[#This Row],[Container Counts of 40s]]+Input[[#This Row],[Container Counts of 40HCs]]+Input[[#This Row],[Container Counts of 45s]]+Input[[#This Row],[Container Counts of 45HCs]])</f>
        <v>500</v>
      </c>
      <c r="Z90" s="7">
        <f>155*(Input[[#This Row],[Container Counts of 20s]]+Input[[#This Row],[Container Counts of 40s]]+Input[[#This Row],[Container Counts of 40HCs]]+Input[[#This Row],[Container Counts of 45s]]+Input[[#This Row],[Container Counts of 45HCs]])</f>
        <v>1550</v>
      </c>
      <c r="AA90" s="7">
        <f>245*Input[[#This Row],[Count of HBL Number(s)]]</f>
        <v>245</v>
      </c>
      <c r="AB90" s="7">
        <f>IF(Input[[#This Row],[Pricing Tier]]="fully_adopted_rate",0,300*Input[[#This Row],[Count of HBL Number(s)]])</f>
        <v>0</v>
      </c>
      <c r="AC90" s="7">
        <f>500*Input[[#This Row],[Count of HBL Number(s)]]</f>
        <v>500</v>
      </c>
      <c r="AD9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90" s="8"/>
      <c r="AF90" s="8"/>
      <c r="AG90" s="8"/>
      <c r="AH90" s="8"/>
      <c r="AI90" s="8"/>
      <c r="AJ90" s="7">
        <f>COUNTIF(Input[[#This Row],[S01 20''THC]:[S10 TELEX]],"&gt;0")</f>
        <v>6</v>
      </c>
      <c r="AK90" s="22" t="str">
        <f>IF(ISERROR(VLOOKUP(Input[[#This Row],[Shipment ID]],[1]Output!$B:$C,2,0)),"Not Found",VLOOKUP(Input[[#This Row],[Shipment ID]],[1]Output!$B:$C,2,0))</f>
        <v>Not Found</v>
      </c>
      <c r="AL90" s="22" t="e">
        <f>VLOOKUP(Input[[#This Row],[Shipment ID]],Exception!A:B,2,0)</f>
        <v>#N/A</v>
      </c>
    </row>
    <row r="91" spans="1:38" x14ac:dyDescent="0.5">
      <c r="A91" s="8">
        <v>1570435</v>
      </c>
      <c r="B91" s="22" t="str">
        <f>IF(ISERROR(VLOOKUP(Input[[#This Row],[Shipment ID]],'Master Data Shipment'!A:B,2,0)),"Not Found",VLOOKUP(Input[[#This Row],[Shipment ID]],'Master Data Shipment'!A:B,2,0))</f>
        <v>Dongguan Xiuyu Fashion Garment Co (CN)</v>
      </c>
      <c r="C91" s="8"/>
      <c r="D91" s="22" t="str">
        <f>VLOOKUP(Input[[#This Row],[Shipper Company Name]],'Master Data Shipper'!A:B,2,0)</f>
        <v>Flexport International (Shanghai) Co., Ltd Shenzhen Branch</v>
      </c>
      <c r="E91" s="22" t="str">
        <f>IF(ISERROR(VLOOKUP(Input[[#This Row],[Shipper Company Name]],'Master Data Shipper'!A:C,3,0)),"Not Found",VLOOKUP(Input[[#This Row],[Shipper Company Name]],'Master Data Shipper'!A:C,3,0))</f>
        <v>Dongguan Xiuyu Fashion Garment Co (CN)</v>
      </c>
      <c r="F91" s="8"/>
      <c r="G91" s="22" t="str">
        <f>IF(ISERROR(VLOOKUP(Input[[#This Row],[Shipper Company Name]],'Master Data Shipper'!A:D,4,0)),0,VLOOKUP(Input[[#This Row],[Shipper Company Name]],'Master Data Shipper'!A:D,4,0))</f>
        <v>exception_rate</v>
      </c>
      <c r="H91" s="8"/>
      <c r="I91" s="22">
        <f>VLOOKUP(Input[[#This Row],[Shipment ID]],'Master Data Shipment'!A:C,3,0)</f>
        <v>0</v>
      </c>
      <c r="J91" s="22">
        <f>VLOOKUP(Input[[#This Row],[Shipment ID]],'Master Data Shipment'!A:D,4,0)</f>
        <v>1</v>
      </c>
      <c r="K91" s="22">
        <f>VLOOKUP(Input[[#This Row],[Shipment ID]],'Master Data Shipment'!A:E,5,0)</f>
        <v>0</v>
      </c>
      <c r="L91" s="22">
        <f>VLOOKUP(Input[[#This Row],[Shipment ID]],'Master Data Shipment'!A:F,6,0)</f>
        <v>0</v>
      </c>
      <c r="M91" s="22">
        <f>VLOOKUP(Input[[#This Row],[Shipment ID]],'Master Data Shipment'!A:G,7,0)</f>
        <v>0</v>
      </c>
      <c r="N91" s="8" t="s">
        <v>108</v>
      </c>
      <c r="O91" s="22">
        <f>IF(VLOOKUP(Input[[#This Row],[Shipment ID]],'Master Data Shipment'!A:H,8,0)=0,1,VLOOKUP(Input[[#This Row],[Shipment ID]],'Master Data Shipment'!A:H,8,0))</f>
        <v>1</v>
      </c>
      <c r="P91" s="8"/>
      <c r="Q91" s="8"/>
      <c r="R91" s="8"/>
      <c r="S91" s="8"/>
      <c r="T91" s="7">
        <f>1020*Input[[#This Row],[Container Counts of 20s]]</f>
        <v>0</v>
      </c>
      <c r="U91" s="7">
        <f>1700*(Input[[#This Row],[Container Counts of 40s]])</f>
        <v>1700</v>
      </c>
      <c r="V91" s="7">
        <f>1700*(Input[[#This Row],[Container Counts of 40HCs]])</f>
        <v>0</v>
      </c>
      <c r="W91" s="7">
        <f>2170*(Input[[#This Row],[Container Counts of 45s]]+Input[[#This Row],[Container Counts of 45HCs]])</f>
        <v>0</v>
      </c>
      <c r="X9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1" s="7">
        <f>245*Input[[#This Row],[Count of HBL Number(s)]]</f>
        <v>245</v>
      </c>
      <c r="AB91" s="7">
        <f>IF(Input[[#This Row],[Pricing Tier]]="fully_adopted_rate",0,300*Input[[#This Row],[Count of HBL Number(s)]])</f>
        <v>300</v>
      </c>
      <c r="AC91" s="7">
        <f>500*Input[[#This Row],[Count of HBL Number(s)]]</f>
        <v>500</v>
      </c>
      <c r="AD9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1" s="8"/>
      <c r="AF91" s="8"/>
      <c r="AG91" s="8"/>
      <c r="AH91" s="8"/>
      <c r="AI91" s="8"/>
      <c r="AJ91" s="7">
        <f>COUNTIF(Input[[#This Row],[S01 20''THC]:[S10 TELEX]],"&gt;0")</f>
        <v>8</v>
      </c>
      <c r="AK91" s="22" t="str">
        <f>IF(ISERROR(VLOOKUP(Input[[#This Row],[Shipment ID]],[1]Output!$B:$C,2,0)),"Not Found",VLOOKUP(Input[[#This Row],[Shipment ID]],[1]Output!$B:$C,2,0))</f>
        <v>Auto Invoiced</v>
      </c>
      <c r="AL91" s="22" t="e">
        <f>VLOOKUP(Input[[#This Row],[Shipment ID]],Exception!A:B,2,0)</f>
        <v>#N/A</v>
      </c>
    </row>
    <row r="92" spans="1:38" x14ac:dyDescent="0.5">
      <c r="A92" s="8">
        <v>1491472</v>
      </c>
      <c r="B92" s="22" t="str">
        <f>IF(ISERROR(VLOOKUP(Input[[#This Row],[Shipment ID]],'Master Data Shipment'!A:B,2,0)),"Not Found",VLOOKUP(Input[[#This Row],[Shipment ID]],'Master Data Shipment'!A:B,2,0))</f>
        <v>Polygroup Trading Limited</v>
      </c>
      <c r="C92" s="8"/>
      <c r="D92" s="22" t="str">
        <f>VLOOKUP(Input[[#This Row],[Shipper Company Name]],'Master Data Shipper'!A:B,2,0)</f>
        <v>Flexport Asia Limited</v>
      </c>
      <c r="E92" s="22" t="str">
        <f>IF(ISERROR(VLOOKUP(Input[[#This Row],[Shipper Company Name]],'Master Data Shipper'!A:C,3,0)),"Not Found",VLOOKUP(Input[[#This Row],[Shipper Company Name]],'Master Data Shipper'!A:C,3,0))</f>
        <v>Polygroup Trading Limited</v>
      </c>
      <c r="F92" s="8"/>
      <c r="G92" s="22" t="str">
        <f>IF(ISERROR(VLOOKUP(Input[[#This Row],[Shipper Company Name]],'Master Data Shipper'!A:D,4,0)),0,VLOOKUP(Input[[#This Row],[Shipper Company Name]],'Master Data Shipper'!A:D,4,0))</f>
        <v>fully_adopted_rate</v>
      </c>
      <c r="H92" s="8"/>
      <c r="I92" s="22">
        <f>VLOOKUP(Input[[#This Row],[Shipment ID]],'Master Data Shipment'!A:C,3,0)</f>
        <v>0</v>
      </c>
      <c r="J92" s="22">
        <f>VLOOKUP(Input[[#This Row],[Shipment ID]],'Master Data Shipment'!A:D,4,0)</f>
        <v>0</v>
      </c>
      <c r="K92" s="22">
        <f>VLOOKUP(Input[[#This Row],[Shipment ID]],'Master Data Shipment'!A:E,5,0)</f>
        <v>8</v>
      </c>
      <c r="L92" s="22">
        <f>VLOOKUP(Input[[#This Row],[Shipment ID]],'Master Data Shipment'!A:F,6,0)</f>
        <v>0</v>
      </c>
      <c r="M92" s="22">
        <f>VLOOKUP(Input[[#This Row],[Shipment ID]],'Master Data Shipment'!A:G,7,0)</f>
        <v>0</v>
      </c>
      <c r="N92" s="8" t="s">
        <v>100</v>
      </c>
      <c r="O92" s="22">
        <f>IF(VLOOKUP(Input[[#This Row],[Shipment ID]],'Master Data Shipment'!A:H,8,0)=0,1,VLOOKUP(Input[[#This Row],[Shipment ID]],'Master Data Shipment'!A:H,8,0))</f>
        <v>1</v>
      </c>
      <c r="P92" s="8"/>
      <c r="Q92" s="8"/>
      <c r="R92" s="8"/>
      <c r="S92" s="8"/>
      <c r="T92" s="7">
        <f>1020*Input[[#This Row],[Container Counts of 20s]]</f>
        <v>0</v>
      </c>
      <c r="U92" s="7">
        <f>1700*(Input[[#This Row],[Container Counts of 40s]])</f>
        <v>0</v>
      </c>
      <c r="V92" s="7">
        <f>1700*(Input[[#This Row],[Container Counts of 40HCs]])</f>
        <v>13600</v>
      </c>
      <c r="W92" s="7">
        <f>2170*(Input[[#This Row],[Container Counts of 45s]]+Input[[#This Row],[Container Counts of 45HCs]])</f>
        <v>0</v>
      </c>
      <c r="X92" s="7">
        <f>50*(Input[[#This Row],[Container Counts of 20s]]+Input[[#This Row],[Container Counts of 40s]]+Input[[#This Row],[Container Counts of 40HCs]]+Input[[#This Row],[Container Counts of 45s]]+Input[[#This Row],[Container Counts of 45HCs]])</f>
        <v>400</v>
      </c>
      <c r="Y92" s="7">
        <f>50*(Input[[#This Row],[Container Counts of 20s]]+Input[[#This Row],[Container Counts of 40s]]+Input[[#This Row],[Container Counts of 40HCs]]+Input[[#This Row],[Container Counts of 45s]]+Input[[#This Row],[Container Counts of 45HCs]])</f>
        <v>400</v>
      </c>
      <c r="Z92" s="7">
        <f>155*(Input[[#This Row],[Container Counts of 20s]]+Input[[#This Row],[Container Counts of 40s]]+Input[[#This Row],[Container Counts of 40HCs]]+Input[[#This Row],[Container Counts of 45s]]+Input[[#This Row],[Container Counts of 45HCs]])</f>
        <v>1240</v>
      </c>
      <c r="AA92" s="7">
        <f>245*Input[[#This Row],[Count of HBL Number(s)]]</f>
        <v>245</v>
      </c>
      <c r="AB92" s="7">
        <f>IF(Input[[#This Row],[Pricing Tier]]="fully_adopted_rate",0,300*Input[[#This Row],[Count of HBL Number(s)]])</f>
        <v>0</v>
      </c>
      <c r="AC92" s="7">
        <f>500*Input[[#This Row],[Count of HBL Number(s)]]</f>
        <v>500</v>
      </c>
      <c r="AD9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92" s="8"/>
      <c r="AF92" s="8"/>
      <c r="AG92" s="8"/>
      <c r="AH92" s="8"/>
      <c r="AI92" s="8"/>
      <c r="AJ92" s="7">
        <f>COUNTIF(Input[[#This Row],[S01 20''THC]:[S10 TELEX]],"&gt;0")</f>
        <v>6</v>
      </c>
      <c r="AK92" s="22" t="str">
        <f>IF(ISERROR(VLOOKUP(Input[[#This Row],[Shipment ID]],[1]Output!$B:$C,2,0)),"Not Found",VLOOKUP(Input[[#This Row],[Shipment ID]],[1]Output!$B:$C,2,0))</f>
        <v>Skipped (no invoice)</v>
      </c>
      <c r="AL92" s="22" t="e">
        <f>VLOOKUP(Input[[#This Row],[Shipment ID]],Exception!A:B,2,0)</f>
        <v>#N/A</v>
      </c>
    </row>
    <row r="93" spans="1:38" x14ac:dyDescent="0.5">
      <c r="A93" s="8">
        <v>1548948</v>
      </c>
      <c r="B93" s="22" t="str">
        <f>IF(ISERROR(VLOOKUP(Input[[#This Row],[Shipment ID]],'Master Data Shipment'!A:B,2,0)),"Not Found",VLOOKUP(Input[[#This Row],[Shipment ID]],'Master Data Shipment'!A:B,2,0))</f>
        <v>World and Main (Cranbury), LLC</v>
      </c>
      <c r="C93" s="8"/>
      <c r="D93" s="22" t="str">
        <f>VLOOKUP(Input[[#This Row],[Shipper Company Name]],'Master Data Shipper'!A:B,2,0)</f>
        <v>Flexport International (Shanghai) Co., Ltd Shenzhen Branch</v>
      </c>
      <c r="E93" s="22" t="str">
        <f>IF(ISERROR(VLOOKUP(Input[[#This Row],[Shipper Company Name]],'Master Data Shipper'!A:C,3,0)),"Not Found",VLOOKUP(Input[[#This Row],[Shipper Company Name]],'Master Data Shipper'!A:C,3,0))</f>
        <v>World and Main (Cranbury), LLC</v>
      </c>
      <c r="F93" s="8"/>
      <c r="G93" s="22">
        <f>IF(ISERROR(VLOOKUP(Input[[#This Row],[Shipper Company Name]],'Master Data Shipper'!A:D,4,0)),0,VLOOKUP(Input[[#This Row],[Shipper Company Name]],'Master Data Shipper'!A:D,4,0))</f>
        <v>0</v>
      </c>
      <c r="H93" s="8"/>
      <c r="I93" s="22">
        <f>VLOOKUP(Input[[#This Row],[Shipment ID]],'Master Data Shipment'!A:C,3,0)</f>
        <v>0</v>
      </c>
      <c r="J93" s="22">
        <f>VLOOKUP(Input[[#This Row],[Shipment ID]],'Master Data Shipment'!A:D,4,0)</f>
        <v>0</v>
      </c>
      <c r="K93" s="22">
        <f>VLOOKUP(Input[[#This Row],[Shipment ID]],'Master Data Shipment'!A:E,5,0)</f>
        <v>1</v>
      </c>
      <c r="L93" s="22">
        <f>VLOOKUP(Input[[#This Row],[Shipment ID]],'Master Data Shipment'!A:F,6,0)</f>
        <v>0</v>
      </c>
      <c r="M93" s="22">
        <f>VLOOKUP(Input[[#This Row],[Shipment ID]],'Master Data Shipment'!A:G,7,0)</f>
        <v>0</v>
      </c>
      <c r="N93" s="8" t="s">
        <v>108</v>
      </c>
      <c r="O93" s="22">
        <f>IF(VLOOKUP(Input[[#This Row],[Shipment ID]],'Master Data Shipment'!A:H,8,0)=0,1,VLOOKUP(Input[[#This Row],[Shipment ID]],'Master Data Shipment'!A:H,8,0))</f>
        <v>1</v>
      </c>
      <c r="P93" s="8"/>
      <c r="Q93" s="8"/>
      <c r="R93" s="8"/>
      <c r="S93" s="8"/>
      <c r="T93" s="7">
        <f>1020*Input[[#This Row],[Container Counts of 20s]]</f>
        <v>0</v>
      </c>
      <c r="U93" s="7">
        <f>1700*(Input[[#This Row],[Container Counts of 40s]])</f>
        <v>0</v>
      </c>
      <c r="V93" s="7">
        <f>1700*(Input[[#This Row],[Container Counts of 40HCs]])</f>
        <v>1700</v>
      </c>
      <c r="W93" s="7">
        <f>2170*(Input[[#This Row],[Container Counts of 45s]]+Input[[#This Row],[Container Counts of 45HCs]])</f>
        <v>0</v>
      </c>
      <c r="X9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3" s="7">
        <f>245*Input[[#This Row],[Count of HBL Number(s)]]</f>
        <v>245</v>
      </c>
      <c r="AB93" s="7">
        <f>IF(Input[[#This Row],[Pricing Tier]]="fully_adopted_rate",0,300*Input[[#This Row],[Count of HBL Number(s)]])</f>
        <v>300</v>
      </c>
      <c r="AC93" s="7">
        <f>500*Input[[#This Row],[Count of HBL Number(s)]]</f>
        <v>500</v>
      </c>
      <c r="AD9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3" s="8"/>
      <c r="AF93" s="8"/>
      <c r="AG93" s="8"/>
      <c r="AH93" s="8"/>
      <c r="AI93" s="8"/>
      <c r="AJ93" s="7">
        <f>COUNTIF(Input[[#This Row],[S01 20''THC]:[S10 TELEX]],"&gt;0")</f>
        <v>8</v>
      </c>
      <c r="AK93" s="22" t="str">
        <f>IF(ISERROR(VLOOKUP(Input[[#This Row],[Shipment ID]],[1]Output!$B:$C,2,0)),"Not Found",VLOOKUP(Input[[#This Row],[Shipment ID]],[1]Output!$B:$C,2,0))</f>
        <v>Auto Invoiced</v>
      </c>
      <c r="AL93" s="22" t="e">
        <f>VLOOKUP(Input[[#This Row],[Shipment ID]],Exception!A:B,2,0)</f>
        <v>#N/A</v>
      </c>
    </row>
    <row r="94" spans="1:38" x14ac:dyDescent="0.5">
      <c r="A94" s="8">
        <v>1549135</v>
      </c>
      <c r="B94" s="22" t="str">
        <f>IF(ISERROR(VLOOKUP(Input[[#This Row],[Shipment ID]],'Master Data Shipment'!A:B,2,0)),"Not Found",VLOOKUP(Input[[#This Row],[Shipment ID]],'Master Data Shipment'!A:B,2,0))</f>
        <v>World and Main (Cranbury), LLC</v>
      </c>
      <c r="C94" s="8"/>
      <c r="D94" s="22" t="str">
        <f>VLOOKUP(Input[[#This Row],[Shipper Company Name]],'Master Data Shipper'!A:B,2,0)</f>
        <v>Flexport International (Shanghai) Co., Ltd Shenzhen Branch</v>
      </c>
      <c r="E94" s="22" t="str">
        <f>IF(ISERROR(VLOOKUP(Input[[#This Row],[Shipper Company Name]],'Master Data Shipper'!A:C,3,0)),"Not Found",VLOOKUP(Input[[#This Row],[Shipper Company Name]],'Master Data Shipper'!A:C,3,0))</f>
        <v>World and Main (Cranbury), LLC</v>
      </c>
      <c r="F94" s="8"/>
      <c r="G94" s="22">
        <f>IF(ISERROR(VLOOKUP(Input[[#This Row],[Shipper Company Name]],'Master Data Shipper'!A:D,4,0)),0,VLOOKUP(Input[[#This Row],[Shipper Company Name]],'Master Data Shipper'!A:D,4,0))</f>
        <v>0</v>
      </c>
      <c r="H94" s="8"/>
      <c r="I94" s="22">
        <f>VLOOKUP(Input[[#This Row],[Shipment ID]],'Master Data Shipment'!A:C,3,0)</f>
        <v>0</v>
      </c>
      <c r="J94" s="22">
        <f>VLOOKUP(Input[[#This Row],[Shipment ID]],'Master Data Shipment'!A:D,4,0)</f>
        <v>0</v>
      </c>
      <c r="K94" s="22">
        <f>VLOOKUP(Input[[#This Row],[Shipment ID]],'Master Data Shipment'!A:E,5,0)</f>
        <v>1</v>
      </c>
      <c r="L94" s="22">
        <f>VLOOKUP(Input[[#This Row],[Shipment ID]],'Master Data Shipment'!A:F,6,0)</f>
        <v>0</v>
      </c>
      <c r="M94" s="22">
        <f>VLOOKUP(Input[[#This Row],[Shipment ID]],'Master Data Shipment'!A:G,7,0)</f>
        <v>0</v>
      </c>
      <c r="N94" s="8" t="s">
        <v>108</v>
      </c>
      <c r="O94" s="22">
        <f>IF(VLOOKUP(Input[[#This Row],[Shipment ID]],'Master Data Shipment'!A:H,8,0)=0,1,VLOOKUP(Input[[#This Row],[Shipment ID]],'Master Data Shipment'!A:H,8,0))</f>
        <v>1</v>
      </c>
      <c r="P94" s="8"/>
      <c r="Q94" s="8"/>
      <c r="R94" s="8"/>
      <c r="S94" s="8"/>
      <c r="T94" s="7">
        <f>1020*Input[[#This Row],[Container Counts of 20s]]</f>
        <v>0</v>
      </c>
      <c r="U94" s="7">
        <f>1700*(Input[[#This Row],[Container Counts of 40s]])</f>
        <v>0</v>
      </c>
      <c r="V94" s="7">
        <f>1700*(Input[[#This Row],[Container Counts of 40HCs]])</f>
        <v>1700</v>
      </c>
      <c r="W94" s="7">
        <f>2170*(Input[[#This Row],[Container Counts of 45s]]+Input[[#This Row],[Container Counts of 45HCs]])</f>
        <v>0</v>
      </c>
      <c r="X9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4" s="7">
        <f>245*Input[[#This Row],[Count of HBL Number(s)]]</f>
        <v>245</v>
      </c>
      <c r="AB94" s="7">
        <f>IF(Input[[#This Row],[Pricing Tier]]="fully_adopted_rate",0,300*Input[[#This Row],[Count of HBL Number(s)]])</f>
        <v>300</v>
      </c>
      <c r="AC94" s="7">
        <f>500*Input[[#This Row],[Count of HBL Number(s)]]</f>
        <v>500</v>
      </c>
      <c r="AD9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4" s="8"/>
      <c r="AF94" s="8"/>
      <c r="AG94" s="8"/>
      <c r="AH94" s="8"/>
      <c r="AI94" s="8"/>
      <c r="AJ94" s="7">
        <f>COUNTIF(Input[[#This Row],[S01 20''THC]:[S10 TELEX]],"&gt;0")</f>
        <v>8</v>
      </c>
      <c r="AK94" s="22" t="str">
        <f>IF(ISERROR(VLOOKUP(Input[[#This Row],[Shipment ID]],[1]Output!$B:$C,2,0)),"Not Found",VLOOKUP(Input[[#This Row],[Shipment ID]],[1]Output!$B:$C,2,0))</f>
        <v>Auto Invoiced</v>
      </c>
      <c r="AL94" s="22" t="e">
        <f>VLOOKUP(Input[[#This Row],[Shipment ID]],Exception!A:B,2,0)</f>
        <v>#N/A</v>
      </c>
    </row>
    <row r="95" spans="1:38" x14ac:dyDescent="0.5">
      <c r="A95" s="8">
        <v>1582123</v>
      </c>
      <c r="B95" s="22" t="str">
        <f>IF(ISERROR(VLOOKUP(Input[[#This Row],[Shipment ID]],'Master Data Shipment'!A:B,2,0)),"Not Found",VLOOKUP(Input[[#This Row],[Shipment ID]],'Master Data Shipment'!A:B,2,0))</f>
        <v>Providence Enterprise Ltd.</v>
      </c>
      <c r="C95" s="8"/>
      <c r="D95" s="22" t="str">
        <f>VLOOKUP(Input[[#This Row],[Shipper Company Name]],'Master Data Shipper'!A:B,2,0)</f>
        <v>Flexport Asia Limited</v>
      </c>
      <c r="E95" s="22" t="str">
        <f>IF(ISERROR(VLOOKUP(Input[[#This Row],[Shipper Company Name]],'Master Data Shipper'!A:C,3,0)),"Not Found",VLOOKUP(Input[[#This Row],[Shipper Company Name]],'Master Data Shipper'!A:C,3,0))</f>
        <v>Providence Enterprise Ltd.</v>
      </c>
      <c r="F95" s="8"/>
      <c r="G95" s="22" t="str">
        <f>IF(ISERROR(VLOOKUP(Input[[#This Row],[Shipper Company Name]],'Master Data Shipper'!A:D,4,0)),0,VLOOKUP(Input[[#This Row],[Shipper Company Name]],'Master Data Shipper'!A:D,4,0))</f>
        <v>base_rate</v>
      </c>
      <c r="H95" s="8"/>
      <c r="I95" s="22">
        <f>VLOOKUP(Input[[#This Row],[Shipment ID]],'Master Data Shipment'!A:C,3,0)</f>
        <v>0</v>
      </c>
      <c r="J95" s="22">
        <f>VLOOKUP(Input[[#This Row],[Shipment ID]],'Master Data Shipment'!A:D,4,0)</f>
        <v>1</v>
      </c>
      <c r="K95" s="22">
        <f>VLOOKUP(Input[[#This Row],[Shipment ID]],'Master Data Shipment'!A:E,5,0)</f>
        <v>0</v>
      </c>
      <c r="L95" s="22">
        <f>VLOOKUP(Input[[#This Row],[Shipment ID]],'Master Data Shipment'!A:F,6,0)</f>
        <v>0</v>
      </c>
      <c r="M95" s="22">
        <f>VLOOKUP(Input[[#This Row],[Shipment ID]],'Master Data Shipment'!A:G,7,0)</f>
        <v>0</v>
      </c>
      <c r="N95" s="8" t="s">
        <v>100</v>
      </c>
      <c r="O95" s="22">
        <f>IF(VLOOKUP(Input[[#This Row],[Shipment ID]],'Master Data Shipment'!A:H,8,0)=0,1,VLOOKUP(Input[[#This Row],[Shipment ID]],'Master Data Shipment'!A:H,8,0))</f>
        <v>2</v>
      </c>
      <c r="P95" s="8"/>
      <c r="Q95" s="8"/>
      <c r="R95" s="8"/>
      <c r="S95" s="8"/>
      <c r="T95" s="7">
        <f>1020*Input[[#This Row],[Container Counts of 20s]]</f>
        <v>0</v>
      </c>
      <c r="U95" s="7">
        <f>1700*(Input[[#This Row],[Container Counts of 40s]])</f>
        <v>1700</v>
      </c>
      <c r="V95" s="7">
        <f>1700*(Input[[#This Row],[Container Counts of 40HCs]])</f>
        <v>0</v>
      </c>
      <c r="W95" s="7">
        <f>2170*(Input[[#This Row],[Container Counts of 45s]]+Input[[#This Row],[Container Counts of 45HCs]])</f>
        <v>0</v>
      </c>
      <c r="X9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5" s="7">
        <f>245*Input[[#This Row],[Count of HBL Number(s)]]</f>
        <v>490</v>
      </c>
      <c r="AB95" s="7">
        <f>IF(Input[[#This Row],[Pricing Tier]]="fully_adopted_rate",0,300*Input[[#This Row],[Count of HBL Number(s)]])</f>
        <v>600</v>
      </c>
      <c r="AC95" s="7">
        <f>500*Input[[#This Row],[Count of HBL Number(s)]]</f>
        <v>1000</v>
      </c>
      <c r="AD95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95" s="8"/>
      <c r="AF95" s="8"/>
      <c r="AG95" s="8"/>
      <c r="AH95" s="8"/>
      <c r="AI95" s="8"/>
      <c r="AJ95" s="7">
        <f>COUNTIF(Input[[#This Row],[S01 20''THC]:[S10 TELEX]],"&gt;0")</f>
        <v>7</v>
      </c>
      <c r="AK95" s="22" t="str">
        <f>IF(ISERROR(VLOOKUP(Input[[#This Row],[Shipment ID]],[1]Output!$B:$C,2,0)),"Not Found",VLOOKUP(Input[[#This Row],[Shipment ID]],[1]Output!$B:$C,2,0))</f>
        <v>Auto Invoiced</v>
      </c>
      <c r="AL95" s="22" t="e">
        <f>VLOOKUP(Input[[#This Row],[Shipment ID]],Exception!A:B,2,0)</f>
        <v>#N/A</v>
      </c>
    </row>
    <row r="96" spans="1:38" x14ac:dyDescent="0.5">
      <c r="A96" s="8">
        <v>1578915</v>
      </c>
      <c r="B96" s="22" t="str">
        <f>IF(ISERROR(VLOOKUP(Input[[#This Row],[Shipment ID]],'Master Data Shipment'!A:B,2,0)),"Not Found",VLOOKUP(Input[[#This Row],[Shipment ID]],'Master Data Shipment'!A:B,2,0))</f>
        <v>Top Century Enterprises Ltd</v>
      </c>
      <c r="C96" s="8"/>
      <c r="D96" s="22" t="str">
        <f>VLOOKUP(Input[[#This Row],[Shipper Company Name]],'Master Data Shipper'!A:B,2,0)</f>
        <v>Flexport Asia Limited</v>
      </c>
      <c r="E96" s="22" t="str">
        <f>IF(ISERROR(VLOOKUP(Input[[#This Row],[Shipper Company Name]],'Master Data Shipper'!A:C,3,0)),"Not Found",VLOOKUP(Input[[#This Row],[Shipper Company Name]],'Master Data Shipper'!A:C,3,0))</f>
        <v>Top Century Enterprises Ltd</v>
      </c>
      <c r="F96" s="8"/>
      <c r="G96" s="22">
        <f>IF(ISERROR(VLOOKUP(Input[[#This Row],[Shipper Company Name]],'Master Data Shipper'!A:D,4,0)),0,VLOOKUP(Input[[#This Row],[Shipper Company Name]],'Master Data Shipper'!A:D,4,0))</f>
        <v>0</v>
      </c>
      <c r="H96" s="8"/>
      <c r="I96" s="22">
        <f>VLOOKUP(Input[[#This Row],[Shipment ID]],'Master Data Shipment'!A:C,3,0)</f>
        <v>1</v>
      </c>
      <c r="J96" s="22">
        <f>VLOOKUP(Input[[#This Row],[Shipment ID]],'Master Data Shipment'!A:D,4,0)</f>
        <v>0</v>
      </c>
      <c r="K96" s="22">
        <f>VLOOKUP(Input[[#This Row],[Shipment ID]],'Master Data Shipment'!A:E,5,0)</f>
        <v>0</v>
      </c>
      <c r="L96" s="22">
        <f>VLOOKUP(Input[[#This Row],[Shipment ID]],'Master Data Shipment'!A:F,6,0)</f>
        <v>0</v>
      </c>
      <c r="M96" s="22">
        <f>VLOOKUP(Input[[#This Row],[Shipment ID]],'Master Data Shipment'!A:G,7,0)</f>
        <v>0</v>
      </c>
      <c r="N96" s="8" t="s">
        <v>108</v>
      </c>
      <c r="O96" s="22">
        <f>IF(VLOOKUP(Input[[#This Row],[Shipment ID]],'Master Data Shipment'!A:H,8,0)=0,1,VLOOKUP(Input[[#This Row],[Shipment ID]],'Master Data Shipment'!A:H,8,0))</f>
        <v>1</v>
      </c>
      <c r="P96" s="8"/>
      <c r="Q96" s="8"/>
      <c r="R96" s="8"/>
      <c r="S96" s="8"/>
      <c r="T96" s="7">
        <f>1020*Input[[#This Row],[Container Counts of 20s]]</f>
        <v>1020</v>
      </c>
      <c r="U96" s="7">
        <f>1700*(Input[[#This Row],[Container Counts of 40s]])</f>
        <v>0</v>
      </c>
      <c r="V96" s="7">
        <f>1700*(Input[[#This Row],[Container Counts of 40HCs]])</f>
        <v>0</v>
      </c>
      <c r="W96" s="7">
        <f>2170*(Input[[#This Row],[Container Counts of 45s]]+Input[[#This Row],[Container Counts of 45HCs]])</f>
        <v>0</v>
      </c>
      <c r="X9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6" s="7">
        <f>245*Input[[#This Row],[Count of HBL Number(s)]]</f>
        <v>245</v>
      </c>
      <c r="AB96" s="7">
        <f>IF(Input[[#This Row],[Pricing Tier]]="fully_adopted_rate",0,300*Input[[#This Row],[Count of HBL Number(s)]])</f>
        <v>300</v>
      </c>
      <c r="AC96" s="7">
        <f>500*Input[[#This Row],[Count of HBL Number(s)]]</f>
        <v>500</v>
      </c>
      <c r="AD9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6" s="8"/>
      <c r="AF96" s="8"/>
      <c r="AG96" s="8"/>
      <c r="AH96" s="8"/>
      <c r="AI96" s="8"/>
      <c r="AJ96" s="7">
        <f>COUNTIF(Input[[#This Row],[S01 20''THC]:[S10 TELEX]],"&gt;0")</f>
        <v>8</v>
      </c>
      <c r="AK96" s="22" t="str">
        <f>IF(ISERROR(VLOOKUP(Input[[#This Row],[Shipment ID]],[1]Output!$B:$C,2,0)),"Not Found",VLOOKUP(Input[[#This Row],[Shipment ID]],[1]Output!$B:$C,2,0))</f>
        <v>Skipped (no invoice)</v>
      </c>
      <c r="AL96" s="22" t="e">
        <f>VLOOKUP(Input[[#This Row],[Shipment ID]],Exception!A:B,2,0)</f>
        <v>#N/A</v>
      </c>
    </row>
    <row r="97" spans="1:38" x14ac:dyDescent="0.5">
      <c r="A97" s="8">
        <v>1498926</v>
      </c>
      <c r="B97" s="22" t="str">
        <f>IF(ISERROR(VLOOKUP(Input[[#This Row],[Shipment ID]],'Master Data Shipment'!A:B,2,0)),"Not Found",VLOOKUP(Input[[#This Row],[Shipment ID]],'Master Data Shipment'!A:B,2,0))</f>
        <v>FOSHAN SITZONE FURNITURE CO.,LTD</v>
      </c>
      <c r="C97" s="8"/>
      <c r="D97" s="22" t="str">
        <f>VLOOKUP(Input[[#This Row],[Shipper Company Name]],'Master Data Shipper'!A:B,2,0)</f>
        <v>Flexport International (Shanghai) Co., Ltd Shenzhen Branch</v>
      </c>
      <c r="E97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97" s="8"/>
      <c r="G97" s="22">
        <f>IF(ISERROR(VLOOKUP(Input[[#This Row],[Shipper Company Name]],'Master Data Shipper'!A:D,4,0)),0,VLOOKUP(Input[[#This Row],[Shipper Company Name]],'Master Data Shipper'!A:D,4,0))</f>
        <v>0</v>
      </c>
      <c r="H97" s="8"/>
      <c r="I97" s="22">
        <f>VLOOKUP(Input[[#This Row],[Shipment ID]],'Master Data Shipment'!A:C,3,0)</f>
        <v>0</v>
      </c>
      <c r="J97" s="22">
        <f>VLOOKUP(Input[[#This Row],[Shipment ID]],'Master Data Shipment'!A:D,4,0)</f>
        <v>0</v>
      </c>
      <c r="K97" s="22">
        <f>VLOOKUP(Input[[#This Row],[Shipment ID]],'Master Data Shipment'!A:E,5,0)</f>
        <v>2</v>
      </c>
      <c r="L97" s="22">
        <f>VLOOKUP(Input[[#This Row],[Shipment ID]],'Master Data Shipment'!A:F,6,0)</f>
        <v>0</v>
      </c>
      <c r="M97" s="22">
        <f>VLOOKUP(Input[[#This Row],[Shipment ID]],'Master Data Shipment'!A:G,7,0)</f>
        <v>0</v>
      </c>
      <c r="N97" s="8" t="s">
        <v>108</v>
      </c>
      <c r="O97" s="22">
        <f>IF(VLOOKUP(Input[[#This Row],[Shipment ID]],'Master Data Shipment'!A:H,8,0)=0,1,VLOOKUP(Input[[#This Row],[Shipment ID]],'Master Data Shipment'!A:H,8,0))</f>
        <v>1</v>
      </c>
      <c r="P97" s="8"/>
      <c r="Q97" s="8"/>
      <c r="R97" s="8"/>
      <c r="S97" s="8"/>
      <c r="T97" s="7">
        <f>1020*Input[[#This Row],[Container Counts of 20s]]</f>
        <v>0</v>
      </c>
      <c r="U97" s="7">
        <f>1700*(Input[[#This Row],[Container Counts of 40s]])</f>
        <v>0</v>
      </c>
      <c r="V97" s="7">
        <f>1700*(Input[[#This Row],[Container Counts of 40HCs]])</f>
        <v>3400</v>
      </c>
      <c r="W97" s="7">
        <f>2170*(Input[[#This Row],[Container Counts of 45s]]+Input[[#This Row],[Container Counts of 45HCs]])</f>
        <v>0</v>
      </c>
      <c r="X9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9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97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97" s="7">
        <f>245*Input[[#This Row],[Count of HBL Number(s)]]</f>
        <v>245</v>
      </c>
      <c r="AB97" s="7">
        <f>IF(Input[[#This Row],[Pricing Tier]]="fully_adopted_rate",0,300*Input[[#This Row],[Count of HBL Number(s)]])</f>
        <v>300</v>
      </c>
      <c r="AC97" s="7">
        <f>500*Input[[#This Row],[Count of HBL Number(s)]]</f>
        <v>500</v>
      </c>
      <c r="AD97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7" s="8"/>
      <c r="AF97" s="8"/>
      <c r="AG97" s="8"/>
      <c r="AH97" s="8"/>
      <c r="AI97" s="8"/>
      <c r="AJ97" s="7">
        <f>COUNTIF(Input[[#This Row],[S01 20''THC]:[S10 TELEX]],"&gt;0")</f>
        <v>8</v>
      </c>
      <c r="AK97" s="22" t="str">
        <f>IF(ISERROR(VLOOKUP(Input[[#This Row],[Shipment ID]],[1]Output!$B:$C,2,0)),"Not Found",VLOOKUP(Input[[#This Row],[Shipment ID]],[1]Output!$B:$C,2,0))</f>
        <v>Auto Invoiced</v>
      </c>
      <c r="AL97" s="22" t="e">
        <f>VLOOKUP(Input[[#This Row],[Shipment ID]],Exception!A:B,2,0)</f>
        <v>#N/A</v>
      </c>
    </row>
    <row r="98" spans="1:38" x14ac:dyDescent="0.5">
      <c r="A98" s="8">
        <v>1498928</v>
      </c>
      <c r="B98" s="22" t="str">
        <f>IF(ISERROR(VLOOKUP(Input[[#This Row],[Shipment ID]],'Master Data Shipment'!A:B,2,0)),"Not Found",VLOOKUP(Input[[#This Row],[Shipment ID]],'Master Data Shipment'!A:B,2,0))</f>
        <v>FOSHAN SITZONE FURNITURE CO.,LTD</v>
      </c>
      <c r="C98" s="8"/>
      <c r="D98" s="22" t="str">
        <f>VLOOKUP(Input[[#This Row],[Shipper Company Name]],'Master Data Shipper'!A:B,2,0)</f>
        <v>Flexport International (Shanghai) Co., Ltd Shenzhen Branch</v>
      </c>
      <c r="E98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98" s="8"/>
      <c r="G98" s="22">
        <f>IF(ISERROR(VLOOKUP(Input[[#This Row],[Shipper Company Name]],'Master Data Shipper'!A:D,4,0)),0,VLOOKUP(Input[[#This Row],[Shipper Company Name]],'Master Data Shipper'!A:D,4,0))</f>
        <v>0</v>
      </c>
      <c r="H98" s="8"/>
      <c r="I98" s="22">
        <f>VLOOKUP(Input[[#This Row],[Shipment ID]],'Master Data Shipment'!A:C,3,0)</f>
        <v>0</v>
      </c>
      <c r="J98" s="22">
        <f>VLOOKUP(Input[[#This Row],[Shipment ID]],'Master Data Shipment'!A:D,4,0)</f>
        <v>0</v>
      </c>
      <c r="K98" s="22">
        <f>VLOOKUP(Input[[#This Row],[Shipment ID]],'Master Data Shipment'!A:E,5,0)</f>
        <v>2</v>
      </c>
      <c r="L98" s="22">
        <f>VLOOKUP(Input[[#This Row],[Shipment ID]],'Master Data Shipment'!A:F,6,0)</f>
        <v>0</v>
      </c>
      <c r="M98" s="22">
        <f>VLOOKUP(Input[[#This Row],[Shipment ID]],'Master Data Shipment'!A:G,7,0)</f>
        <v>0</v>
      </c>
      <c r="N98" s="8" t="s">
        <v>108</v>
      </c>
      <c r="O98" s="22">
        <f>IF(VLOOKUP(Input[[#This Row],[Shipment ID]],'Master Data Shipment'!A:H,8,0)=0,1,VLOOKUP(Input[[#This Row],[Shipment ID]],'Master Data Shipment'!A:H,8,0))</f>
        <v>1</v>
      </c>
      <c r="P98" s="8"/>
      <c r="Q98" s="8"/>
      <c r="R98" s="8"/>
      <c r="S98" s="8"/>
      <c r="T98" s="7">
        <f>1020*Input[[#This Row],[Container Counts of 20s]]</f>
        <v>0</v>
      </c>
      <c r="U98" s="7">
        <f>1700*(Input[[#This Row],[Container Counts of 40s]])</f>
        <v>0</v>
      </c>
      <c r="V98" s="7">
        <f>1700*(Input[[#This Row],[Container Counts of 40HCs]])</f>
        <v>3400</v>
      </c>
      <c r="W98" s="7">
        <f>2170*(Input[[#This Row],[Container Counts of 45s]]+Input[[#This Row],[Container Counts of 45HCs]])</f>
        <v>0</v>
      </c>
      <c r="X98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98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98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98" s="7">
        <f>245*Input[[#This Row],[Count of HBL Number(s)]]</f>
        <v>245</v>
      </c>
      <c r="AB98" s="7">
        <f>IF(Input[[#This Row],[Pricing Tier]]="fully_adopted_rate",0,300*Input[[#This Row],[Count of HBL Number(s)]])</f>
        <v>300</v>
      </c>
      <c r="AC98" s="7">
        <f>500*Input[[#This Row],[Count of HBL Number(s)]]</f>
        <v>500</v>
      </c>
      <c r="AD9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8" s="8"/>
      <c r="AF98" s="8"/>
      <c r="AG98" s="8"/>
      <c r="AH98" s="8"/>
      <c r="AI98" s="8"/>
      <c r="AJ98" s="7">
        <f>COUNTIF(Input[[#This Row],[S01 20''THC]:[S10 TELEX]],"&gt;0")</f>
        <v>8</v>
      </c>
      <c r="AK98" s="22" t="str">
        <f>IF(ISERROR(VLOOKUP(Input[[#This Row],[Shipment ID]],[1]Output!$B:$C,2,0)),"Not Found",VLOOKUP(Input[[#This Row],[Shipment ID]],[1]Output!$B:$C,2,0))</f>
        <v>Auto Invoiced</v>
      </c>
      <c r="AL98" s="22" t="e">
        <f>VLOOKUP(Input[[#This Row],[Shipment ID]],Exception!A:B,2,0)</f>
        <v>#N/A</v>
      </c>
    </row>
    <row r="99" spans="1:38" x14ac:dyDescent="0.5">
      <c r="A99" s="8">
        <v>1549369</v>
      </c>
      <c r="B99" s="22" t="str">
        <f>IF(ISERROR(VLOOKUP(Input[[#This Row],[Shipment ID]],'Master Data Shipment'!A:B,2,0)),"Not Found",VLOOKUP(Input[[#This Row],[Shipment ID]],'Master Data Shipment'!A:B,2,0))</f>
        <v>ZHONGSHAN CANDOR ELECTRIC APPLIANCES CO., LTD.</v>
      </c>
      <c r="C99" s="8"/>
      <c r="D99" s="22" t="str">
        <f>VLOOKUP(Input[[#This Row],[Shipper Company Name]],'Master Data Shipper'!A:B,2,0)</f>
        <v>Flexport International (Shanghai) Co., Ltd Shenzhen Branch</v>
      </c>
      <c r="E99" s="22" t="str">
        <f>IF(ISERROR(VLOOKUP(Input[[#This Row],[Shipper Company Name]],'Master Data Shipper'!A:C,3,0)),"Not Found",VLOOKUP(Input[[#This Row],[Shipper Company Name]],'Master Data Shipper'!A:C,3,0))</f>
        <v>ZHONGSHAN CANDOR ELECTRIC APPLIANCES CO., LTD.</v>
      </c>
      <c r="F99" s="8"/>
      <c r="G99" s="22" t="str">
        <f>IF(ISERROR(VLOOKUP(Input[[#This Row],[Shipper Company Name]],'Master Data Shipper'!A:D,4,0)),0,VLOOKUP(Input[[#This Row],[Shipper Company Name]],'Master Data Shipper'!A:D,4,0))</f>
        <v>base_rate</v>
      </c>
      <c r="H99" s="8"/>
      <c r="I99" s="22">
        <f>VLOOKUP(Input[[#This Row],[Shipment ID]],'Master Data Shipment'!A:C,3,0)</f>
        <v>0</v>
      </c>
      <c r="J99" s="22">
        <f>VLOOKUP(Input[[#This Row],[Shipment ID]],'Master Data Shipment'!A:D,4,0)</f>
        <v>0</v>
      </c>
      <c r="K99" s="22">
        <f>VLOOKUP(Input[[#This Row],[Shipment ID]],'Master Data Shipment'!A:E,5,0)</f>
        <v>1</v>
      </c>
      <c r="L99" s="22">
        <f>VLOOKUP(Input[[#This Row],[Shipment ID]],'Master Data Shipment'!A:F,6,0)</f>
        <v>0</v>
      </c>
      <c r="M99" s="22">
        <f>VLOOKUP(Input[[#This Row],[Shipment ID]],'Master Data Shipment'!A:G,7,0)</f>
        <v>0</v>
      </c>
      <c r="N99" s="8" t="s">
        <v>108</v>
      </c>
      <c r="O99" s="22">
        <f>IF(VLOOKUP(Input[[#This Row],[Shipment ID]],'Master Data Shipment'!A:H,8,0)=0,1,VLOOKUP(Input[[#This Row],[Shipment ID]],'Master Data Shipment'!A:H,8,0))</f>
        <v>1</v>
      </c>
      <c r="P99" s="8"/>
      <c r="Q99" s="8"/>
      <c r="R99" s="8"/>
      <c r="S99" s="8"/>
      <c r="T99" s="7">
        <f>1020*Input[[#This Row],[Container Counts of 20s]]</f>
        <v>0</v>
      </c>
      <c r="U99" s="7">
        <f>1700*(Input[[#This Row],[Container Counts of 40s]])</f>
        <v>0</v>
      </c>
      <c r="V99" s="7">
        <f>1700*(Input[[#This Row],[Container Counts of 40HCs]])</f>
        <v>1700</v>
      </c>
      <c r="W99" s="7">
        <f>2170*(Input[[#This Row],[Container Counts of 45s]]+Input[[#This Row],[Container Counts of 45HCs]])</f>
        <v>0</v>
      </c>
      <c r="X9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9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9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99" s="7">
        <f>245*Input[[#This Row],[Count of HBL Number(s)]]</f>
        <v>245</v>
      </c>
      <c r="AB99" s="7">
        <f>IF(Input[[#This Row],[Pricing Tier]]="fully_adopted_rate",0,300*Input[[#This Row],[Count of HBL Number(s)]])</f>
        <v>300</v>
      </c>
      <c r="AC99" s="7">
        <f>500*Input[[#This Row],[Count of HBL Number(s)]]</f>
        <v>500</v>
      </c>
      <c r="AD9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99" s="8"/>
      <c r="AF99" s="8"/>
      <c r="AG99" s="8"/>
      <c r="AH99" s="8"/>
      <c r="AI99" s="8"/>
      <c r="AJ99" s="7">
        <f>COUNTIF(Input[[#This Row],[S01 20''THC]:[S10 TELEX]],"&gt;0")</f>
        <v>8</v>
      </c>
      <c r="AK99" s="22" t="str">
        <f>IF(ISERROR(VLOOKUP(Input[[#This Row],[Shipment ID]],[1]Output!$B:$C,2,0)),"Not Found",VLOOKUP(Input[[#This Row],[Shipment ID]],[1]Output!$B:$C,2,0))</f>
        <v>Auto Invoiced</v>
      </c>
      <c r="AL99" s="22" t="e">
        <f>VLOOKUP(Input[[#This Row],[Shipment ID]],Exception!A:B,2,0)</f>
        <v>#N/A</v>
      </c>
    </row>
    <row r="100" spans="1:38" x14ac:dyDescent="0.5">
      <c r="A100" s="8">
        <v>1496417</v>
      </c>
      <c r="B100" s="22" t="str">
        <f>IF(ISERROR(VLOOKUP(Input[[#This Row],[Shipment ID]],'Master Data Shipment'!A:B,2,0)),"Not Found",VLOOKUP(Input[[#This Row],[Shipment ID]],'Master Data Shipment'!A:B,2,0))</f>
        <v>Invi Co., Limited</v>
      </c>
      <c r="C100" s="8"/>
      <c r="D100" s="22" t="str">
        <f>VLOOKUP(Input[[#This Row],[Shipper Company Name]],'Master Data Shipper'!A:B,2,0)</f>
        <v>Flexport International (Shanghai) Co., Ltd Shenzhen Branch</v>
      </c>
      <c r="E100" s="22" t="str">
        <f>IF(ISERROR(VLOOKUP(Input[[#This Row],[Shipper Company Name]],'Master Data Shipper'!A:C,3,0)),"Not Found",VLOOKUP(Input[[#This Row],[Shipper Company Name]],'Master Data Shipper'!A:C,3,0))</f>
        <v>鹤山市福耐德家具有限公司</v>
      </c>
      <c r="F100" s="8"/>
      <c r="G100" s="22">
        <f>IF(ISERROR(VLOOKUP(Input[[#This Row],[Shipper Company Name]],'Master Data Shipper'!A:D,4,0)),0,VLOOKUP(Input[[#This Row],[Shipper Company Name]],'Master Data Shipper'!A:D,4,0))</f>
        <v>0</v>
      </c>
      <c r="H100" s="8"/>
      <c r="I100" s="22">
        <f>VLOOKUP(Input[[#This Row],[Shipment ID]],'Master Data Shipment'!A:C,3,0)</f>
        <v>0</v>
      </c>
      <c r="J100" s="22">
        <f>VLOOKUP(Input[[#This Row],[Shipment ID]],'Master Data Shipment'!A:D,4,0)</f>
        <v>0</v>
      </c>
      <c r="K100" s="22">
        <f>VLOOKUP(Input[[#This Row],[Shipment ID]],'Master Data Shipment'!A:E,5,0)</f>
        <v>1</v>
      </c>
      <c r="L100" s="22">
        <f>VLOOKUP(Input[[#This Row],[Shipment ID]],'Master Data Shipment'!A:F,6,0)</f>
        <v>0</v>
      </c>
      <c r="M100" s="22">
        <f>VLOOKUP(Input[[#This Row],[Shipment ID]],'Master Data Shipment'!A:G,7,0)</f>
        <v>0</v>
      </c>
      <c r="N100" s="8" t="s">
        <v>108</v>
      </c>
      <c r="O100" s="22">
        <f>IF(VLOOKUP(Input[[#This Row],[Shipment ID]],'Master Data Shipment'!A:H,8,0)=0,1,VLOOKUP(Input[[#This Row],[Shipment ID]],'Master Data Shipment'!A:H,8,0))</f>
        <v>1</v>
      </c>
      <c r="P100" s="8"/>
      <c r="Q100" s="8"/>
      <c r="R100" s="8"/>
      <c r="S100" s="8"/>
      <c r="T100" s="7">
        <f>1020*Input[[#This Row],[Container Counts of 20s]]</f>
        <v>0</v>
      </c>
      <c r="U100" s="7">
        <f>1700*(Input[[#This Row],[Container Counts of 40s]])</f>
        <v>0</v>
      </c>
      <c r="V100" s="7">
        <f>1700*(Input[[#This Row],[Container Counts of 40HCs]])</f>
        <v>1700</v>
      </c>
      <c r="W100" s="7">
        <f>2170*(Input[[#This Row],[Container Counts of 45s]]+Input[[#This Row],[Container Counts of 45HCs]])</f>
        <v>0</v>
      </c>
      <c r="X10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0" s="7">
        <f>245*Input[[#This Row],[Count of HBL Number(s)]]</f>
        <v>245</v>
      </c>
      <c r="AB100" s="7">
        <f>IF(Input[[#This Row],[Pricing Tier]]="fully_adopted_rate",0,300*Input[[#This Row],[Count of HBL Number(s)]])</f>
        <v>300</v>
      </c>
      <c r="AC100" s="7">
        <f>500*Input[[#This Row],[Count of HBL Number(s)]]</f>
        <v>500</v>
      </c>
      <c r="AD100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0" s="8"/>
      <c r="AF100" s="8"/>
      <c r="AG100" s="8"/>
      <c r="AH100" s="8"/>
      <c r="AI100" s="8"/>
      <c r="AJ100" s="7">
        <f>COUNTIF(Input[[#This Row],[S01 20''THC]:[S10 TELEX]],"&gt;0")</f>
        <v>8</v>
      </c>
      <c r="AK100" s="22" t="str">
        <f>IF(ISERROR(VLOOKUP(Input[[#This Row],[Shipment ID]],[1]Output!$B:$C,2,0)),"Not Found",VLOOKUP(Input[[#This Row],[Shipment ID]],[1]Output!$B:$C,2,0))</f>
        <v>Auto Invoiced</v>
      </c>
      <c r="AL100" s="22" t="e">
        <f>VLOOKUP(Input[[#This Row],[Shipment ID]],Exception!A:B,2,0)</f>
        <v>#N/A</v>
      </c>
    </row>
    <row r="101" spans="1:38" x14ac:dyDescent="0.5">
      <c r="A101" s="8">
        <v>1590582</v>
      </c>
      <c r="B101" s="22" t="str">
        <f>IF(ISERROR(VLOOKUP(Input[[#This Row],[Shipment ID]],'Master Data Shipment'!A:B,2,0)),"Not Found",VLOOKUP(Input[[#This Row],[Shipment ID]],'Master Data Shipment'!A:B,2,0))</f>
        <v>Millenarie International Co., Ltd.</v>
      </c>
      <c r="C101" s="8"/>
      <c r="D101" s="22" t="str">
        <f>VLOOKUP(Input[[#This Row],[Shipper Company Name]],'Master Data Shipper'!A:B,2,0)</f>
        <v>Flexport International (Shanghai) Co., Ltd Shenzhen Branch</v>
      </c>
      <c r="E101" s="22" t="str">
        <f>IF(ISERROR(VLOOKUP(Input[[#This Row],[Shipper Company Name]],'Master Data Shipper'!A:C,3,0)),"Not Found",VLOOKUP(Input[[#This Row],[Shipper Company Name]],'Master Data Shipper'!A:C,3,0))</f>
        <v>Millenarie International Co., Ltd.</v>
      </c>
      <c r="F101" s="8"/>
      <c r="G101" s="22">
        <f>IF(ISERROR(VLOOKUP(Input[[#This Row],[Shipper Company Name]],'Master Data Shipper'!A:D,4,0)),0,VLOOKUP(Input[[#This Row],[Shipper Company Name]],'Master Data Shipper'!A:D,4,0))</f>
        <v>0</v>
      </c>
      <c r="H101" s="8"/>
      <c r="I101" s="22">
        <f>VLOOKUP(Input[[#This Row],[Shipment ID]],'Master Data Shipment'!A:C,3,0)</f>
        <v>0</v>
      </c>
      <c r="J101" s="22">
        <f>VLOOKUP(Input[[#This Row],[Shipment ID]],'Master Data Shipment'!A:D,4,0)</f>
        <v>0</v>
      </c>
      <c r="K101" s="22">
        <f>VLOOKUP(Input[[#This Row],[Shipment ID]],'Master Data Shipment'!A:E,5,0)</f>
        <v>2</v>
      </c>
      <c r="L101" s="22">
        <f>VLOOKUP(Input[[#This Row],[Shipment ID]],'Master Data Shipment'!A:F,6,0)</f>
        <v>0</v>
      </c>
      <c r="M101" s="22">
        <f>VLOOKUP(Input[[#This Row],[Shipment ID]],'Master Data Shipment'!A:G,7,0)</f>
        <v>0</v>
      </c>
      <c r="N101" s="8" t="s">
        <v>108</v>
      </c>
      <c r="O101" s="22">
        <f>IF(VLOOKUP(Input[[#This Row],[Shipment ID]],'Master Data Shipment'!A:H,8,0)=0,1,VLOOKUP(Input[[#This Row],[Shipment ID]],'Master Data Shipment'!A:H,8,0))</f>
        <v>1</v>
      </c>
      <c r="P101" s="8"/>
      <c r="Q101" s="8"/>
      <c r="R101" s="8"/>
      <c r="S101" s="8"/>
      <c r="T101" s="7">
        <f>1020*Input[[#This Row],[Container Counts of 20s]]</f>
        <v>0</v>
      </c>
      <c r="U101" s="7">
        <f>1700*(Input[[#This Row],[Container Counts of 40s]])</f>
        <v>0</v>
      </c>
      <c r="V101" s="7">
        <f>1700*(Input[[#This Row],[Container Counts of 40HCs]])</f>
        <v>3400</v>
      </c>
      <c r="W101" s="7">
        <f>2170*(Input[[#This Row],[Container Counts of 45s]]+Input[[#This Row],[Container Counts of 45HCs]])</f>
        <v>0</v>
      </c>
      <c r="X101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01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01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01" s="7">
        <f>245*Input[[#This Row],[Count of HBL Number(s)]]</f>
        <v>245</v>
      </c>
      <c r="AB101" s="7">
        <f>IF(Input[[#This Row],[Pricing Tier]]="fully_adopted_rate",0,300*Input[[#This Row],[Count of HBL Number(s)]])</f>
        <v>300</v>
      </c>
      <c r="AC101" s="7">
        <f>500*Input[[#This Row],[Count of HBL Number(s)]]</f>
        <v>500</v>
      </c>
      <c r="AD10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1" s="8"/>
      <c r="AF101" s="8"/>
      <c r="AG101" s="8"/>
      <c r="AH101" s="8"/>
      <c r="AI101" s="8"/>
      <c r="AJ101" s="7">
        <f>COUNTIF(Input[[#This Row],[S01 20''THC]:[S10 TELEX]],"&gt;0")</f>
        <v>8</v>
      </c>
      <c r="AK101" s="22" t="str">
        <f>IF(ISERROR(VLOOKUP(Input[[#This Row],[Shipment ID]],[1]Output!$B:$C,2,0)),"Not Found",VLOOKUP(Input[[#This Row],[Shipment ID]],[1]Output!$B:$C,2,0))</f>
        <v>Auto Invoiced</v>
      </c>
      <c r="AL101" s="22" t="e">
        <f>VLOOKUP(Input[[#This Row],[Shipment ID]],Exception!A:B,2,0)</f>
        <v>#N/A</v>
      </c>
    </row>
    <row r="102" spans="1:38" x14ac:dyDescent="0.5">
      <c r="A102" s="8">
        <v>1578263</v>
      </c>
      <c r="B102" s="22" t="str">
        <f>IF(ISERROR(VLOOKUP(Input[[#This Row],[Shipment ID]],'Master Data Shipment'!A:B,2,0)),"Not Found",VLOOKUP(Input[[#This Row],[Shipment ID]],'Master Data Shipment'!A:B,2,0))</f>
        <v>FOSHAN SITZONE FURNITURE CO.,LTD</v>
      </c>
      <c r="C102" s="8"/>
      <c r="D102" s="22" t="str">
        <f>VLOOKUP(Input[[#This Row],[Shipper Company Name]],'Master Data Shipper'!A:B,2,0)</f>
        <v>Flexport International (Shanghai) Co., Ltd Shenzhen Branch</v>
      </c>
      <c r="E102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102" s="8"/>
      <c r="G102" s="22">
        <f>IF(ISERROR(VLOOKUP(Input[[#This Row],[Shipper Company Name]],'Master Data Shipper'!A:D,4,0)),0,VLOOKUP(Input[[#This Row],[Shipper Company Name]],'Master Data Shipper'!A:D,4,0))</f>
        <v>0</v>
      </c>
      <c r="H102" s="8"/>
      <c r="I102" s="22">
        <f>VLOOKUP(Input[[#This Row],[Shipment ID]],'Master Data Shipment'!A:C,3,0)</f>
        <v>0</v>
      </c>
      <c r="J102" s="22">
        <f>VLOOKUP(Input[[#This Row],[Shipment ID]],'Master Data Shipment'!A:D,4,0)</f>
        <v>0</v>
      </c>
      <c r="K102" s="22">
        <f>VLOOKUP(Input[[#This Row],[Shipment ID]],'Master Data Shipment'!A:E,5,0)</f>
        <v>3</v>
      </c>
      <c r="L102" s="22">
        <f>VLOOKUP(Input[[#This Row],[Shipment ID]],'Master Data Shipment'!A:F,6,0)</f>
        <v>0</v>
      </c>
      <c r="M102" s="22">
        <f>VLOOKUP(Input[[#This Row],[Shipment ID]],'Master Data Shipment'!A:G,7,0)</f>
        <v>0</v>
      </c>
      <c r="N102" s="8" t="s">
        <v>108</v>
      </c>
      <c r="O102" s="22">
        <f>IF(VLOOKUP(Input[[#This Row],[Shipment ID]],'Master Data Shipment'!A:H,8,0)=0,1,VLOOKUP(Input[[#This Row],[Shipment ID]],'Master Data Shipment'!A:H,8,0))</f>
        <v>1</v>
      </c>
      <c r="P102" s="8"/>
      <c r="Q102" s="8"/>
      <c r="R102" s="8"/>
      <c r="S102" s="8"/>
      <c r="T102" s="7">
        <f>1020*Input[[#This Row],[Container Counts of 20s]]</f>
        <v>0</v>
      </c>
      <c r="U102" s="7">
        <f>1700*(Input[[#This Row],[Container Counts of 40s]])</f>
        <v>0</v>
      </c>
      <c r="V102" s="7">
        <f>1700*(Input[[#This Row],[Container Counts of 40HCs]])</f>
        <v>5100</v>
      </c>
      <c r="W102" s="7">
        <f>2170*(Input[[#This Row],[Container Counts of 45s]]+Input[[#This Row],[Container Counts of 45HCs]])</f>
        <v>0</v>
      </c>
      <c r="X102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Y102" s="7">
        <f>50*(Input[[#This Row],[Container Counts of 20s]]+Input[[#This Row],[Container Counts of 40s]]+Input[[#This Row],[Container Counts of 40HCs]]+Input[[#This Row],[Container Counts of 45s]]+Input[[#This Row],[Container Counts of 45HCs]])</f>
        <v>150</v>
      </c>
      <c r="Z102" s="7">
        <f>155*(Input[[#This Row],[Container Counts of 20s]]+Input[[#This Row],[Container Counts of 40s]]+Input[[#This Row],[Container Counts of 40HCs]]+Input[[#This Row],[Container Counts of 45s]]+Input[[#This Row],[Container Counts of 45HCs]])</f>
        <v>465</v>
      </c>
      <c r="AA102" s="7">
        <f>245*Input[[#This Row],[Count of HBL Number(s)]]</f>
        <v>245</v>
      </c>
      <c r="AB102" s="7">
        <f>IF(Input[[#This Row],[Pricing Tier]]="fully_adopted_rate",0,300*Input[[#This Row],[Count of HBL Number(s)]])</f>
        <v>300</v>
      </c>
      <c r="AC102" s="7">
        <f>500*Input[[#This Row],[Count of HBL Number(s)]]</f>
        <v>500</v>
      </c>
      <c r="AD102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2" s="8"/>
      <c r="AF102" s="8"/>
      <c r="AG102" s="8"/>
      <c r="AH102" s="8"/>
      <c r="AI102" s="8"/>
      <c r="AJ102" s="7">
        <f>COUNTIF(Input[[#This Row],[S01 20''THC]:[S10 TELEX]],"&gt;0")</f>
        <v>8</v>
      </c>
      <c r="AK102" s="22" t="str">
        <f>IF(ISERROR(VLOOKUP(Input[[#This Row],[Shipment ID]],[1]Output!$B:$C,2,0)),"Not Found",VLOOKUP(Input[[#This Row],[Shipment ID]],[1]Output!$B:$C,2,0))</f>
        <v>Auto Invoiced</v>
      </c>
      <c r="AL102" s="22" t="e">
        <f>VLOOKUP(Input[[#This Row],[Shipment ID]],Exception!A:B,2,0)</f>
        <v>#N/A</v>
      </c>
    </row>
    <row r="103" spans="1:38" x14ac:dyDescent="0.5">
      <c r="A103" s="8">
        <v>1589700</v>
      </c>
      <c r="B103" s="22" t="str">
        <f>IF(ISERROR(VLOOKUP(Input[[#This Row],[Shipment ID]],'Master Data Shipment'!A:B,2,0)),"Not Found",VLOOKUP(Input[[#This Row],[Shipment ID]],'Master Data Shipment'!A:B,2,0))</f>
        <v>Yip Sing Plastic Manufactory Limited</v>
      </c>
      <c r="C103" s="8"/>
      <c r="D103" s="22" t="str">
        <f>VLOOKUP(Input[[#This Row],[Shipper Company Name]],'Master Data Shipper'!A:B,2,0)</f>
        <v>Flexport International (Shanghai) Co., Ltd Shenzhen Branch</v>
      </c>
      <c r="E103" s="22" t="str">
        <f>IF(ISERROR(VLOOKUP(Input[[#This Row],[Shipper Company Name]],'Master Data Shipper'!A:C,3,0)),"Not Found",VLOOKUP(Input[[#This Row],[Shipper Company Name]],'Master Data Shipper'!A:C,3,0))</f>
        <v>Yip Sing Plastic Manufactory Limited</v>
      </c>
      <c r="F103" s="8"/>
      <c r="G103" s="22" t="str">
        <f>IF(ISERROR(VLOOKUP(Input[[#This Row],[Shipper Company Name]],'Master Data Shipper'!A:D,4,0)),0,VLOOKUP(Input[[#This Row],[Shipper Company Name]],'Master Data Shipper'!A:D,4,0))</f>
        <v>base_rate</v>
      </c>
      <c r="H103" s="8"/>
      <c r="I103" s="22">
        <f>VLOOKUP(Input[[#This Row],[Shipment ID]],'Master Data Shipment'!A:C,3,0)</f>
        <v>0</v>
      </c>
      <c r="J103" s="22">
        <f>VLOOKUP(Input[[#This Row],[Shipment ID]],'Master Data Shipment'!A:D,4,0)</f>
        <v>0</v>
      </c>
      <c r="K103" s="22">
        <f>VLOOKUP(Input[[#This Row],[Shipment ID]],'Master Data Shipment'!A:E,5,0)</f>
        <v>1</v>
      </c>
      <c r="L103" s="22">
        <f>VLOOKUP(Input[[#This Row],[Shipment ID]],'Master Data Shipment'!A:F,6,0)</f>
        <v>0</v>
      </c>
      <c r="M103" s="22">
        <f>VLOOKUP(Input[[#This Row],[Shipment ID]],'Master Data Shipment'!A:G,7,0)</f>
        <v>0</v>
      </c>
      <c r="N103" s="8" t="s">
        <v>108</v>
      </c>
      <c r="O103" s="22">
        <f>IF(VLOOKUP(Input[[#This Row],[Shipment ID]],'Master Data Shipment'!A:H,8,0)=0,1,VLOOKUP(Input[[#This Row],[Shipment ID]],'Master Data Shipment'!A:H,8,0))</f>
        <v>1</v>
      </c>
      <c r="P103" s="8"/>
      <c r="Q103" s="8"/>
      <c r="R103" s="8"/>
      <c r="S103" s="8"/>
      <c r="T103" s="7">
        <f>1020*Input[[#This Row],[Container Counts of 20s]]</f>
        <v>0</v>
      </c>
      <c r="U103" s="7">
        <f>1700*(Input[[#This Row],[Container Counts of 40s]])</f>
        <v>0</v>
      </c>
      <c r="V103" s="7">
        <f>1700*(Input[[#This Row],[Container Counts of 40HCs]])</f>
        <v>1700</v>
      </c>
      <c r="W103" s="7">
        <f>2170*(Input[[#This Row],[Container Counts of 45s]]+Input[[#This Row],[Container Counts of 45HCs]])</f>
        <v>0</v>
      </c>
      <c r="X10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3" s="7">
        <f>245*Input[[#This Row],[Count of HBL Number(s)]]</f>
        <v>245</v>
      </c>
      <c r="AB103" s="7">
        <f>IF(Input[[#This Row],[Pricing Tier]]="fully_adopted_rate",0,300*Input[[#This Row],[Count of HBL Number(s)]])</f>
        <v>300</v>
      </c>
      <c r="AC103" s="7">
        <f>500*Input[[#This Row],[Count of HBL Number(s)]]</f>
        <v>500</v>
      </c>
      <c r="AD10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3" s="8"/>
      <c r="AF103" s="8"/>
      <c r="AG103" s="8"/>
      <c r="AH103" s="8"/>
      <c r="AI103" s="8"/>
      <c r="AJ103" s="7">
        <f>COUNTIF(Input[[#This Row],[S01 20''THC]:[S10 TELEX]],"&gt;0")</f>
        <v>8</v>
      </c>
      <c r="AK103" s="22" t="str">
        <f>IF(ISERROR(VLOOKUP(Input[[#This Row],[Shipment ID]],[1]Output!$B:$C,2,0)),"Not Found",VLOOKUP(Input[[#This Row],[Shipment ID]],[1]Output!$B:$C,2,0))</f>
        <v>Skipped (no invoice)</v>
      </c>
      <c r="AL103" s="22" t="e">
        <f>VLOOKUP(Input[[#This Row],[Shipment ID]],Exception!A:B,2,0)</f>
        <v>#N/A</v>
      </c>
    </row>
    <row r="104" spans="1:38" x14ac:dyDescent="0.5">
      <c r="A104" s="8">
        <v>1535545</v>
      </c>
      <c r="B104" s="22" t="str">
        <f>IF(ISERROR(VLOOKUP(Input[[#This Row],[Shipment ID]],'Master Data Shipment'!A:B,2,0)),"Not Found",VLOOKUP(Input[[#This Row],[Shipment ID]],'Master Data Shipment'!A:B,2,0))</f>
        <v>Career Precision Technology</v>
      </c>
      <c r="C104" s="8"/>
      <c r="D104" s="22" t="str">
        <f>VLOOKUP(Input[[#This Row],[Shipper Company Name]],'Master Data Shipper'!A:B,2,0)</f>
        <v>Flexport International (Shanghai) Co., Ltd Shenzhen Branch</v>
      </c>
      <c r="E104" s="22" t="str">
        <f>IF(ISERROR(VLOOKUP(Input[[#This Row],[Shipper Company Name]],'Master Data Shipper'!A:C,3,0)),"Not Found",VLOOKUP(Input[[#This Row],[Shipper Company Name]],'Master Data Shipper'!A:C,3,0))</f>
        <v>Career Precision Technology</v>
      </c>
      <c r="F104" s="8"/>
      <c r="G104" s="22">
        <f>IF(ISERROR(VLOOKUP(Input[[#This Row],[Shipper Company Name]],'Master Data Shipper'!A:D,4,0)),0,VLOOKUP(Input[[#This Row],[Shipper Company Name]],'Master Data Shipper'!A:D,4,0))</f>
        <v>0</v>
      </c>
      <c r="H104" s="8"/>
      <c r="I104" s="22">
        <f>VLOOKUP(Input[[#This Row],[Shipment ID]],'Master Data Shipment'!A:C,3,0)</f>
        <v>0</v>
      </c>
      <c r="J104" s="22">
        <f>VLOOKUP(Input[[#This Row],[Shipment ID]],'Master Data Shipment'!A:D,4,0)</f>
        <v>0</v>
      </c>
      <c r="K104" s="22">
        <f>VLOOKUP(Input[[#This Row],[Shipment ID]],'Master Data Shipment'!A:E,5,0)</f>
        <v>1</v>
      </c>
      <c r="L104" s="22">
        <f>VLOOKUP(Input[[#This Row],[Shipment ID]],'Master Data Shipment'!A:F,6,0)</f>
        <v>0</v>
      </c>
      <c r="M104" s="22">
        <f>VLOOKUP(Input[[#This Row],[Shipment ID]],'Master Data Shipment'!A:G,7,0)</f>
        <v>0</v>
      </c>
      <c r="N104" s="8" t="s">
        <v>100</v>
      </c>
      <c r="O104" s="22">
        <f>IF(VLOOKUP(Input[[#This Row],[Shipment ID]],'Master Data Shipment'!A:H,8,0)=0,1,VLOOKUP(Input[[#This Row],[Shipment ID]],'Master Data Shipment'!A:H,8,0))</f>
        <v>1</v>
      </c>
      <c r="P104" s="8"/>
      <c r="Q104" s="8"/>
      <c r="R104" s="8"/>
      <c r="S104" s="8"/>
      <c r="T104" s="7">
        <f>1020*Input[[#This Row],[Container Counts of 20s]]</f>
        <v>0</v>
      </c>
      <c r="U104" s="7">
        <f>1700*(Input[[#This Row],[Container Counts of 40s]])</f>
        <v>0</v>
      </c>
      <c r="V104" s="7">
        <f>1700*(Input[[#This Row],[Container Counts of 40HCs]])</f>
        <v>1700</v>
      </c>
      <c r="W104" s="7">
        <f>2170*(Input[[#This Row],[Container Counts of 45s]]+Input[[#This Row],[Container Counts of 45HCs]])</f>
        <v>0</v>
      </c>
      <c r="X10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4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4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4" s="7">
        <f>245*Input[[#This Row],[Count of HBL Number(s)]]</f>
        <v>245</v>
      </c>
      <c r="AB104" s="7">
        <f>IF(Input[[#This Row],[Pricing Tier]]="fully_adopted_rate",0,300*Input[[#This Row],[Count of HBL Number(s)]])</f>
        <v>300</v>
      </c>
      <c r="AC104" s="7">
        <f>500*Input[[#This Row],[Count of HBL Number(s)]]</f>
        <v>500</v>
      </c>
      <c r="AD104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04" s="8"/>
      <c r="AF104" s="8"/>
      <c r="AG104" s="8"/>
      <c r="AH104" s="8"/>
      <c r="AI104" s="8"/>
      <c r="AJ104" s="7">
        <f>COUNTIF(Input[[#This Row],[S01 20''THC]:[S10 TELEX]],"&gt;0")</f>
        <v>7</v>
      </c>
      <c r="AK104" s="22" t="str">
        <f>IF(ISERROR(VLOOKUP(Input[[#This Row],[Shipment ID]],[1]Output!$B:$C,2,0)),"Not Found",VLOOKUP(Input[[#This Row],[Shipment ID]],[1]Output!$B:$C,2,0))</f>
        <v>Auto Invoiced</v>
      </c>
      <c r="AL104" s="22" t="e">
        <f>VLOOKUP(Input[[#This Row],[Shipment ID]],Exception!A:B,2,0)</f>
        <v>#N/A</v>
      </c>
    </row>
    <row r="105" spans="1:38" x14ac:dyDescent="0.5">
      <c r="A105" s="8">
        <v>1552942</v>
      </c>
      <c r="B105" s="22" t="str">
        <f>IF(ISERROR(VLOOKUP(Input[[#This Row],[Shipment ID]],'Master Data Shipment'!A:B,2,0)),"Not Found",VLOOKUP(Input[[#This Row],[Shipment ID]],'Master Data Shipment'!A:B,2,0))</f>
        <v>Dongguan Sanying Luggage&amp;Bags Co.,Ltd</v>
      </c>
      <c r="C105" s="8"/>
      <c r="D105" s="22" t="e">
        <f>VLOOKUP(Input[[#This Row],[Shipper Company Name]],'Master Data Shipper'!A:B,2,0)</f>
        <v>#N/A</v>
      </c>
      <c r="E105" s="22" t="str">
        <f>IF(ISERROR(VLOOKUP(Input[[#This Row],[Shipper Company Name]],'Master Data Shipper'!A:C,3,0)),"Not Found",VLOOKUP(Input[[#This Row],[Shipper Company Name]],'Master Data Shipper'!A:C,3,0))</f>
        <v>Not Found</v>
      </c>
      <c r="F105" s="8"/>
      <c r="G105" s="22">
        <f>IF(ISERROR(VLOOKUP(Input[[#This Row],[Shipper Company Name]],'Master Data Shipper'!A:D,4,0)),0,VLOOKUP(Input[[#This Row],[Shipper Company Name]],'Master Data Shipper'!A:D,4,0))</f>
        <v>0</v>
      </c>
      <c r="H105" s="8"/>
      <c r="I105" s="22">
        <f>VLOOKUP(Input[[#This Row],[Shipment ID]],'Master Data Shipment'!A:C,3,0)</f>
        <v>0</v>
      </c>
      <c r="J105" s="22">
        <f>VLOOKUP(Input[[#This Row],[Shipment ID]],'Master Data Shipment'!A:D,4,0)</f>
        <v>0</v>
      </c>
      <c r="K105" s="22">
        <f>VLOOKUP(Input[[#This Row],[Shipment ID]],'Master Data Shipment'!A:E,5,0)</f>
        <v>1</v>
      </c>
      <c r="L105" s="22">
        <f>VLOOKUP(Input[[#This Row],[Shipment ID]],'Master Data Shipment'!A:F,6,0)</f>
        <v>0</v>
      </c>
      <c r="M105" s="22">
        <f>VLOOKUP(Input[[#This Row],[Shipment ID]],'Master Data Shipment'!A:G,7,0)</f>
        <v>0</v>
      </c>
      <c r="N105" s="8" t="s">
        <v>108</v>
      </c>
      <c r="O105" s="22">
        <f>IF(VLOOKUP(Input[[#This Row],[Shipment ID]],'Master Data Shipment'!A:H,8,0)=0,1,VLOOKUP(Input[[#This Row],[Shipment ID]],'Master Data Shipment'!A:H,8,0))</f>
        <v>1</v>
      </c>
      <c r="P105" s="8"/>
      <c r="Q105" s="8"/>
      <c r="R105" s="8"/>
      <c r="S105" s="8"/>
      <c r="T105" s="7">
        <f>1020*Input[[#This Row],[Container Counts of 20s]]</f>
        <v>0</v>
      </c>
      <c r="U105" s="7">
        <f>1700*(Input[[#This Row],[Container Counts of 40s]])</f>
        <v>0</v>
      </c>
      <c r="V105" s="7">
        <f>1700*(Input[[#This Row],[Container Counts of 40HCs]])</f>
        <v>1700</v>
      </c>
      <c r="W105" s="7">
        <f>2170*(Input[[#This Row],[Container Counts of 45s]]+Input[[#This Row],[Container Counts of 45HCs]])</f>
        <v>0</v>
      </c>
      <c r="X10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5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5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5" s="7">
        <f>245*Input[[#This Row],[Count of HBL Number(s)]]</f>
        <v>245</v>
      </c>
      <c r="AB105" s="7">
        <f>IF(Input[[#This Row],[Pricing Tier]]="fully_adopted_rate",0,300*Input[[#This Row],[Count of HBL Number(s)]])</f>
        <v>300</v>
      </c>
      <c r="AC105" s="7">
        <f>500*Input[[#This Row],[Count of HBL Number(s)]]</f>
        <v>500</v>
      </c>
      <c r="AD10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5" s="8"/>
      <c r="AF105" s="8"/>
      <c r="AG105" s="8"/>
      <c r="AH105" s="8"/>
      <c r="AI105" s="8"/>
      <c r="AJ105" s="7">
        <f>COUNTIF(Input[[#This Row],[S01 20''THC]:[S10 TELEX]],"&gt;0")</f>
        <v>8</v>
      </c>
      <c r="AK105" s="22" t="str">
        <f>IF(ISERROR(VLOOKUP(Input[[#This Row],[Shipment ID]],[1]Output!$B:$C,2,0)),"Not Found",VLOOKUP(Input[[#This Row],[Shipment ID]],[1]Output!$B:$C,2,0))</f>
        <v>Skipped (no invoice)</v>
      </c>
      <c r="AL105" s="22" t="e">
        <f>VLOOKUP(Input[[#This Row],[Shipment ID]],Exception!A:B,2,0)</f>
        <v>#N/A</v>
      </c>
    </row>
    <row r="106" spans="1:38" x14ac:dyDescent="0.5">
      <c r="A106" s="8">
        <v>1498922</v>
      </c>
      <c r="B106" s="22" t="str">
        <f>IF(ISERROR(VLOOKUP(Input[[#This Row],[Shipment ID]],'Master Data Shipment'!A:B,2,0)),"Not Found",VLOOKUP(Input[[#This Row],[Shipment ID]],'Master Data Shipment'!A:B,2,0))</f>
        <v>FOSHAN SITZONE FURNITURE CO.,LTD</v>
      </c>
      <c r="C106" s="8"/>
      <c r="D106" s="22" t="str">
        <f>VLOOKUP(Input[[#This Row],[Shipper Company Name]],'Master Data Shipper'!A:B,2,0)</f>
        <v>Flexport International (Shanghai) Co., Ltd Shenzhen Branch</v>
      </c>
      <c r="E106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106" s="8"/>
      <c r="G106" s="22">
        <f>IF(ISERROR(VLOOKUP(Input[[#This Row],[Shipper Company Name]],'Master Data Shipper'!A:D,4,0)),0,VLOOKUP(Input[[#This Row],[Shipper Company Name]],'Master Data Shipper'!A:D,4,0))</f>
        <v>0</v>
      </c>
      <c r="H106" s="8"/>
      <c r="I106" s="22">
        <f>VLOOKUP(Input[[#This Row],[Shipment ID]],'Master Data Shipment'!A:C,3,0)</f>
        <v>0</v>
      </c>
      <c r="J106" s="22">
        <f>VLOOKUP(Input[[#This Row],[Shipment ID]],'Master Data Shipment'!A:D,4,0)</f>
        <v>0</v>
      </c>
      <c r="K106" s="22">
        <f>VLOOKUP(Input[[#This Row],[Shipment ID]],'Master Data Shipment'!A:E,5,0)</f>
        <v>2</v>
      </c>
      <c r="L106" s="22">
        <f>VLOOKUP(Input[[#This Row],[Shipment ID]],'Master Data Shipment'!A:F,6,0)</f>
        <v>0</v>
      </c>
      <c r="M106" s="22">
        <f>VLOOKUP(Input[[#This Row],[Shipment ID]],'Master Data Shipment'!A:G,7,0)</f>
        <v>0</v>
      </c>
      <c r="N106" s="8" t="s">
        <v>108</v>
      </c>
      <c r="O106" s="22">
        <f>IF(VLOOKUP(Input[[#This Row],[Shipment ID]],'Master Data Shipment'!A:H,8,0)=0,1,VLOOKUP(Input[[#This Row],[Shipment ID]],'Master Data Shipment'!A:H,8,0))</f>
        <v>1</v>
      </c>
      <c r="P106" s="8"/>
      <c r="Q106" s="8"/>
      <c r="R106" s="8"/>
      <c r="S106" s="8"/>
      <c r="T106" s="7">
        <f>1020*Input[[#This Row],[Container Counts of 20s]]</f>
        <v>0</v>
      </c>
      <c r="U106" s="7">
        <f>1700*(Input[[#This Row],[Container Counts of 40s]])</f>
        <v>0</v>
      </c>
      <c r="V106" s="7">
        <f>1700*(Input[[#This Row],[Container Counts of 40HCs]])</f>
        <v>3400</v>
      </c>
      <c r="W106" s="7">
        <f>2170*(Input[[#This Row],[Container Counts of 45s]]+Input[[#This Row],[Container Counts of 45HCs]])</f>
        <v>0</v>
      </c>
      <c r="X106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06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06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06" s="7">
        <f>245*Input[[#This Row],[Count of HBL Number(s)]]</f>
        <v>245</v>
      </c>
      <c r="AB106" s="7">
        <f>IF(Input[[#This Row],[Pricing Tier]]="fully_adopted_rate",0,300*Input[[#This Row],[Count of HBL Number(s)]])</f>
        <v>300</v>
      </c>
      <c r="AC106" s="7">
        <f>500*Input[[#This Row],[Count of HBL Number(s)]]</f>
        <v>500</v>
      </c>
      <c r="AD106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6" s="8"/>
      <c r="AF106" s="8"/>
      <c r="AG106" s="8"/>
      <c r="AH106" s="8"/>
      <c r="AI106" s="8"/>
      <c r="AJ106" s="7">
        <f>COUNTIF(Input[[#This Row],[S01 20''THC]:[S10 TELEX]],"&gt;0")</f>
        <v>8</v>
      </c>
      <c r="AK106" s="22" t="str">
        <f>IF(ISERROR(VLOOKUP(Input[[#This Row],[Shipment ID]],[1]Output!$B:$C,2,0)),"Not Found",VLOOKUP(Input[[#This Row],[Shipment ID]],[1]Output!$B:$C,2,0))</f>
        <v>Auto Invoiced</v>
      </c>
      <c r="AL106" s="22" t="e">
        <f>VLOOKUP(Input[[#This Row],[Shipment ID]],Exception!A:B,2,0)</f>
        <v>#N/A</v>
      </c>
    </row>
    <row r="107" spans="1:38" x14ac:dyDescent="0.5">
      <c r="A107" s="8">
        <v>1498923</v>
      </c>
      <c r="B107" s="22" t="str">
        <f>IF(ISERROR(VLOOKUP(Input[[#This Row],[Shipment ID]],'Master Data Shipment'!A:B,2,0)),"Not Found",VLOOKUP(Input[[#This Row],[Shipment ID]],'Master Data Shipment'!A:B,2,0))</f>
        <v>FOSHAN SITZONE FURNITURE CO.,LTD</v>
      </c>
      <c r="C107" s="8"/>
      <c r="D107" s="22" t="str">
        <f>VLOOKUP(Input[[#This Row],[Shipper Company Name]],'Master Data Shipper'!A:B,2,0)</f>
        <v>Flexport International (Shanghai) Co., Ltd Shenzhen Branch</v>
      </c>
      <c r="E107" s="22" t="str">
        <f>IF(ISERROR(VLOOKUP(Input[[#This Row],[Shipper Company Name]],'Master Data Shipper'!A:C,3,0)),"Not Found",VLOOKUP(Input[[#This Row],[Shipper Company Name]],'Master Data Shipper'!A:C,3,0))</f>
        <v>FOSHAN SITZONE FURNITURE CO.,LTD</v>
      </c>
      <c r="F107" s="8"/>
      <c r="G107" s="22">
        <f>IF(ISERROR(VLOOKUP(Input[[#This Row],[Shipper Company Name]],'Master Data Shipper'!A:D,4,0)),0,VLOOKUP(Input[[#This Row],[Shipper Company Name]],'Master Data Shipper'!A:D,4,0))</f>
        <v>0</v>
      </c>
      <c r="H107" s="8"/>
      <c r="I107" s="22">
        <f>VLOOKUP(Input[[#This Row],[Shipment ID]],'Master Data Shipment'!A:C,3,0)</f>
        <v>0</v>
      </c>
      <c r="J107" s="22">
        <f>VLOOKUP(Input[[#This Row],[Shipment ID]],'Master Data Shipment'!A:D,4,0)</f>
        <v>0</v>
      </c>
      <c r="K107" s="22">
        <f>VLOOKUP(Input[[#This Row],[Shipment ID]],'Master Data Shipment'!A:E,5,0)</f>
        <v>2</v>
      </c>
      <c r="L107" s="22">
        <f>VLOOKUP(Input[[#This Row],[Shipment ID]],'Master Data Shipment'!A:F,6,0)</f>
        <v>0</v>
      </c>
      <c r="M107" s="22">
        <f>VLOOKUP(Input[[#This Row],[Shipment ID]],'Master Data Shipment'!A:G,7,0)</f>
        <v>0</v>
      </c>
      <c r="N107" s="8" t="s">
        <v>108</v>
      </c>
      <c r="O107" s="22">
        <f>IF(VLOOKUP(Input[[#This Row],[Shipment ID]],'Master Data Shipment'!A:H,8,0)=0,1,VLOOKUP(Input[[#This Row],[Shipment ID]],'Master Data Shipment'!A:H,8,0))</f>
        <v>1</v>
      </c>
      <c r="P107" s="8"/>
      <c r="Q107" s="8"/>
      <c r="R107" s="8"/>
      <c r="S107" s="8"/>
      <c r="T107" s="7">
        <f>1020*Input[[#This Row],[Container Counts of 20s]]</f>
        <v>0</v>
      </c>
      <c r="U107" s="7">
        <f>1700*(Input[[#This Row],[Container Counts of 40s]])</f>
        <v>0</v>
      </c>
      <c r="V107" s="7">
        <f>1700*(Input[[#This Row],[Container Counts of 40HCs]])</f>
        <v>3400</v>
      </c>
      <c r="W107" s="7">
        <f>2170*(Input[[#This Row],[Container Counts of 45s]]+Input[[#This Row],[Container Counts of 45HCs]])</f>
        <v>0</v>
      </c>
      <c r="X10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07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07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07" s="7">
        <f>245*Input[[#This Row],[Count of HBL Number(s)]]</f>
        <v>245</v>
      </c>
      <c r="AB107" s="7">
        <f>IF(Input[[#This Row],[Pricing Tier]]="fully_adopted_rate",0,300*Input[[#This Row],[Count of HBL Number(s)]])</f>
        <v>300</v>
      </c>
      <c r="AC107" s="7">
        <f>500*Input[[#This Row],[Count of HBL Number(s)]]</f>
        <v>500</v>
      </c>
      <c r="AD107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07" s="8"/>
      <c r="AF107" s="8"/>
      <c r="AG107" s="8"/>
      <c r="AH107" s="8"/>
      <c r="AI107" s="8"/>
      <c r="AJ107" s="7">
        <f>COUNTIF(Input[[#This Row],[S01 20''THC]:[S10 TELEX]],"&gt;0")</f>
        <v>8</v>
      </c>
      <c r="AK107" s="22" t="str">
        <f>IF(ISERROR(VLOOKUP(Input[[#This Row],[Shipment ID]],[1]Output!$B:$C,2,0)),"Not Found",VLOOKUP(Input[[#This Row],[Shipment ID]],[1]Output!$B:$C,2,0))</f>
        <v>Auto Invoiced</v>
      </c>
      <c r="AL107" s="22" t="e">
        <f>VLOOKUP(Input[[#This Row],[Shipment ID]],Exception!A:B,2,0)</f>
        <v>#N/A</v>
      </c>
    </row>
    <row r="108" spans="1:38" x14ac:dyDescent="0.5">
      <c r="A108" s="8">
        <v>1561698</v>
      </c>
      <c r="B108" s="22" t="str">
        <f>IF(ISERROR(VLOOKUP(Input[[#This Row],[Shipment ID]],'Master Data Shipment'!A:B,2,0)),"Not Found",VLOOKUP(Input[[#This Row],[Shipment ID]],'Master Data Shipment'!A:B,2,0))</f>
        <v>Dream House Furnishing Co., Ltd.</v>
      </c>
      <c r="C108" s="8"/>
      <c r="D108" s="22" t="str">
        <f>VLOOKUP(Input[[#This Row],[Shipper Company Name]],'Master Data Shipper'!A:B,2,0)</f>
        <v>Flexport International (Shanghai) Co., Ltd Shenzhen Branch</v>
      </c>
      <c r="E108" s="22" t="str">
        <f>IF(ISERROR(VLOOKUP(Input[[#This Row],[Shipper Company Name]],'Master Data Shipper'!A:C,3,0)),"Not Found",VLOOKUP(Input[[#This Row],[Shipper Company Name]],'Master Data Shipper'!A:C,3,0))</f>
        <v>Dream House Furnishing Co., Ltd.</v>
      </c>
      <c r="F108" s="8"/>
      <c r="G108" s="22">
        <f>IF(ISERROR(VLOOKUP(Input[[#This Row],[Shipper Company Name]],'Master Data Shipper'!A:D,4,0)),0,VLOOKUP(Input[[#This Row],[Shipper Company Name]],'Master Data Shipper'!A:D,4,0))</f>
        <v>0</v>
      </c>
      <c r="H108" s="8"/>
      <c r="I108" s="22">
        <f>VLOOKUP(Input[[#This Row],[Shipment ID]],'Master Data Shipment'!A:C,3,0)</f>
        <v>0</v>
      </c>
      <c r="J108" s="22">
        <f>VLOOKUP(Input[[#This Row],[Shipment ID]],'Master Data Shipment'!A:D,4,0)</f>
        <v>0</v>
      </c>
      <c r="K108" s="22">
        <f>VLOOKUP(Input[[#This Row],[Shipment ID]],'Master Data Shipment'!A:E,5,0)</f>
        <v>1</v>
      </c>
      <c r="L108" s="22">
        <f>VLOOKUP(Input[[#This Row],[Shipment ID]],'Master Data Shipment'!A:F,6,0)</f>
        <v>0</v>
      </c>
      <c r="M108" s="22">
        <f>VLOOKUP(Input[[#This Row],[Shipment ID]],'Master Data Shipment'!A:G,7,0)</f>
        <v>0</v>
      </c>
      <c r="N108" s="8" t="s">
        <v>100</v>
      </c>
      <c r="O108" s="22">
        <f>IF(VLOOKUP(Input[[#This Row],[Shipment ID]],'Master Data Shipment'!A:H,8,0)=0,1,VLOOKUP(Input[[#This Row],[Shipment ID]],'Master Data Shipment'!A:H,8,0))</f>
        <v>1</v>
      </c>
      <c r="P108" s="8"/>
      <c r="Q108" s="8"/>
      <c r="R108" s="8"/>
      <c r="S108" s="8"/>
      <c r="T108" s="7">
        <f>1020*Input[[#This Row],[Container Counts of 20s]]</f>
        <v>0</v>
      </c>
      <c r="U108" s="7">
        <f>1700*(Input[[#This Row],[Container Counts of 40s]])</f>
        <v>0</v>
      </c>
      <c r="V108" s="7">
        <f>1700*(Input[[#This Row],[Container Counts of 40HCs]])</f>
        <v>1700</v>
      </c>
      <c r="W108" s="7">
        <f>2170*(Input[[#This Row],[Container Counts of 45s]]+Input[[#This Row],[Container Counts of 45HCs]])</f>
        <v>0</v>
      </c>
      <c r="X10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8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8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8" s="7">
        <f>245*Input[[#This Row],[Count of HBL Number(s)]]</f>
        <v>245</v>
      </c>
      <c r="AB108" s="7">
        <f>IF(Input[[#This Row],[Pricing Tier]]="fully_adopted_rate",0,300*Input[[#This Row],[Count of HBL Number(s)]])</f>
        <v>300</v>
      </c>
      <c r="AC108" s="7">
        <f>500*Input[[#This Row],[Count of HBL Number(s)]]</f>
        <v>500</v>
      </c>
      <c r="AD108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08" s="8"/>
      <c r="AF108" s="8"/>
      <c r="AG108" s="8"/>
      <c r="AH108" s="8"/>
      <c r="AI108" s="8"/>
      <c r="AJ108" s="7">
        <f>COUNTIF(Input[[#This Row],[S01 20''THC]:[S10 TELEX]],"&gt;0")</f>
        <v>7</v>
      </c>
      <c r="AK108" s="22" t="str">
        <f>IF(ISERROR(VLOOKUP(Input[[#This Row],[Shipment ID]],[1]Output!$B:$C,2,0)),"Not Found",VLOOKUP(Input[[#This Row],[Shipment ID]],[1]Output!$B:$C,2,0))</f>
        <v>Auto Invoiced</v>
      </c>
      <c r="AL108" s="22" t="e">
        <f>VLOOKUP(Input[[#This Row],[Shipment ID]],Exception!A:B,2,0)</f>
        <v>#N/A</v>
      </c>
    </row>
    <row r="109" spans="1:38" x14ac:dyDescent="0.5">
      <c r="A109" s="8">
        <v>1537055</v>
      </c>
      <c r="B109" s="22" t="str">
        <f>IF(ISERROR(VLOOKUP(Input[[#This Row],[Shipment ID]],'Master Data Shipment'!A:B,2,0)),"Not Found",VLOOKUP(Input[[#This Row],[Shipment ID]],'Master Data Shipment'!A:B,2,0))</f>
        <v>NA-KD</v>
      </c>
      <c r="C109" s="8"/>
      <c r="D109" s="22" t="e">
        <f>VLOOKUP(Input[[#This Row],[Shipper Company Name]],'Master Data Shipper'!A:B,2,0)</f>
        <v>#N/A</v>
      </c>
      <c r="E109" s="22" t="str">
        <f>IF(ISERROR(VLOOKUP(Input[[#This Row],[Shipper Company Name]],'Master Data Shipper'!A:C,3,0)),"Not Found",VLOOKUP(Input[[#This Row],[Shipper Company Name]],'Master Data Shipper'!A:C,3,0))</f>
        <v>Not Found</v>
      </c>
      <c r="F109" s="8"/>
      <c r="G109" s="22">
        <f>IF(ISERROR(VLOOKUP(Input[[#This Row],[Shipper Company Name]],'Master Data Shipper'!A:D,4,0)),0,VLOOKUP(Input[[#This Row],[Shipper Company Name]],'Master Data Shipper'!A:D,4,0))</f>
        <v>0</v>
      </c>
      <c r="H109" s="8"/>
      <c r="I109" s="22">
        <f>VLOOKUP(Input[[#This Row],[Shipment ID]],'Master Data Shipment'!A:C,3,0)</f>
        <v>1</v>
      </c>
      <c r="J109" s="22">
        <f>VLOOKUP(Input[[#This Row],[Shipment ID]],'Master Data Shipment'!A:D,4,0)</f>
        <v>0</v>
      </c>
      <c r="K109" s="22">
        <f>VLOOKUP(Input[[#This Row],[Shipment ID]],'Master Data Shipment'!A:E,5,0)</f>
        <v>0</v>
      </c>
      <c r="L109" s="22">
        <f>VLOOKUP(Input[[#This Row],[Shipment ID]],'Master Data Shipment'!A:F,6,0)</f>
        <v>0</v>
      </c>
      <c r="M109" s="22">
        <f>VLOOKUP(Input[[#This Row],[Shipment ID]],'Master Data Shipment'!A:G,7,0)</f>
        <v>0</v>
      </c>
      <c r="N109" s="8"/>
      <c r="O109" s="22">
        <f>IF(VLOOKUP(Input[[#This Row],[Shipment ID]],'Master Data Shipment'!A:H,8,0)=0,1,VLOOKUP(Input[[#This Row],[Shipment ID]],'Master Data Shipment'!A:H,8,0))</f>
        <v>1</v>
      </c>
      <c r="P109" s="8"/>
      <c r="Q109" s="8"/>
      <c r="R109" s="8"/>
      <c r="S109" s="8"/>
      <c r="T109" s="7">
        <f>1020*Input[[#This Row],[Container Counts of 20s]]</f>
        <v>1020</v>
      </c>
      <c r="U109" s="7">
        <f>1700*(Input[[#This Row],[Container Counts of 40s]])</f>
        <v>0</v>
      </c>
      <c r="V109" s="7">
        <f>1700*(Input[[#This Row],[Container Counts of 40HCs]])</f>
        <v>0</v>
      </c>
      <c r="W109" s="7">
        <f>2170*(Input[[#This Row],[Container Counts of 45s]]+Input[[#This Row],[Container Counts of 45HCs]])</f>
        <v>0</v>
      </c>
      <c r="X10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0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0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09" s="7">
        <f>245*Input[[#This Row],[Count of HBL Number(s)]]</f>
        <v>245</v>
      </c>
      <c r="AB109" s="7">
        <f>IF(Input[[#This Row],[Pricing Tier]]="fully_adopted_rate",0,300*Input[[#This Row],[Count of HBL Number(s)]])</f>
        <v>300</v>
      </c>
      <c r="AC109" s="7">
        <f>500*Input[[#This Row],[Count of HBL Number(s)]]</f>
        <v>500</v>
      </c>
      <c r="AD109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09" s="8"/>
      <c r="AF109" s="8"/>
      <c r="AG109" s="8"/>
      <c r="AH109" s="8"/>
      <c r="AI109" s="8"/>
      <c r="AJ109" s="7">
        <f>COUNTIF(Input[[#This Row],[S01 20''THC]:[S10 TELEX]],"&gt;0")</f>
        <v>7</v>
      </c>
      <c r="AK109" s="22" t="str">
        <f>IF(ISERROR(VLOOKUP(Input[[#This Row],[Shipment ID]],[1]Output!$B:$C,2,0)),"Not Found",VLOOKUP(Input[[#This Row],[Shipment ID]],[1]Output!$B:$C,2,0))</f>
        <v>Skipped (no invoice)</v>
      </c>
      <c r="AL109" s="22" t="e">
        <f>VLOOKUP(Input[[#This Row],[Shipment ID]],Exception!A:B,2,0)</f>
        <v>#N/A</v>
      </c>
    </row>
    <row r="110" spans="1:38" x14ac:dyDescent="0.5">
      <c r="A110" s="8">
        <v>1537043</v>
      </c>
      <c r="B110" s="22" t="str">
        <f>IF(ISERROR(VLOOKUP(Input[[#This Row],[Shipment ID]],'Master Data Shipment'!A:B,2,0)),"Not Found",VLOOKUP(Input[[#This Row],[Shipment ID]],'Master Data Shipment'!A:B,2,0))</f>
        <v>NA-KD</v>
      </c>
      <c r="C110" s="8"/>
      <c r="D110" s="22" t="e">
        <f>VLOOKUP(Input[[#This Row],[Shipper Company Name]],'Master Data Shipper'!A:B,2,0)</f>
        <v>#N/A</v>
      </c>
      <c r="E110" s="22" t="str">
        <f>IF(ISERROR(VLOOKUP(Input[[#This Row],[Shipper Company Name]],'Master Data Shipper'!A:C,3,0)),"Not Found",VLOOKUP(Input[[#This Row],[Shipper Company Name]],'Master Data Shipper'!A:C,3,0))</f>
        <v>Not Found</v>
      </c>
      <c r="F110" s="8"/>
      <c r="G110" s="22">
        <f>IF(ISERROR(VLOOKUP(Input[[#This Row],[Shipper Company Name]],'Master Data Shipper'!A:D,4,0)),0,VLOOKUP(Input[[#This Row],[Shipper Company Name]],'Master Data Shipper'!A:D,4,0))</f>
        <v>0</v>
      </c>
      <c r="H110" s="8"/>
      <c r="I110" s="22">
        <f>VLOOKUP(Input[[#This Row],[Shipment ID]],'Master Data Shipment'!A:C,3,0)</f>
        <v>1</v>
      </c>
      <c r="J110" s="22">
        <f>VLOOKUP(Input[[#This Row],[Shipment ID]],'Master Data Shipment'!A:D,4,0)</f>
        <v>0</v>
      </c>
      <c r="K110" s="22">
        <f>VLOOKUP(Input[[#This Row],[Shipment ID]],'Master Data Shipment'!A:E,5,0)</f>
        <v>0</v>
      </c>
      <c r="L110" s="22">
        <f>VLOOKUP(Input[[#This Row],[Shipment ID]],'Master Data Shipment'!A:F,6,0)</f>
        <v>0</v>
      </c>
      <c r="M110" s="22">
        <f>VLOOKUP(Input[[#This Row],[Shipment ID]],'Master Data Shipment'!A:G,7,0)</f>
        <v>0</v>
      </c>
      <c r="N110" s="8"/>
      <c r="O110" s="22">
        <f>IF(VLOOKUP(Input[[#This Row],[Shipment ID]],'Master Data Shipment'!A:H,8,0)=0,1,VLOOKUP(Input[[#This Row],[Shipment ID]],'Master Data Shipment'!A:H,8,0))</f>
        <v>1</v>
      </c>
      <c r="P110" s="8"/>
      <c r="Q110" s="8"/>
      <c r="R110" s="8"/>
      <c r="S110" s="8"/>
      <c r="T110" s="7">
        <f>1020*Input[[#This Row],[Container Counts of 20s]]</f>
        <v>1020</v>
      </c>
      <c r="U110" s="7">
        <f>1700*(Input[[#This Row],[Container Counts of 40s]])</f>
        <v>0</v>
      </c>
      <c r="V110" s="7">
        <f>1700*(Input[[#This Row],[Container Counts of 40HCs]])</f>
        <v>0</v>
      </c>
      <c r="W110" s="7">
        <f>2170*(Input[[#This Row],[Container Counts of 45s]]+Input[[#This Row],[Container Counts of 45HCs]])</f>
        <v>0</v>
      </c>
      <c r="X11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0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0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0" s="7">
        <f>245*Input[[#This Row],[Count of HBL Number(s)]]</f>
        <v>245</v>
      </c>
      <c r="AB110" s="7">
        <f>IF(Input[[#This Row],[Pricing Tier]]="fully_adopted_rate",0,300*Input[[#This Row],[Count of HBL Number(s)]])</f>
        <v>300</v>
      </c>
      <c r="AC110" s="7">
        <f>500*Input[[#This Row],[Count of HBL Number(s)]]</f>
        <v>500</v>
      </c>
      <c r="AD11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0" s="8"/>
      <c r="AF110" s="8"/>
      <c r="AG110" s="8"/>
      <c r="AH110" s="8"/>
      <c r="AI110" s="8"/>
      <c r="AJ110" s="7">
        <f>COUNTIF(Input[[#This Row],[S01 20''THC]:[S10 TELEX]],"&gt;0")</f>
        <v>7</v>
      </c>
      <c r="AK110" s="22" t="str">
        <f>IF(ISERROR(VLOOKUP(Input[[#This Row],[Shipment ID]],[1]Output!$B:$C,2,0)),"Not Found",VLOOKUP(Input[[#This Row],[Shipment ID]],[1]Output!$B:$C,2,0))</f>
        <v>Skipped (no invoice)</v>
      </c>
      <c r="AL110" s="22" t="e">
        <f>VLOOKUP(Input[[#This Row],[Shipment ID]],Exception!A:B,2,0)</f>
        <v>#N/A</v>
      </c>
    </row>
    <row r="111" spans="1:38" x14ac:dyDescent="0.5">
      <c r="A111" s="8">
        <v>1581821</v>
      </c>
      <c r="B111" s="22" t="str">
        <f>IF(ISERROR(VLOOKUP(Input[[#This Row],[Shipment ID]],'Master Data Shipment'!A:B,2,0)),"Not Found",VLOOKUP(Input[[#This Row],[Shipment ID]],'Master Data Shipment'!A:B,2,0))</f>
        <v>STG Limited</v>
      </c>
      <c r="C111" s="8"/>
      <c r="D111" s="22" t="str">
        <f>VLOOKUP(Input[[#This Row],[Shipper Company Name]],'Master Data Shipper'!A:B,2,0)</f>
        <v>Flexport International (Shanghai) Co., Ltd Shenzhen Branch</v>
      </c>
      <c r="E111" s="22" t="str">
        <f>IF(ISERROR(VLOOKUP(Input[[#This Row],[Shipper Company Name]],'Master Data Shipper'!A:C,3,0)),"Not Found",VLOOKUP(Input[[#This Row],[Shipper Company Name]],'Master Data Shipper'!A:C,3,0))</f>
        <v>Strategic Sports Co. Ltd.</v>
      </c>
      <c r="F111" s="8"/>
      <c r="G111" s="22">
        <f>IF(ISERROR(VLOOKUP(Input[[#This Row],[Shipper Company Name]],'Master Data Shipper'!A:D,4,0)),0,VLOOKUP(Input[[#This Row],[Shipper Company Name]],'Master Data Shipper'!A:D,4,0))</f>
        <v>0</v>
      </c>
      <c r="H111" s="8"/>
      <c r="I111" s="22">
        <f>VLOOKUP(Input[[#This Row],[Shipment ID]],'Master Data Shipment'!A:C,3,0)</f>
        <v>0</v>
      </c>
      <c r="J111" s="22">
        <f>VLOOKUP(Input[[#This Row],[Shipment ID]],'Master Data Shipment'!A:D,4,0)</f>
        <v>0</v>
      </c>
      <c r="K111" s="22">
        <f>VLOOKUP(Input[[#This Row],[Shipment ID]],'Master Data Shipment'!A:E,5,0)</f>
        <v>1</v>
      </c>
      <c r="L111" s="22">
        <f>VLOOKUP(Input[[#This Row],[Shipment ID]],'Master Data Shipment'!A:F,6,0)</f>
        <v>0</v>
      </c>
      <c r="M111" s="22">
        <f>VLOOKUP(Input[[#This Row],[Shipment ID]],'Master Data Shipment'!A:G,7,0)</f>
        <v>0</v>
      </c>
      <c r="N111" s="8" t="s">
        <v>100</v>
      </c>
      <c r="O111" s="22">
        <f>IF(VLOOKUP(Input[[#This Row],[Shipment ID]],'Master Data Shipment'!A:H,8,0)=0,1,VLOOKUP(Input[[#This Row],[Shipment ID]],'Master Data Shipment'!A:H,8,0))</f>
        <v>1</v>
      </c>
      <c r="P111" s="8"/>
      <c r="Q111" s="8"/>
      <c r="R111" s="8"/>
      <c r="S111" s="8"/>
      <c r="T111" s="7">
        <f>1020*Input[[#This Row],[Container Counts of 20s]]</f>
        <v>0</v>
      </c>
      <c r="U111" s="7">
        <f>1700*(Input[[#This Row],[Container Counts of 40s]])</f>
        <v>0</v>
      </c>
      <c r="V111" s="7">
        <f>1700*(Input[[#This Row],[Container Counts of 40HCs]])</f>
        <v>1700</v>
      </c>
      <c r="W111" s="7">
        <f>2170*(Input[[#This Row],[Container Counts of 45s]]+Input[[#This Row],[Container Counts of 45HCs]])</f>
        <v>0</v>
      </c>
      <c r="X11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1" s="7">
        <f>245*Input[[#This Row],[Count of HBL Number(s)]]</f>
        <v>245</v>
      </c>
      <c r="AB111" s="7">
        <f>IF(Input[[#This Row],[Pricing Tier]]="fully_adopted_rate",0,300*Input[[#This Row],[Count of HBL Number(s)]])</f>
        <v>300</v>
      </c>
      <c r="AC111" s="7">
        <f>500*Input[[#This Row],[Count of HBL Number(s)]]</f>
        <v>500</v>
      </c>
      <c r="AD111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1" s="8"/>
      <c r="AF111" s="8"/>
      <c r="AG111" s="8"/>
      <c r="AH111" s="8"/>
      <c r="AI111" s="8"/>
      <c r="AJ111" s="7">
        <f>COUNTIF(Input[[#This Row],[S01 20''THC]:[S10 TELEX]],"&gt;0")</f>
        <v>7</v>
      </c>
      <c r="AK111" s="22" t="str">
        <f>IF(ISERROR(VLOOKUP(Input[[#This Row],[Shipment ID]],[1]Output!$B:$C,2,0)),"Not Found",VLOOKUP(Input[[#This Row],[Shipment ID]],[1]Output!$B:$C,2,0))</f>
        <v>Skipped (no invoice)</v>
      </c>
      <c r="AL111" s="22" t="e">
        <f>VLOOKUP(Input[[#This Row],[Shipment ID]],Exception!A:B,2,0)</f>
        <v>#N/A</v>
      </c>
    </row>
    <row r="112" spans="1:38" x14ac:dyDescent="0.5">
      <c r="A112" s="8">
        <v>1519761</v>
      </c>
      <c r="B112" s="22" t="str">
        <f>IF(ISERROR(VLOOKUP(Input[[#This Row],[Shipment ID]],'Master Data Shipment'!A:B,2,0)),"Not Found",VLOOKUP(Input[[#This Row],[Shipment ID]],'Master Data Shipment'!A:B,2,0))</f>
        <v>Grand Garden Outdoor Co. -GRD</v>
      </c>
      <c r="C112" s="8"/>
      <c r="D112" s="22" t="str">
        <f>VLOOKUP(Input[[#This Row],[Shipper Company Name]],'Master Data Shipper'!A:B,2,0)</f>
        <v>Flexport International (Shanghai) Co., Ltd Shenzhen Branch</v>
      </c>
      <c r="E112" s="22" t="str">
        <f>IF(ISERROR(VLOOKUP(Input[[#This Row],[Shipper Company Name]],'Master Data Shipper'!A:C,3,0)),"Not Found",VLOOKUP(Input[[#This Row],[Shipper Company Name]],'Master Data Shipper'!A:C,3,0))</f>
        <v>Foshan Grand Chang Wei Enterprise</v>
      </c>
      <c r="F112" s="8"/>
      <c r="G112" s="22">
        <f>IF(ISERROR(VLOOKUP(Input[[#This Row],[Shipper Company Name]],'Master Data Shipper'!A:D,4,0)),0,VLOOKUP(Input[[#This Row],[Shipper Company Name]],'Master Data Shipper'!A:D,4,0))</f>
        <v>0</v>
      </c>
      <c r="H112" s="8"/>
      <c r="I112" s="22">
        <f>VLOOKUP(Input[[#This Row],[Shipment ID]],'Master Data Shipment'!A:C,3,0)</f>
        <v>0</v>
      </c>
      <c r="J112" s="22">
        <f>VLOOKUP(Input[[#This Row],[Shipment ID]],'Master Data Shipment'!A:D,4,0)</f>
        <v>0</v>
      </c>
      <c r="K112" s="22">
        <f>VLOOKUP(Input[[#This Row],[Shipment ID]],'Master Data Shipment'!A:E,5,0)</f>
        <v>1</v>
      </c>
      <c r="L112" s="22">
        <f>VLOOKUP(Input[[#This Row],[Shipment ID]],'Master Data Shipment'!A:F,6,0)</f>
        <v>0</v>
      </c>
      <c r="M112" s="22">
        <f>VLOOKUP(Input[[#This Row],[Shipment ID]],'Master Data Shipment'!A:G,7,0)</f>
        <v>0</v>
      </c>
      <c r="N112" s="8" t="s">
        <v>100</v>
      </c>
      <c r="O112" s="22">
        <f>IF(VLOOKUP(Input[[#This Row],[Shipment ID]],'Master Data Shipment'!A:H,8,0)=0,1,VLOOKUP(Input[[#This Row],[Shipment ID]],'Master Data Shipment'!A:H,8,0))</f>
        <v>1</v>
      </c>
      <c r="P112" s="8"/>
      <c r="Q112" s="8"/>
      <c r="R112" s="8"/>
      <c r="S112" s="8"/>
      <c r="T112" s="7">
        <f>1020*Input[[#This Row],[Container Counts of 20s]]</f>
        <v>0</v>
      </c>
      <c r="U112" s="7">
        <f>1700*(Input[[#This Row],[Container Counts of 40s]])</f>
        <v>0</v>
      </c>
      <c r="V112" s="7">
        <f>1700*(Input[[#This Row],[Container Counts of 40HCs]])</f>
        <v>1700</v>
      </c>
      <c r="W112" s="7">
        <f>2170*(Input[[#This Row],[Container Counts of 45s]]+Input[[#This Row],[Container Counts of 45HCs]])</f>
        <v>0</v>
      </c>
      <c r="X11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2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2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2" s="7">
        <f>245*Input[[#This Row],[Count of HBL Number(s)]]</f>
        <v>245</v>
      </c>
      <c r="AB112" s="7">
        <f>IF(Input[[#This Row],[Pricing Tier]]="fully_adopted_rate",0,300*Input[[#This Row],[Count of HBL Number(s)]])</f>
        <v>300</v>
      </c>
      <c r="AC112" s="7">
        <f>500*Input[[#This Row],[Count of HBL Number(s)]]</f>
        <v>500</v>
      </c>
      <c r="AD112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2" s="8"/>
      <c r="AF112" s="8"/>
      <c r="AG112" s="8"/>
      <c r="AH112" s="8"/>
      <c r="AI112" s="8"/>
      <c r="AJ112" s="7">
        <f>COUNTIF(Input[[#This Row],[S01 20''THC]:[S10 TELEX]],"&gt;0")</f>
        <v>7</v>
      </c>
      <c r="AK112" s="22" t="str">
        <f>IF(ISERROR(VLOOKUP(Input[[#This Row],[Shipment ID]],[1]Output!$B:$C,2,0)),"Not Found",VLOOKUP(Input[[#This Row],[Shipment ID]],[1]Output!$B:$C,2,0))</f>
        <v>Auto Invoiced</v>
      </c>
      <c r="AL112" s="22" t="e">
        <f>VLOOKUP(Input[[#This Row],[Shipment ID]],Exception!A:B,2,0)</f>
        <v>#N/A</v>
      </c>
    </row>
    <row r="113" spans="1:38" x14ac:dyDescent="0.5">
      <c r="A113" s="8">
        <v>1535084</v>
      </c>
      <c r="B113" s="22" t="str">
        <f>IF(ISERROR(VLOOKUP(Input[[#This Row],[Shipment ID]],'Master Data Shipment'!A:B,2,0)),"Not Found",VLOOKUP(Input[[#This Row],[Shipment ID]],'Master Data Shipment'!A:B,2,0))</f>
        <v>Jiangmen Foreign Trade Group Co Ltd - JFT</v>
      </c>
      <c r="C113" s="8"/>
      <c r="D113" s="22" t="str">
        <f>VLOOKUP(Input[[#This Row],[Shipper Company Name]],'Master Data Shipper'!A:B,2,0)</f>
        <v>Flexport International (Shanghai) Co., Ltd Shenzhen Branch</v>
      </c>
      <c r="E113" s="22" t="str">
        <f>IF(ISERROR(VLOOKUP(Input[[#This Row],[Shipper Company Name]],'Master Data Shipper'!A:C,3,0)),"Not Found",VLOOKUP(Input[[#This Row],[Shipper Company Name]],'Master Data Shipper'!A:C,3,0))</f>
        <v>Jiangmen Foreign Trade Group Co Ltd - JFT</v>
      </c>
      <c r="F113" s="8"/>
      <c r="G113" s="22" t="str">
        <f>IF(ISERROR(VLOOKUP(Input[[#This Row],[Shipper Company Name]],'Master Data Shipper'!A:D,4,0)),0,VLOOKUP(Input[[#This Row],[Shipper Company Name]],'Master Data Shipper'!A:D,4,0))</f>
        <v>base_rate</v>
      </c>
      <c r="H113" s="8"/>
      <c r="I113" s="22">
        <f>VLOOKUP(Input[[#This Row],[Shipment ID]],'Master Data Shipment'!A:C,3,0)</f>
        <v>0</v>
      </c>
      <c r="J113" s="22">
        <f>VLOOKUP(Input[[#This Row],[Shipment ID]],'Master Data Shipment'!A:D,4,0)</f>
        <v>1</v>
      </c>
      <c r="K113" s="22">
        <f>VLOOKUP(Input[[#This Row],[Shipment ID]],'Master Data Shipment'!A:E,5,0)</f>
        <v>0</v>
      </c>
      <c r="L113" s="22">
        <f>VLOOKUP(Input[[#This Row],[Shipment ID]],'Master Data Shipment'!A:F,6,0)</f>
        <v>0</v>
      </c>
      <c r="M113" s="22">
        <f>VLOOKUP(Input[[#This Row],[Shipment ID]],'Master Data Shipment'!A:G,7,0)</f>
        <v>0</v>
      </c>
      <c r="N113" s="8" t="s">
        <v>108</v>
      </c>
      <c r="O113" s="22">
        <f>IF(VLOOKUP(Input[[#This Row],[Shipment ID]],'Master Data Shipment'!A:H,8,0)=0,1,VLOOKUP(Input[[#This Row],[Shipment ID]],'Master Data Shipment'!A:H,8,0))</f>
        <v>1</v>
      </c>
      <c r="P113" s="8"/>
      <c r="Q113" s="8"/>
      <c r="R113" s="8"/>
      <c r="S113" s="8"/>
      <c r="T113" s="7">
        <f>1020*Input[[#This Row],[Container Counts of 20s]]</f>
        <v>0</v>
      </c>
      <c r="U113" s="7">
        <f>1700*(Input[[#This Row],[Container Counts of 40s]])</f>
        <v>1700</v>
      </c>
      <c r="V113" s="7">
        <f>1700*(Input[[#This Row],[Container Counts of 40HCs]])</f>
        <v>0</v>
      </c>
      <c r="W113" s="7">
        <f>2170*(Input[[#This Row],[Container Counts of 45s]]+Input[[#This Row],[Container Counts of 45HCs]])</f>
        <v>0</v>
      </c>
      <c r="X11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3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3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3" s="7">
        <f>245*Input[[#This Row],[Count of HBL Number(s)]]</f>
        <v>245</v>
      </c>
      <c r="AB113" s="7">
        <f>IF(Input[[#This Row],[Pricing Tier]]="fully_adopted_rate",0,300*Input[[#This Row],[Count of HBL Number(s)]])</f>
        <v>300</v>
      </c>
      <c r="AC113" s="7">
        <f>500*Input[[#This Row],[Count of HBL Number(s)]]</f>
        <v>500</v>
      </c>
      <c r="AD113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13" s="8"/>
      <c r="AF113" s="8"/>
      <c r="AG113" s="8"/>
      <c r="AH113" s="8"/>
      <c r="AI113" s="8"/>
      <c r="AJ113" s="7">
        <f>COUNTIF(Input[[#This Row],[S01 20''THC]:[S10 TELEX]],"&gt;0")</f>
        <v>8</v>
      </c>
      <c r="AK113" s="22" t="str">
        <f>IF(ISERROR(VLOOKUP(Input[[#This Row],[Shipment ID]],[1]Output!$B:$C,2,0)),"Not Found",VLOOKUP(Input[[#This Row],[Shipment ID]],[1]Output!$B:$C,2,0))</f>
        <v>Auto Invoiced</v>
      </c>
      <c r="AL113" s="22" t="e">
        <f>VLOOKUP(Input[[#This Row],[Shipment ID]],Exception!A:B,2,0)</f>
        <v>#N/A</v>
      </c>
    </row>
    <row r="114" spans="1:38" x14ac:dyDescent="0.5">
      <c r="A114" s="8">
        <v>1432473</v>
      </c>
      <c r="B114" s="22" t="str">
        <f>IF(ISERROR(VLOOKUP(Input[[#This Row],[Shipment ID]],'Master Data Shipment'!A:B,2,0)),"Not Found",VLOOKUP(Input[[#This Row],[Shipment ID]],'Master Data Shipment'!A:B,2,0))</f>
        <v>Moose Toys</v>
      </c>
      <c r="C114" s="8"/>
      <c r="D114" s="22" t="str">
        <f>VLOOKUP(Input[[#This Row],[Shipper Company Name]],'Master Data Shipper'!A:B,2,0)</f>
        <v>Flexport Asia Limited</v>
      </c>
      <c r="E114" s="22" t="str">
        <f>IF(ISERROR(VLOOKUP(Input[[#This Row],[Shipper Company Name]],'Master Data Shipper'!A:C,3,0)),"Not Found",VLOOKUP(Input[[#This Row],[Shipper Company Name]],'Master Data Shipper'!A:C,3,0))</f>
        <v>Moose Toys</v>
      </c>
      <c r="F114" s="8"/>
      <c r="G114" s="22">
        <f>IF(ISERROR(VLOOKUP(Input[[#This Row],[Shipper Company Name]],'Master Data Shipper'!A:D,4,0)),0,VLOOKUP(Input[[#This Row],[Shipper Company Name]],'Master Data Shipper'!A:D,4,0))</f>
        <v>0</v>
      </c>
      <c r="H114" s="8"/>
      <c r="I114" s="22">
        <f>VLOOKUP(Input[[#This Row],[Shipment ID]],'Master Data Shipment'!A:C,3,0)</f>
        <v>0</v>
      </c>
      <c r="J114" s="22">
        <f>VLOOKUP(Input[[#This Row],[Shipment ID]],'Master Data Shipment'!A:D,4,0)</f>
        <v>0</v>
      </c>
      <c r="K114" s="22">
        <f>VLOOKUP(Input[[#This Row],[Shipment ID]],'Master Data Shipment'!A:E,5,0)</f>
        <v>2</v>
      </c>
      <c r="L114" s="22">
        <f>VLOOKUP(Input[[#This Row],[Shipment ID]],'Master Data Shipment'!A:F,6,0)</f>
        <v>0</v>
      </c>
      <c r="M114" s="22">
        <f>VLOOKUP(Input[[#This Row],[Shipment ID]],'Master Data Shipment'!A:G,7,0)</f>
        <v>0</v>
      </c>
      <c r="N114" s="8" t="s">
        <v>108</v>
      </c>
      <c r="O114" s="22">
        <f>IF(VLOOKUP(Input[[#This Row],[Shipment ID]],'Master Data Shipment'!A:H,8,0)=0,1,VLOOKUP(Input[[#This Row],[Shipment ID]],'Master Data Shipment'!A:H,8,0))</f>
        <v>1</v>
      </c>
      <c r="P114" s="8"/>
      <c r="Q114" s="8"/>
      <c r="R114" s="8"/>
      <c r="S114" s="8"/>
      <c r="T114" s="7">
        <f>1020*Input[[#This Row],[Container Counts of 20s]]</f>
        <v>0</v>
      </c>
      <c r="U114" s="7">
        <f>1700*(Input[[#This Row],[Container Counts of 40s]])</f>
        <v>0</v>
      </c>
      <c r="V114" s="7">
        <f>1700*(Input[[#This Row],[Container Counts of 40HCs]])</f>
        <v>3400</v>
      </c>
      <c r="W114" s="7">
        <f>2170*(Input[[#This Row],[Container Counts of 45s]]+Input[[#This Row],[Container Counts of 45HCs]])</f>
        <v>0</v>
      </c>
      <c r="X114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14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14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14" s="7">
        <f>245*Input[[#This Row],[Count of HBL Number(s)]]</f>
        <v>245</v>
      </c>
      <c r="AB114" s="7">
        <f>IF(Input[[#This Row],[Pricing Tier]]="fully_adopted_rate",0,300*Input[[#This Row],[Count of HBL Number(s)]])</f>
        <v>300</v>
      </c>
      <c r="AC114" s="7">
        <f>500*Input[[#This Row],[Count of HBL Number(s)]]</f>
        <v>500</v>
      </c>
      <c r="AD114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14" s="8"/>
      <c r="AF114" s="8"/>
      <c r="AG114" s="8"/>
      <c r="AH114" s="8"/>
      <c r="AI114" s="8"/>
      <c r="AJ114" s="7">
        <f>COUNTIF(Input[[#This Row],[S01 20''THC]:[S10 TELEX]],"&gt;0")</f>
        <v>8</v>
      </c>
      <c r="AK114" s="22" t="str">
        <f>IF(ISERROR(VLOOKUP(Input[[#This Row],[Shipment ID]],[1]Output!$B:$C,2,0)),"Not Found",VLOOKUP(Input[[#This Row],[Shipment ID]],[1]Output!$B:$C,2,0))</f>
        <v>Skipped (no invoice)</v>
      </c>
      <c r="AL114" s="22" t="e">
        <f>VLOOKUP(Input[[#This Row],[Shipment ID]],Exception!A:B,2,0)</f>
        <v>#N/A</v>
      </c>
    </row>
    <row r="115" spans="1:38" x14ac:dyDescent="0.5">
      <c r="A115" s="8">
        <v>1373221</v>
      </c>
      <c r="B115" s="22" t="str">
        <f>IF(ISERROR(VLOOKUP(Input[[#This Row],[Shipment ID]],'Master Data Shipment'!A:B,2,0)),"Not Found",VLOOKUP(Input[[#This Row],[Shipment ID]],'Master Data Shipment'!A:B,2,0))</f>
        <v>Moose Toys</v>
      </c>
      <c r="C115" s="8"/>
      <c r="D115" s="22" t="str">
        <f>VLOOKUP(Input[[#This Row],[Shipper Company Name]],'Master Data Shipper'!A:B,2,0)</f>
        <v>Flexport Asia Limited</v>
      </c>
      <c r="E115" s="22" t="str">
        <f>IF(ISERROR(VLOOKUP(Input[[#This Row],[Shipper Company Name]],'Master Data Shipper'!A:C,3,0)),"Not Found",VLOOKUP(Input[[#This Row],[Shipper Company Name]],'Master Data Shipper'!A:C,3,0))</f>
        <v>Moose Toys</v>
      </c>
      <c r="F115" s="8"/>
      <c r="G115" s="22">
        <f>IF(ISERROR(VLOOKUP(Input[[#This Row],[Shipper Company Name]],'Master Data Shipper'!A:D,4,0)),0,VLOOKUP(Input[[#This Row],[Shipper Company Name]],'Master Data Shipper'!A:D,4,0))</f>
        <v>0</v>
      </c>
      <c r="H115" s="8"/>
      <c r="I115" s="22">
        <f>VLOOKUP(Input[[#This Row],[Shipment ID]],'Master Data Shipment'!A:C,3,0)</f>
        <v>0</v>
      </c>
      <c r="J115" s="22">
        <f>VLOOKUP(Input[[#This Row],[Shipment ID]],'Master Data Shipment'!A:D,4,0)</f>
        <v>0</v>
      </c>
      <c r="K115" s="22">
        <f>VLOOKUP(Input[[#This Row],[Shipment ID]],'Master Data Shipment'!A:E,5,0)</f>
        <v>2</v>
      </c>
      <c r="L115" s="22">
        <f>VLOOKUP(Input[[#This Row],[Shipment ID]],'Master Data Shipment'!A:F,6,0)</f>
        <v>0</v>
      </c>
      <c r="M115" s="22">
        <f>VLOOKUP(Input[[#This Row],[Shipment ID]],'Master Data Shipment'!A:G,7,0)</f>
        <v>0</v>
      </c>
      <c r="N115" s="8" t="s">
        <v>108</v>
      </c>
      <c r="O115" s="22">
        <f>IF(VLOOKUP(Input[[#This Row],[Shipment ID]],'Master Data Shipment'!A:H,8,0)=0,1,VLOOKUP(Input[[#This Row],[Shipment ID]],'Master Data Shipment'!A:H,8,0))</f>
        <v>1</v>
      </c>
      <c r="P115" s="8"/>
      <c r="Q115" s="8"/>
      <c r="R115" s="8"/>
      <c r="S115" s="8"/>
      <c r="T115" s="7">
        <f>1020*Input[[#This Row],[Container Counts of 20s]]</f>
        <v>0</v>
      </c>
      <c r="U115" s="7">
        <f>1700*(Input[[#This Row],[Container Counts of 40s]])</f>
        <v>0</v>
      </c>
      <c r="V115" s="7">
        <f>1700*(Input[[#This Row],[Container Counts of 40HCs]])</f>
        <v>3400</v>
      </c>
      <c r="W115" s="7">
        <f>2170*(Input[[#This Row],[Container Counts of 45s]]+Input[[#This Row],[Container Counts of 45HCs]])</f>
        <v>0</v>
      </c>
      <c r="X11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15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15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15" s="7">
        <f>245*Input[[#This Row],[Count of HBL Number(s)]]</f>
        <v>245</v>
      </c>
      <c r="AB115" s="7">
        <f>IF(Input[[#This Row],[Pricing Tier]]="fully_adopted_rate",0,300*Input[[#This Row],[Count of HBL Number(s)]])</f>
        <v>300</v>
      </c>
      <c r="AC115" s="7">
        <f>500*Input[[#This Row],[Count of HBL Number(s)]]</f>
        <v>500</v>
      </c>
      <c r="AD115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15" s="8"/>
      <c r="AF115" s="8"/>
      <c r="AG115" s="8"/>
      <c r="AH115" s="8"/>
      <c r="AI115" s="8"/>
      <c r="AJ115" s="7">
        <f>COUNTIF(Input[[#This Row],[S01 20''THC]:[S10 TELEX]],"&gt;0")</f>
        <v>8</v>
      </c>
      <c r="AK115" s="22" t="str">
        <f>IF(ISERROR(VLOOKUP(Input[[#This Row],[Shipment ID]],[1]Output!$B:$C,2,0)),"Not Found",VLOOKUP(Input[[#This Row],[Shipment ID]],[1]Output!$B:$C,2,0))</f>
        <v>Skipped (no invoice)</v>
      </c>
      <c r="AL115" s="22" t="e">
        <f>VLOOKUP(Input[[#This Row],[Shipment ID]],Exception!A:B,2,0)</f>
        <v>#N/A</v>
      </c>
    </row>
    <row r="116" spans="1:38" x14ac:dyDescent="0.5">
      <c r="A116" s="8">
        <v>1499944</v>
      </c>
      <c r="B116" s="22" t="str">
        <f>IF(ISERROR(VLOOKUP(Input[[#This Row],[Shipment ID]],'Master Data Shipment'!A:B,2,0)),"Not Found",VLOOKUP(Input[[#This Row],[Shipment ID]],'Master Data Shipment'!A:B,2,0))</f>
        <v>SHENZHEN ZHOUYANG ENTERPRISE CO., LTD</v>
      </c>
      <c r="C116" s="8"/>
      <c r="D116" s="22" t="e">
        <f>VLOOKUP(Input[[#This Row],[Shipper Company Name]],'Master Data Shipper'!A:B,2,0)</f>
        <v>#N/A</v>
      </c>
      <c r="E116" s="22" t="str">
        <f>IF(ISERROR(VLOOKUP(Input[[#This Row],[Shipper Company Name]],'Master Data Shipper'!A:C,3,0)),"Not Found",VLOOKUP(Input[[#This Row],[Shipper Company Name]],'Master Data Shipper'!A:C,3,0))</f>
        <v>Not Found</v>
      </c>
      <c r="F116" s="8"/>
      <c r="G116" s="22">
        <f>IF(ISERROR(VLOOKUP(Input[[#This Row],[Shipper Company Name]],'Master Data Shipper'!A:D,4,0)),0,VLOOKUP(Input[[#This Row],[Shipper Company Name]],'Master Data Shipper'!A:D,4,0))</f>
        <v>0</v>
      </c>
      <c r="H116" s="8"/>
      <c r="I116" s="22">
        <f>VLOOKUP(Input[[#This Row],[Shipment ID]],'Master Data Shipment'!A:C,3,0)</f>
        <v>0</v>
      </c>
      <c r="J116" s="22">
        <f>VLOOKUP(Input[[#This Row],[Shipment ID]],'Master Data Shipment'!A:D,4,0)</f>
        <v>0</v>
      </c>
      <c r="K116" s="22">
        <f>VLOOKUP(Input[[#This Row],[Shipment ID]],'Master Data Shipment'!A:E,5,0)</f>
        <v>1</v>
      </c>
      <c r="L116" s="22">
        <f>VLOOKUP(Input[[#This Row],[Shipment ID]],'Master Data Shipment'!A:F,6,0)</f>
        <v>0</v>
      </c>
      <c r="M116" s="22">
        <f>VLOOKUP(Input[[#This Row],[Shipment ID]],'Master Data Shipment'!A:G,7,0)</f>
        <v>0</v>
      </c>
      <c r="N116" s="8" t="s">
        <v>100</v>
      </c>
      <c r="O116" s="22">
        <f>IF(VLOOKUP(Input[[#This Row],[Shipment ID]],'Master Data Shipment'!A:H,8,0)=0,1,VLOOKUP(Input[[#This Row],[Shipment ID]],'Master Data Shipment'!A:H,8,0))</f>
        <v>1</v>
      </c>
      <c r="P116" s="8"/>
      <c r="Q116" s="8"/>
      <c r="R116" s="8"/>
      <c r="S116" s="8"/>
      <c r="T116" s="7">
        <f>1020*Input[[#This Row],[Container Counts of 20s]]</f>
        <v>0</v>
      </c>
      <c r="U116" s="7">
        <f>1700*(Input[[#This Row],[Container Counts of 40s]])</f>
        <v>0</v>
      </c>
      <c r="V116" s="7">
        <f>1700*(Input[[#This Row],[Container Counts of 40HCs]])</f>
        <v>1700</v>
      </c>
      <c r="W116" s="7">
        <f>2170*(Input[[#This Row],[Container Counts of 45s]]+Input[[#This Row],[Container Counts of 45HCs]])</f>
        <v>0</v>
      </c>
      <c r="X11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6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6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6" s="7">
        <f>245*Input[[#This Row],[Count of HBL Number(s)]]</f>
        <v>245</v>
      </c>
      <c r="AB116" s="7">
        <f>IF(Input[[#This Row],[Pricing Tier]]="fully_adopted_rate",0,300*Input[[#This Row],[Count of HBL Number(s)]])</f>
        <v>300</v>
      </c>
      <c r="AC116" s="7">
        <f>500*Input[[#This Row],[Count of HBL Number(s)]]</f>
        <v>500</v>
      </c>
      <c r="AD116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6" s="8"/>
      <c r="AF116" s="8"/>
      <c r="AG116" s="8"/>
      <c r="AH116" s="8"/>
      <c r="AI116" s="8"/>
      <c r="AJ116" s="7">
        <f>COUNTIF(Input[[#This Row],[S01 20''THC]:[S10 TELEX]],"&gt;0")</f>
        <v>7</v>
      </c>
      <c r="AK116" s="22" t="str">
        <f>IF(ISERROR(VLOOKUP(Input[[#This Row],[Shipment ID]],[1]Output!$B:$C,2,0)),"Not Found",VLOOKUP(Input[[#This Row],[Shipment ID]],[1]Output!$B:$C,2,0))</f>
        <v>Auto Invoiced</v>
      </c>
      <c r="AL116" s="22" t="e">
        <f>VLOOKUP(Input[[#This Row],[Shipment ID]],Exception!A:B,2,0)</f>
        <v>#N/A</v>
      </c>
    </row>
    <row r="117" spans="1:38" x14ac:dyDescent="0.5">
      <c r="A117" s="8">
        <v>1548850</v>
      </c>
      <c r="B117" s="22" t="str">
        <f>IF(ISERROR(VLOOKUP(Input[[#This Row],[Shipment ID]],'Master Data Shipment'!A:B,2,0)),"Not Found",VLOOKUP(Input[[#This Row],[Shipment ID]],'Master Data Shipment'!A:B,2,0))</f>
        <v>Better Jean</v>
      </c>
      <c r="C117" s="8"/>
      <c r="D117" s="22" t="str">
        <f>VLOOKUP(Input[[#This Row],[Shipper Company Name]],'Master Data Shipper'!A:B,2,0)</f>
        <v>Flexport Asia Limited</v>
      </c>
      <c r="E117" s="22" t="str">
        <f>IF(ISERROR(VLOOKUP(Input[[#This Row],[Shipper Company Name]],'Master Data Shipper'!A:C,3,0)),"Not Found",VLOOKUP(Input[[#This Row],[Shipper Company Name]],'Master Data Shipper'!A:C,3,0))</f>
        <v>Bravo Express Limited</v>
      </c>
      <c r="F117" s="8"/>
      <c r="G117" s="22" t="str">
        <f>IF(ISERROR(VLOOKUP(Input[[#This Row],[Shipper Company Name]],'Master Data Shipper'!A:D,4,0)),0,VLOOKUP(Input[[#This Row],[Shipper Company Name]],'Master Data Shipper'!A:D,4,0))</f>
        <v>base_rate</v>
      </c>
      <c r="H117" s="8"/>
      <c r="I117" s="22">
        <f>VLOOKUP(Input[[#This Row],[Shipment ID]],'Master Data Shipment'!A:C,3,0)</f>
        <v>0</v>
      </c>
      <c r="J117" s="22">
        <f>VLOOKUP(Input[[#This Row],[Shipment ID]],'Master Data Shipment'!A:D,4,0)</f>
        <v>1</v>
      </c>
      <c r="K117" s="22">
        <f>VLOOKUP(Input[[#This Row],[Shipment ID]],'Master Data Shipment'!A:E,5,0)</f>
        <v>0</v>
      </c>
      <c r="L117" s="22">
        <f>VLOOKUP(Input[[#This Row],[Shipment ID]],'Master Data Shipment'!A:F,6,0)</f>
        <v>0</v>
      </c>
      <c r="M117" s="22">
        <f>VLOOKUP(Input[[#This Row],[Shipment ID]],'Master Data Shipment'!A:G,7,0)</f>
        <v>0</v>
      </c>
      <c r="N117" s="8" t="s">
        <v>100</v>
      </c>
      <c r="O117" s="22">
        <f>IF(VLOOKUP(Input[[#This Row],[Shipment ID]],'Master Data Shipment'!A:H,8,0)=0,1,VLOOKUP(Input[[#This Row],[Shipment ID]],'Master Data Shipment'!A:H,8,0))</f>
        <v>1</v>
      </c>
      <c r="P117" s="8"/>
      <c r="Q117" s="8"/>
      <c r="R117" s="8"/>
      <c r="S117" s="8"/>
      <c r="T117" s="7">
        <f>1020*Input[[#This Row],[Container Counts of 20s]]</f>
        <v>0</v>
      </c>
      <c r="U117" s="7">
        <f>1700*(Input[[#This Row],[Container Counts of 40s]])</f>
        <v>1700</v>
      </c>
      <c r="V117" s="7">
        <f>1700*(Input[[#This Row],[Container Counts of 40HCs]])</f>
        <v>0</v>
      </c>
      <c r="W117" s="7">
        <f>2170*(Input[[#This Row],[Container Counts of 45s]]+Input[[#This Row],[Container Counts of 45HCs]])</f>
        <v>0</v>
      </c>
      <c r="X11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7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7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7" s="7">
        <f>245*Input[[#This Row],[Count of HBL Number(s)]]</f>
        <v>245</v>
      </c>
      <c r="AB117" s="7">
        <f>IF(Input[[#This Row],[Pricing Tier]]="fully_adopted_rate",0,300*Input[[#This Row],[Count of HBL Number(s)]])</f>
        <v>300</v>
      </c>
      <c r="AC117" s="7">
        <f>500*Input[[#This Row],[Count of HBL Number(s)]]</f>
        <v>500</v>
      </c>
      <c r="AD117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17" s="8"/>
      <c r="AF117" s="8"/>
      <c r="AG117" s="8"/>
      <c r="AH117" s="8"/>
      <c r="AI117" s="8"/>
      <c r="AJ117" s="7">
        <f>COUNTIF(Input[[#This Row],[S01 20''THC]:[S10 TELEX]],"&gt;0")</f>
        <v>7</v>
      </c>
      <c r="AK117" s="22" t="str">
        <f>IF(ISERROR(VLOOKUP(Input[[#This Row],[Shipment ID]],[1]Output!$B:$C,2,0)),"Not Found",VLOOKUP(Input[[#This Row],[Shipment ID]],[1]Output!$B:$C,2,0))</f>
        <v>Not Found</v>
      </c>
      <c r="AL117" s="22" t="str">
        <f>VLOOKUP(Input[[#This Row],[Shipment ID]],Exception!A:B,2,0)</f>
        <v>Better Jean</v>
      </c>
    </row>
    <row r="118" spans="1:38" x14ac:dyDescent="0.5">
      <c r="A118" s="8">
        <v>1548729</v>
      </c>
      <c r="B118" s="22" t="str">
        <f>IF(ISERROR(VLOOKUP(Input[[#This Row],[Shipment ID]],'Master Data Shipment'!A:B,2,0)),"Not Found",VLOOKUP(Input[[#This Row],[Shipment ID]],'Master Data Shipment'!A:B,2,0))</f>
        <v>SEASONAL VISIONS INTERNATIONAL LTD</v>
      </c>
      <c r="C118" s="8"/>
      <c r="D118" s="22" t="e">
        <f>VLOOKUP(Input[[#This Row],[Shipper Company Name]],'Master Data Shipper'!A:B,2,0)</f>
        <v>#N/A</v>
      </c>
      <c r="E118" s="22" t="str">
        <f>IF(ISERROR(VLOOKUP(Input[[#This Row],[Shipper Company Name]],'Master Data Shipper'!A:C,3,0)),"Not Found",VLOOKUP(Input[[#This Row],[Shipper Company Name]],'Master Data Shipper'!A:C,3,0))</f>
        <v>Not Found</v>
      </c>
      <c r="F118" s="8"/>
      <c r="G118" s="22">
        <f>IF(ISERROR(VLOOKUP(Input[[#This Row],[Shipper Company Name]],'Master Data Shipper'!A:D,4,0)),0,VLOOKUP(Input[[#This Row],[Shipper Company Name]],'Master Data Shipper'!A:D,4,0))</f>
        <v>0</v>
      </c>
      <c r="H118" s="8"/>
      <c r="I118" s="22">
        <f>VLOOKUP(Input[[#This Row],[Shipment ID]],'Master Data Shipment'!A:C,3,0)</f>
        <v>0</v>
      </c>
      <c r="J118" s="22">
        <f>VLOOKUP(Input[[#This Row],[Shipment ID]],'Master Data Shipment'!A:D,4,0)</f>
        <v>0</v>
      </c>
      <c r="K118" s="22">
        <f>VLOOKUP(Input[[#This Row],[Shipment ID]],'Master Data Shipment'!A:E,5,0)</f>
        <v>2</v>
      </c>
      <c r="L118" s="22">
        <f>VLOOKUP(Input[[#This Row],[Shipment ID]],'Master Data Shipment'!A:F,6,0)</f>
        <v>0</v>
      </c>
      <c r="M118" s="22">
        <f>VLOOKUP(Input[[#This Row],[Shipment ID]],'Master Data Shipment'!A:G,7,0)</f>
        <v>0</v>
      </c>
      <c r="N118" s="8" t="s">
        <v>108</v>
      </c>
      <c r="O118" s="22">
        <f>IF(VLOOKUP(Input[[#This Row],[Shipment ID]],'Master Data Shipment'!A:H,8,0)=0,1,VLOOKUP(Input[[#This Row],[Shipment ID]],'Master Data Shipment'!A:H,8,0))</f>
        <v>1</v>
      </c>
      <c r="P118" s="8"/>
      <c r="Q118" s="8"/>
      <c r="R118" s="8"/>
      <c r="S118" s="8"/>
      <c r="T118" s="7">
        <f>1020*Input[[#This Row],[Container Counts of 20s]]</f>
        <v>0</v>
      </c>
      <c r="U118" s="7">
        <f>1700*(Input[[#This Row],[Container Counts of 40s]])</f>
        <v>0</v>
      </c>
      <c r="V118" s="7">
        <f>1700*(Input[[#This Row],[Container Counts of 40HCs]])</f>
        <v>3400</v>
      </c>
      <c r="W118" s="7">
        <f>2170*(Input[[#This Row],[Container Counts of 45s]]+Input[[#This Row],[Container Counts of 45HCs]])</f>
        <v>0</v>
      </c>
      <c r="X118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18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18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18" s="7">
        <f>245*Input[[#This Row],[Count of HBL Number(s)]]</f>
        <v>245</v>
      </c>
      <c r="AB118" s="7">
        <f>IF(Input[[#This Row],[Pricing Tier]]="fully_adopted_rate",0,300*Input[[#This Row],[Count of HBL Number(s)]])</f>
        <v>300</v>
      </c>
      <c r="AC118" s="7">
        <f>500*Input[[#This Row],[Count of HBL Number(s)]]</f>
        <v>500</v>
      </c>
      <c r="AD118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18" s="8"/>
      <c r="AF118" s="8"/>
      <c r="AG118" s="8"/>
      <c r="AH118" s="8"/>
      <c r="AI118" s="8"/>
      <c r="AJ118" s="7">
        <f>COUNTIF(Input[[#This Row],[S01 20''THC]:[S10 TELEX]],"&gt;0")</f>
        <v>8</v>
      </c>
      <c r="AK118" s="22" t="str">
        <f>IF(ISERROR(VLOOKUP(Input[[#This Row],[Shipment ID]],[1]Output!$B:$C,2,0)),"Not Found",VLOOKUP(Input[[#This Row],[Shipment ID]],[1]Output!$B:$C,2,0))</f>
        <v>Skipped (no invoice)</v>
      </c>
      <c r="AL118" s="22" t="e">
        <f>VLOOKUP(Input[[#This Row],[Shipment ID]],Exception!A:B,2,0)</f>
        <v>#N/A</v>
      </c>
    </row>
    <row r="119" spans="1:38" x14ac:dyDescent="0.5">
      <c r="A119" s="8">
        <v>1536932</v>
      </c>
      <c r="B119" s="22" t="str">
        <f>IF(ISERROR(VLOOKUP(Input[[#This Row],[Shipment ID]],'Master Data Shipment'!A:B,2,0)),"Not Found",VLOOKUP(Input[[#This Row],[Shipment ID]],'Master Data Shipment'!A:B,2,0))</f>
        <v>Foshan Shunde Huatong Garden Furniture Ltd</v>
      </c>
      <c r="C119" s="8"/>
      <c r="D119" s="22" t="str">
        <f>VLOOKUP(Input[[#This Row],[Shipper Company Name]],'Master Data Shipper'!A:B,2,0)</f>
        <v>Flexport International (Shanghai) Co., Ltd Shenzhen Branch</v>
      </c>
      <c r="E119" s="22" t="str">
        <f>IF(ISERROR(VLOOKUP(Input[[#This Row],[Shipper Company Name]],'Master Data Shipper'!A:C,3,0)),"Not Found",VLOOKUP(Input[[#This Row],[Shipper Company Name]],'Master Data Shipper'!A:C,3,0))</f>
        <v>Foshan Shunde Huatong Garden Furniture Ltd</v>
      </c>
      <c r="F119" s="8"/>
      <c r="G119" s="22">
        <f>IF(ISERROR(VLOOKUP(Input[[#This Row],[Shipper Company Name]],'Master Data Shipper'!A:D,4,0)),0,VLOOKUP(Input[[#This Row],[Shipper Company Name]],'Master Data Shipper'!A:D,4,0))</f>
        <v>0</v>
      </c>
      <c r="H119" s="8"/>
      <c r="I119" s="22">
        <f>VLOOKUP(Input[[#This Row],[Shipment ID]],'Master Data Shipment'!A:C,3,0)</f>
        <v>0</v>
      </c>
      <c r="J119" s="22">
        <f>VLOOKUP(Input[[#This Row],[Shipment ID]],'Master Data Shipment'!A:D,4,0)</f>
        <v>0</v>
      </c>
      <c r="K119" s="22">
        <f>VLOOKUP(Input[[#This Row],[Shipment ID]],'Master Data Shipment'!A:E,5,0)</f>
        <v>1</v>
      </c>
      <c r="L119" s="22">
        <f>VLOOKUP(Input[[#This Row],[Shipment ID]],'Master Data Shipment'!A:F,6,0)</f>
        <v>0</v>
      </c>
      <c r="M119" s="22">
        <f>VLOOKUP(Input[[#This Row],[Shipment ID]],'Master Data Shipment'!A:G,7,0)</f>
        <v>0</v>
      </c>
      <c r="N119" s="8" t="s">
        <v>108</v>
      </c>
      <c r="O119" s="22">
        <f>IF(VLOOKUP(Input[[#This Row],[Shipment ID]],'Master Data Shipment'!A:H,8,0)=0,1,VLOOKUP(Input[[#This Row],[Shipment ID]],'Master Data Shipment'!A:H,8,0))</f>
        <v>1</v>
      </c>
      <c r="P119" s="8"/>
      <c r="Q119" s="8"/>
      <c r="R119" s="8"/>
      <c r="S119" s="8"/>
      <c r="T119" s="7">
        <f>1020*Input[[#This Row],[Container Counts of 20s]]</f>
        <v>0</v>
      </c>
      <c r="U119" s="7">
        <f>1700*(Input[[#This Row],[Container Counts of 40s]])</f>
        <v>0</v>
      </c>
      <c r="V119" s="7">
        <f>1700*(Input[[#This Row],[Container Counts of 40HCs]])</f>
        <v>1700</v>
      </c>
      <c r="W119" s="7">
        <f>2170*(Input[[#This Row],[Container Counts of 45s]]+Input[[#This Row],[Container Counts of 45HCs]])</f>
        <v>0</v>
      </c>
      <c r="X11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19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19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19" s="7">
        <f>245*Input[[#This Row],[Count of HBL Number(s)]]</f>
        <v>245</v>
      </c>
      <c r="AB119" s="7">
        <f>IF(Input[[#This Row],[Pricing Tier]]="fully_adopted_rate",0,300*Input[[#This Row],[Count of HBL Number(s)]])</f>
        <v>300</v>
      </c>
      <c r="AC119" s="7">
        <f>500*Input[[#This Row],[Count of HBL Number(s)]]</f>
        <v>500</v>
      </c>
      <c r="AD119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19" s="8"/>
      <c r="AF119" s="8"/>
      <c r="AG119" s="8"/>
      <c r="AH119" s="8"/>
      <c r="AI119" s="8"/>
      <c r="AJ119" s="7">
        <f>COUNTIF(Input[[#This Row],[S01 20''THC]:[S10 TELEX]],"&gt;0")</f>
        <v>8</v>
      </c>
      <c r="AK119" s="22" t="str">
        <f>IF(ISERROR(VLOOKUP(Input[[#This Row],[Shipment ID]],[1]Output!$B:$C,2,0)),"Not Found",VLOOKUP(Input[[#This Row],[Shipment ID]],[1]Output!$B:$C,2,0))</f>
        <v>Auto Invoiced</v>
      </c>
      <c r="AL119" s="22" t="e">
        <f>VLOOKUP(Input[[#This Row],[Shipment ID]],Exception!A:B,2,0)</f>
        <v>#N/A</v>
      </c>
    </row>
    <row r="120" spans="1:38" x14ac:dyDescent="0.5">
      <c r="A120" s="8">
        <v>1584654</v>
      </c>
      <c r="B120" s="22" t="str">
        <f>IF(ISERROR(VLOOKUP(Input[[#This Row],[Shipment ID]],'Master Data Shipment'!A:B,2,0)),"Not Found",VLOOKUP(Input[[#This Row],[Shipment ID]],'Master Data Shipment'!A:B,2,0))</f>
        <v>Oude Furniture Limited</v>
      </c>
      <c r="C120" s="8"/>
      <c r="D120" s="22" t="e">
        <f>VLOOKUP(Input[[#This Row],[Shipper Company Name]],'Master Data Shipper'!A:B,2,0)</f>
        <v>#N/A</v>
      </c>
      <c r="E120" s="22" t="str">
        <f>IF(ISERROR(VLOOKUP(Input[[#This Row],[Shipper Company Name]],'Master Data Shipper'!A:C,3,0)),"Not Found",VLOOKUP(Input[[#This Row],[Shipper Company Name]],'Master Data Shipper'!A:C,3,0))</f>
        <v>Not Found</v>
      </c>
      <c r="F120" s="8"/>
      <c r="G120" s="22">
        <f>IF(ISERROR(VLOOKUP(Input[[#This Row],[Shipper Company Name]],'Master Data Shipper'!A:D,4,0)),0,VLOOKUP(Input[[#This Row],[Shipper Company Name]],'Master Data Shipper'!A:D,4,0))</f>
        <v>0</v>
      </c>
      <c r="H120" s="8"/>
      <c r="I120" s="22">
        <f>VLOOKUP(Input[[#This Row],[Shipment ID]],'Master Data Shipment'!A:C,3,0)</f>
        <v>0</v>
      </c>
      <c r="J120" s="22">
        <f>VLOOKUP(Input[[#This Row],[Shipment ID]],'Master Data Shipment'!A:D,4,0)</f>
        <v>0</v>
      </c>
      <c r="K120" s="22">
        <f>VLOOKUP(Input[[#This Row],[Shipment ID]],'Master Data Shipment'!A:E,5,0)</f>
        <v>2</v>
      </c>
      <c r="L120" s="22">
        <f>VLOOKUP(Input[[#This Row],[Shipment ID]],'Master Data Shipment'!A:F,6,0)</f>
        <v>0</v>
      </c>
      <c r="M120" s="22">
        <f>VLOOKUP(Input[[#This Row],[Shipment ID]],'Master Data Shipment'!A:G,7,0)</f>
        <v>0</v>
      </c>
      <c r="N120" s="8" t="s">
        <v>108</v>
      </c>
      <c r="O120" s="22">
        <f>IF(VLOOKUP(Input[[#This Row],[Shipment ID]],'Master Data Shipment'!A:H,8,0)=0,1,VLOOKUP(Input[[#This Row],[Shipment ID]],'Master Data Shipment'!A:H,8,0))</f>
        <v>1</v>
      </c>
      <c r="P120" s="8"/>
      <c r="Q120" s="8"/>
      <c r="R120" s="8"/>
      <c r="S120" s="8"/>
      <c r="T120" s="7">
        <f>1020*Input[[#This Row],[Container Counts of 20s]]</f>
        <v>0</v>
      </c>
      <c r="U120" s="7">
        <f>1700*(Input[[#This Row],[Container Counts of 40s]])</f>
        <v>0</v>
      </c>
      <c r="V120" s="7">
        <f>1700*(Input[[#This Row],[Container Counts of 40HCs]])</f>
        <v>3400</v>
      </c>
      <c r="W120" s="7">
        <f>2170*(Input[[#This Row],[Container Counts of 45s]]+Input[[#This Row],[Container Counts of 45HCs]])</f>
        <v>0</v>
      </c>
      <c r="X12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2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20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20" s="7">
        <f>245*Input[[#This Row],[Count of HBL Number(s)]]</f>
        <v>245</v>
      </c>
      <c r="AB120" s="7">
        <f>IF(Input[[#This Row],[Pricing Tier]]="fully_adopted_rate",0,300*Input[[#This Row],[Count of HBL Number(s)]])</f>
        <v>300</v>
      </c>
      <c r="AC120" s="7">
        <f>500*Input[[#This Row],[Count of HBL Number(s)]]</f>
        <v>500</v>
      </c>
      <c r="AD120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20" s="8"/>
      <c r="AF120" s="8"/>
      <c r="AG120" s="8"/>
      <c r="AH120" s="8"/>
      <c r="AI120" s="8"/>
      <c r="AJ120" s="7">
        <f>COUNTIF(Input[[#This Row],[S01 20''THC]:[S10 TELEX]],"&gt;0")</f>
        <v>8</v>
      </c>
      <c r="AK120" s="22" t="str">
        <f>IF(ISERROR(VLOOKUP(Input[[#This Row],[Shipment ID]],[1]Output!$B:$C,2,0)),"Not Found",VLOOKUP(Input[[#This Row],[Shipment ID]],[1]Output!$B:$C,2,0))</f>
        <v>Not Found</v>
      </c>
      <c r="AL120" s="22" t="e">
        <f>VLOOKUP(Input[[#This Row],[Shipment ID]],Exception!A:B,2,0)</f>
        <v>#N/A</v>
      </c>
    </row>
    <row r="121" spans="1:38" x14ac:dyDescent="0.5">
      <c r="A121" s="8">
        <v>1548678</v>
      </c>
      <c r="B121" s="22" t="str">
        <f>IF(ISERROR(VLOOKUP(Input[[#This Row],[Shipment ID]],'Master Data Shipment'!A:B,2,0)),"Not Found",VLOOKUP(Input[[#This Row],[Shipment ID]],'Master Data Shipment'!A:B,2,0))</f>
        <v>Marswell Lighting Company</v>
      </c>
      <c r="C121" s="8"/>
      <c r="D121" s="22" t="e">
        <f>VLOOKUP(Input[[#This Row],[Shipper Company Name]],'Master Data Shipper'!A:B,2,0)</f>
        <v>#N/A</v>
      </c>
      <c r="E121" s="22" t="str">
        <f>IF(ISERROR(VLOOKUP(Input[[#This Row],[Shipper Company Name]],'Master Data Shipper'!A:C,3,0)),"Not Found",VLOOKUP(Input[[#This Row],[Shipper Company Name]],'Master Data Shipper'!A:C,3,0))</f>
        <v>Not Found</v>
      </c>
      <c r="F121" s="8"/>
      <c r="G121" s="22">
        <f>IF(ISERROR(VLOOKUP(Input[[#This Row],[Shipper Company Name]],'Master Data Shipper'!A:D,4,0)),0,VLOOKUP(Input[[#This Row],[Shipper Company Name]],'Master Data Shipper'!A:D,4,0))</f>
        <v>0</v>
      </c>
      <c r="H121" s="8"/>
      <c r="I121" s="22">
        <f>VLOOKUP(Input[[#This Row],[Shipment ID]],'Master Data Shipment'!A:C,3,0)</f>
        <v>0</v>
      </c>
      <c r="J121" s="22">
        <f>VLOOKUP(Input[[#This Row],[Shipment ID]],'Master Data Shipment'!A:D,4,0)</f>
        <v>0</v>
      </c>
      <c r="K121" s="22">
        <f>VLOOKUP(Input[[#This Row],[Shipment ID]],'Master Data Shipment'!A:E,5,0)</f>
        <v>1</v>
      </c>
      <c r="L121" s="22">
        <f>VLOOKUP(Input[[#This Row],[Shipment ID]],'Master Data Shipment'!A:F,6,0)</f>
        <v>0</v>
      </c>
      <c r="M121" s="22">
        <f>VLOOKUP(Input[[#This Row],[Shipment ID]],'Master Data Shipment'!A:G,7,0)</f>
        <v>0</v>
      </c>
      <c r="N121" s="8" t="s">
        <v>108</v>
      </c>
      <c r="O121" s="22">
        <f>IF(VLOOKUP(Input[[#This Row],[Shipment ID]],'Master Data Shipment'!A:H,8,0)=0,1,VLOOKUP(Input[[#This Row],[Shipment ID]],'Master Data Shipment'!A:H,8,0))</f>
        <v>1</v>
      </c>
      <c r="P121" s="8"/>
      <c r="Q121" s="8"/>
      <c r="R121" s="8"/>
      <c r="S121" s="8"/>
      <c r="T121" s="7">
        <f>1020*Input[[#This Row],[Container Counts of 20s]]</f>
        <v>0</v>
      </c>
      <c r="U121" s="7">
        <f>1700*(Input[[#This Row],[Container Counts of 40s]])</f>
        <v>0</v>
      </c>
      <c r="V121" s="7">
        <f>1700*(Input[[#This Row],[Container Counts of 40HCs]])</f>
        <v>1700</v>
      </c>
      <c r="W121" s="7">
        <f>2170*(Input[[#This Row],[Container Counts of 45s]]+Input[[#This Row],[Container Counts of 45HCs]])</f>
        <v>0</v>
      </c>
      <c r="X12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Y121" s="7">
        <f>50*(Input[[#This Row],[Container Counts of 20s]]+Input[[#This Row],[Container Counts of 40s]]+Input[[#This Row],[Container Counts of 40HCs]]+Input[[#This Row],[Container Counts of 45s]]+Input[[#This Row],[Container Counts of 45HCs]])</f>
        <v>50</v>
      </c>
      <c r="Z121" s="7">
        <f>155*(Input[[#This Row],[Container Counts of 20s]]+Input[[#This Row],[Container Counts of 40s]]+Input[[#This Row],[Container Counts of 40HCs]]+Input[[#This Row],[Container Counts of 45s]]+Input[[#This Row],[Container Counts of 45HCs]])</f>
        <v>155</v>
      </c>
      <c r="AA121" s="7">
        <f>245*Input[[#This Row],[Count of HBL Number(s)]]</f>
        <v>245</v>
      </c>
      <c r="AB121" s="7">
        <f>IF(Input[[#This Row],[Pricing Tier]]="fully_adopted_rate",0,300*Input[[#This Row],[Count of HBL Number(s)]])</f>
        <v>300</v>
      </c>
      <c r="AC121" s="7">
        <f>500*Input[[#This Row],[Count of HBL Number(s)]]</f>
        <v>500</v>
      </c>
      <c r="AD121" s="22">
        <f>IF(Input[[#This Row],[Release Method]]="Telex",IF(OR(Input[[#This Row],[Pricing Tier]]="fully_adopted_rate",Input[[#This Row],[Pricing Tier]]="negotiated_rate"),0,350*Input[[#This Row],[Count of HBL Number(s)]]),0)</f>
        <v>350</v>
      </c>
      <c r="AE121" s="8"/>
      <c r="AF121" s="8"/>
      <c r="AG121" s="8"/>
      <c r="AH121" s="8"/>
      <c r="AI121" s="8"/>
      <c r="AJ121" s="7">
        <f>COUNTIF(Input[[#This Row],[S01 20''THC]:[S10 TELEX]],"&gt;0")</f>
        <v>8</v>
      </c>
      <c r="AK121" s="22" t="str">
        <f>IF(ISERROR(VLOOKUP(Input[[#This Row],[Shipment ID]],[1]Output!$B:$C,2,0)),"Not Found",VLOOKUP(Input[[#This Row],[Shipment ID]],[1]Output!$B:$C,2,0))</f>
        <v>Skipped (no invoice)</v>
      </c>
      <c r="AL121" s="22" t="e">
        <f>VLOOKUP(Input[[#This Row],[Shipment ID]],Exception!A:B,2,0)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9BF-D7ED-4EBA-AD34-8D84DFAD3555}">
  <sheetPr>
    <tabColor rgb="FFFA5959"/>
  </sheetPr>
  <dimension ref="A1:AL11"/>
  <sheetViews>
    <sheetView workbookViewId="0">
      <selection activeCell="E17" sqref="E17"/>
    </sheetView>
  </sheetViews>
  <sheetFormatPr defaultRowHeight="14.1" x14ac:dyDescent="0.5"/>
  <sheetData>
    <row r="1" spans="1:38" s="3" customFormat="1" x14ac:dyDescent="0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6" t="s">
        <v>26</v>
      </c>
      <c r="U1" s="6" t="s">
        <v>31</v>
      </c>
      <c r="V1" s="6" t="s">
        <v>70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5" t="s">
        <v>40</v>
      </c>
      <c r="AF1" s="5" t="s">
        <v>41</v>
      </c>
      <c r="AG1" s="5" t="s">
        <v>42</v>
      </c>
      <c r="AH1" s="5" t="s">
        <v>43</v>
      </c>
      <c r="AI1" s="5" t="s">
        <v>44</v>
      </c>
      <c r="AJ1" s="17" t="s">
        <v>51</v>
      </c>
      <c r="AK1" s="5" t="s">
        <v>92</v>
      </c>
    </row>
    <row r="2" spans="1:38" s="3" customFormat="1" x14ac:dyDescent="0.5">
      <c r="A2" s="8">
        <v>1548254</v>
      </c>
      <c r="B2" s="7" t="s">
        <v>95</v>
      </c>
      <c r="C2" s="8"/>
      <c r="D2" s="7" t="s">
        <v>97</v>
      </c>
      <c r="E2" s="7" t="s">
        <v>99</v>
      </c>
      <c r="F2" s="8"/>
      <c r="G2" s="7">
        <v>0</v>
      </c>
      <c r="H2" s="8"/>
      <c r="I2" s="7">
        <v>0</v>
      </c>
      <c r="J2" s="7">
        <v>0</v>
      </c>
      <c r="K2" s="7">
        <v>1</v>
      </c>
      <c r="L2" s="7">
        <v>0</v>
      </c>
      <c r="M2" s="7">
        <v>0</v>
      </c>
      <c r="N2" s="8" t="s">
        <v>100</v>
      </c>
      <c r="O2" s="7">
        <v>1</v>
      </c>
      <c r="P2" s="8"/>
      <c r="Q2" s="8"/>
      <c r="R2" s="8"/>
      <c r="S2" s="8"/>
      <c r="T2" s="7">
        <v>0</v>
      </c>
      <c r="U2" s="7">
        <v>0</v>
      </c>
      <c r="V2" s="7">
        <v>1700</v>
      </c>
      <c r="W2" s="7">
        <v>0</v>
      </c>
      <c r="X2" s="7">
        <v>50</v>
      </c>
      <c r="Y2" s="7">
        <v>50</v>
      </c>
      <c r="Z2" s="7">
        <v>155</v>
      </c>
      <c r="AA2" s="7">
        <v>245</v>
      </c>
      <c r="AB2" s="7">
        <v>300</v>
      </c>
      <c r="AC2" s="7">
        <v>500</v>
      </c>
      <c r="AD2" s="7">
        <v>0</v>
      </c>
      <c r="AE2" s="8"/>
      <c r="AF2" s="8"/>
      <c r="AG2" s="8"/>
      <c r="AH2" s="8"/>
      <c r="AI2" s="8"/>
      <c r="AJ2" s="7">
        <v>7</v>
      </c>
      <c r="AK2" s="7" t="s">
        <v>101</v>
      </c>
    </row>
    <row r="3" spans="1:38" s="3" customFormat="1" x14ac:dyDescent="0.5">
      <c r="A3" s="8">
        <v>1562763</v>
      </c>
      <c r="B3" s="22" t="s">
        <v>94</v>
      </c>
      <c r="C3" s="8"/>
      <c r="D3" s="22" t="e">
        <v>#N/A</v>
      </c>
      <c r="E3" s="22" t="s">
        <v>102</v>
      </c>
      <c r="F3" s="8"/>
      <c r="G3" s="22">
        <v>0</v>
      </c>
      <c r="H3" s="8"/>
      <c r="I3" s="22">
        <v>0</v>
      </c>
      <c r="J3" s="22">
        <v>0</v>
      </c>
      <c r="K3" s="22">
        <v>1</v>
      </c>
      <c r="L3" s="22">
        <v>0</v>
      </c>
      <c r="M3" s="22">
        <v>0</v>
      </c>
      <c r="N3" s="8" t="s">
        <v>100</v>
      </c>
      <c r="O3" s="22">
        <v>1</v>
      </c>
      <c r="P3" s="8"/>
      <c r="Q3" s="8"/>
      <c r="R3" s="8"/>
      <c r="S3" s="8"/>
      <c r="T3" s="7">
        <v>0</v>
      </c>
      <c r="U3" s="7">
        <v>0</v>
      </c>
      <c r="V3" s="7">
        <v>1700</v>
      </c>
      <c r="W3" s="7">
        <v>0</v>
      </c>
      <c r="X3" s="7">
        <v>50</v>
      </c>
      <c r="Y3" s="7">
        <v>50</v>
      </c>
      <c r="Z3" s="7">
        <v>155</v>
      </c>
      <c r="AA3" s="7">
        <v>245</v>
      </c>
      <c r="AB3" s="7">
        <v>300</v>
      </c>
      <c r="AC3" s="7">
        <v>500</v>
      </c>
      <c r="AD3" s="22">
        <v>350</v>
      </c>
      <c r="AE3" s="8"/>
      <c r="AF3" s="8"/>
      <c r="AG3" s="8"/>
      <c r="AH3" s="8"/>
      <c r="AI3" s="8"/>
      <c r="AJ3" s="7">
        <v>8</v>
      </c>
      <c r="AK3" s="22" t="s">
        <v>103</v>
      </c>
    </row>
    <row r="4" spans="1:38" s="3" customFormat="1" x14ac:dyDescent="0.5">
      <c r="A4" s="8">
        <v>1557425</v>
      </c>
      <c r="B4" s="22" t="s">
        <v>93</v>
      </c>
      <c r="C4" s="8"/>
      <c r="D4" s="22" t="s">
        <v>96</v>
      </c>
      <c r="E4" s="22" t="s">
        <v>93</v>
      </c>
      <c r="F4" s="8"/>
      <c r="G4" s="22" t="s">
        <v>98</v>
      </c>
      <c r="H4" s="8"/>
      <c r="I4" s="22">
        <v>0</v>
      </c>
      <c r="J4" s="22">
        <v>1</v>
      </c>
      <c r="K4" s="22">
        <v>2</v>
      </c>
      <c r="L4" s="22">
        <v>0</v>
      </c>
      <c r="M4" s="22">
        <v>0</v>
      </c>
      <c r="N4" s="8" t="s">
        <v>100</v>
      </c>
      <c r="O4" s="22">
        <v>1</v>
      </c>
      <c r="P4" s="8"/>
      <c r="Q4" s="8"/>
      <c r="R4" s="8"/>
      <c r="S4" s="8"/>
      <c r="T4" s="7">
        <v>0</v>
      </c>
      <c r="U4" s="7">
        <v>1700</v>
      </c>
      <c r="V4" s="7">
        <v>3400</v>
      </c>
      <c r="W4" s="7">
        <v>0</v>
      </c>
      <c r="X4" s="7">
        <v>150</v>
      </c>
      <c r="Y4" s="7">
        <v>150</v>
      </c>
      <c r="Z4" s="7">
        <v>465</v>
      </c>
      <c r="AA4" s="7">
        <v>245</v>
      </c>
      <c r="AB4" s="7">
        <v>300</v>
      </c>
      <c r="AC4" s="7">
        <v>500</v>
      </c>
      <c r="AD4" s="22">
        <v>0</v>
      </c>
      <c r="AE4" s="8"/>
      <c r="AF4" s="8"/>
      <c r="AG4" s="8"/>
      <c r="AH4" s="8"/>
      <c r="AI4" s="8"/>
      <c r="AJ4" s="7">
        <v>8</v>
      </c>
      <c r="AK4" s="22" t="s">
        <v>103</v>
      </c>
    </row>
    <row r="5" spans="1:38" x14ac:dyDescent="0.5">
      <c r="A5">
        <v>1540612</v>
      </c>
      <c r="B5" t="s">
        <v>105</v>
      </c>
      <c r="D5" t="s">
        <v>96</v>
      </c>
      <c r="E5" t="s">
        <v>105</v>
      </c>
      <c r="G5" t="s">
        <v>98</v>
      </c>
      <c r="I5">
        <v>0</v>
      </c>
      <c r="J5">
        <v>0</v>
      </c>
      <c r="K5">
        <v>1</v>
      </c>
      <c r="L5">
        <v>0</v>
      </c>
      <c r="M5">
        <v>0</v>
      </c>
      <c r="N5" t="s">
        <v>100</v>
      </c>
      <c r="O5">
        <v>1</v>
      </c>
      <c r="T5">
        <v>0</v>
      </c>
      <c r="U5">
        <v>0</v>
      </c>
      <c r="V5">
        <v>1700</v>
      </c>
      <c r="W5">
        <v>0</v>
      </c>
      <c r="X5">
        <v>50</v>
      </c>
      <c r="Y5">
        <v>50</v>
      </c>
      <c r="Z5">
        <v>155</v>
      </c>
      <c r="AA5">
        <v>245</v>
      </c>
      <c r="AB5">
        <v>300</v>
      </c>
      <c r="AC5">
        <v>500</v>
      </c>
      <c r="AD5">
        <v>0</v>
      </c>
      <c r="AJ5">
        <v>7</v>
      </c>
      <c r="AK5" t="s">
        <v>102</v>
      </c>
      <c r="AL5" t="e">
        <v>#N/A</v>
      </c>
    </row>
    <row r="6" spans="1:38" x14ac:dyDescent="0.5">
      <c r="A6">
        <v>1491860</v>
      </c>
      <c r="B6" t="s">
        <v>105</v>
      </c>
      <c r="D6" t="s">
        <v>96</v>
      </c>
      <c r="E6" t="s">
        <v>105</v>
      </c>
      <c r="G6" t="s">
        <v>98</v>
      </c>
      <c r="I6">
        <v>0</v>
      </c>
      <c r="J6">
        <v>0</v>
      </c>
      <c r="K6">
        <v>1</v>
      </c>
      <c r="L6">
        <v>0</v>
      </c>
      <c r="M6">
        <v>0</v>
      </c>
      <c r="N6" t="s">
        <v>100</v>
      </c>
      <c r="O6">
        <v>1</v>
      </c>
      <c r="T6">
        <v>0</v>
      </c>
      <c r="U6">
        <v>0</v>
      </c>
      <c r="V6">
        <v>1700</v>
      </c>
      <c r="W6">
        <v>0</v>
      </c>
      <c r="X6">
        <v>50</v>
      </c>
      <c r="Y6">
        <v>50</v>
      </c>
      <c r="Z6">
        <v>155</v>
      </c>
      <c r="AA6">
        <v>245</v>
      </c>
      <c r="AB6">
        <v>300</v>
      </c>
      <c r="AC6">
        <v>500</v>
      </c>
      <c r="AD6">
        <v>0</v>
      </c>
      <c r="AJ6">
        <v>7</v>
      </c>
      <c r="AK6" t="s">
        <v>102</v>
      </c>
      <c r="AL6" t="e">
        <v>#N/A</v>
      </c>
    </row>
    <row r="7" spans="1:38" x14ac:dyDescent="0.5">
      <c r="A7">
        <v>1536889</v>
      </c>
      <c r="B7" t="s">
        <v>106</v>
      </c>
      <c r="D7" t="s">
        <v>97</v>
      </c>
      <c r="E7" t="s">
        <v>106</v>
      </c>
      <c r="G7">
        <v>0</v>
      </c>
      <c r="I7">
        <v>0</v>
      </c>
      <c r="J7">
        <v>0</v>
      </c>
      <c r="K7">
        <v>3</v>
      </c>
      <c r="L7">
        <v>0</v>
      </c>
      <c r="M7">
        <v>0</v>
      </c>
      <c r="N7" t="s">
        <v>100</v>
      </c>
      <c r="O7">
        <v>1</v>
      </c>
      <c r="T7">
        <v>0</v>
      </c>
      <c r="U7">
        <v>0</v>
      </c>
      <c r="V7">
        <v>5100</v>
      </c>
      <c r="W7">
        <v>0</v>
      </c>
      <c r="X7">
        <v>150</v>
      </c>
      <c r="Y7">
        <v>150</v>
      </c>
      <c r="Z7">
        <v>465</v>
      </c>
      <c r="AA7">
        <v>245</v>
      </c>
      <c r="AB7">
        <v>300</v>
      </c>
      <c r="AC7">
        <v>500</v>
      </c>
      <c r="AD7">
        <v>0</v>
      </c>
      <c r="AJ7">
        <v>7</v>
      </c>
      <c r="AK7" t="s">
        <v>102</v>
      </c>
      <c r="AL7" t="e">
        <v>#N/A</v>
      </c>
    </row>
    <row r="8" spans="1:38" x14ac:dyDescent="0.5">
      <c r="A8">
        <v>1564457</v>
      </c>
      <c r="B8" t="s">
        <v>107</v>
      </c>
      <c r="D8" t="s">
        <v>97</v>
      </c>
      <c r="E8" t="s">
        <v>107</v>
      </c>
      <c r="G8">
        <v>0</v>
      </c>
      <c r="I8">
        <v>0</v>
      </c>
      <c r="J8">
        <v>2</v>
      </c>
      <c r="K8">
        <v>0</v>
      </c>
      <c r="L8">
        <v>0</v>
      </c>
      <c r="M8">
        <v>0</v>
      </c>
      <c r="N8" t="s">
        <v>100</v>
      </c>
      <c r="O8">
        <v>1</v>
      </c>
      <c r="T8">
        <v>0</v>
      </c>
      <c r="U8">
        <v>3400</v>
      </c>
      <c r="V8">
        <v>0</v>
      </c>
      <c r="W8">
        <v>0</v>
      </c>
      <c r="X8">
        <v>100</v>
      </c>
      <c r="Y8">
        <v>100</v>
      </c>
      <c r="Z8">
        <v>310</v>
      </c>
      <c r="AA8">
        <v>245</v>
      </c>
      <c r="AB8">
        <v>300</v>
      </c>
      <c r="AC8">
        <v>500</v>
      </c>
      <c r="AD8">
        <v>0</v>
      </c>
      <c r="AJ8">
        <v>7</v>
      </c>
      <c r="AK8" t="s">
        <v>102</v>
      </c>
      <c r="AL8" t="e">
        <v>#N/A</v>
      </c>
    </row>
    <row r="9" spans="1:38" x14ac:dyDescent="0.5">
      <c r="A9">
        <v>1491872</v>
      </c>
      <c r="B9" t="s">
        <v>105</v>
      </c>
      <c r="D9" t="s">
        <v>96</v>
      </c>
      <c r="E9" t="s">
        <v>105</v>
      </c>
      <c r="G9" t="s">
        <v>98</v>
      </c>
      <c r="I9">
        <v>0</v>
      </c>
      <c r="J9">
        <v>0</v>
      </c>
      <c r="K9">
        <v>1</v>
      </c>
      <c r="L9">
        <v>0</v>
      </c>
      <c r="M9">
        <v>0</v>
      </c>
      <c r="N9" t="s">
        <v>100</v>
      </c>
      <c r="O9">
        <v>1</v>
      </c>
      <c r="T9">
        <v>0</v>
      </c>
      <c r="U9">
        <v>0</v>
      </c>
      <c r="V9">
        <v>1700</v>
      </c>
      <c r="W9">
        <v>0</v>
      </c>
      <c r="X9">
        <v>50</v>
      </c>
      <c r="Y9">
        <v>50</v>
      </c>
      <c r="Z9">
        <v>155</v>
      </c>
      <c r="AA9">
        <v>245</v>
      </c>
      <c r="AB9">
        <v>300</v>
      </c>
      <c r="AC9">
        <v>500</v>
      </c>
      <c r="AD9">
        <v>0</v>
      </c>
      <c r="AJ9">
        <v>7</v>
      </c>
      <c r="AK9" t="s">
        <v>102</v>
      </c>
      <c r="AL9" t="e">
        <v>#N/A</v>
      </c>
    </row>
    <row r="10" spans="1:38" s="3" customFormat="1" x14ac:dyDescent="0.5">
      <c r="A10" s="8">
        <v>1584790</v>
      </c>
      <c r="B10" s="22" t="str">
        <f>IF(ISERROR(VLOOKUP(Input[[#This Row],[Shipment ID]],'Master Data Shipment'!A:B,2,0)),"Not Found",VLOOKUP(Input[[#This Row],[Shipment ID]],'Master Data Shipment'!A:B,2,0))</f>
        <v>Global Cases Corporation</v>
      </c>
      <c r="C10" s="8"/>
      <c r="D10" s="22" t="str">
        <f>VLOOKUP(Input[[#This Row],[Shipper Company Name]],'Master Data Shipper'!A:B,2,0)</f>
        <v>Flexport International (Shanghai) Co., Ltd Shenzhen Branch</v>
      </c>
      <c r="E10" s="22" t="str">
        <f>IF(ISERROR(VLOOKUP(Input[[#This Row],[Shipper Company Name]],'Master Data Shipper'!A:C,3,0)),"Not Found",VLOOKUP(Input[[#This Row],[Shipper Company Name]],'Master Data Shipper'!A:C,3,0))</f>
        <v>Global Cases Corporation</v>
      </c>
      <c r="F10" s="8"/>
      <c r="G10" s="22" t="str">
        <f>IF(ISERROR(VLOOKUP(Input[[#This Row],[Shipper Company Name]],'Master Data Shipper'!A:D,4,0)),0,VLOOKUP(Input[[#This Row],[Shipper Company Name]],'Master Data Shipper'!A:D,4,0))</f>
        <v>base_rate</v>
      </c>
      <c r="H10" s="8"/>
      <c r="I10" s="22">
        <f>VLOOKUP(Input[[#This Row],[Shipment ID]],'Master Data Shipment'!A:C,3,0)</f>
        <v>0</v>
      </c>
      <c r="J10" s="22">
        <f>VLOOKUP(Input[[#This Row],[Shipment ID]],'Master Data Shipment'!A:D,4,0)</f>
        <v>2</v>
      </c>
      <c r="K10" s="22">
        <f>VLOOKUP(Input[[#This Row],[Shipment ID]],'Master Data Shipment'!A:E,5,0)</f>
        <v>0</v>
      </c>
      <c r="L10" s="22">
        <f>VLOOKUP(Input[[#This Row],[Shipment ID]],'Master Data Shipment'!A:F,6,0)</f>
        <v>0</v>
      </c>
      <c r="M10" s="22">
        <f>VLOOKUP(Input[[#This Row],[Shipment ID]],'Master Data Shipment'!A:G,7,0)</f>
        <v>0</v>
      </c>
      <c r="N10" s="8" t="s">
        <v>108</v>
      </c>
      <c r="O10" s="22">
        <f>IF(VLOOKUP(Input[[#This Row],[Shipment ID]],'Master Data Shipment'!A:H,8,0)=0,1,VLOOKUP(Input[[#This Row],[Shipment ID]],'Master Data Shipment'!A:H,8,0))</f>
        <v>1</v>
      </c>
      <c r="P10" s="8"/>
      <c r="Q10" s="8"/>
      <c r="R10" s="8"/>
      <c r="S10" s="8"/>
      <c r="T10" s="7">
        <f>1020*Input[[#This Row],[Container Counts of 20s]]</f>
        <v>0</v>
      </c>
      <c r="U10" s="7">
        <f>1700*(Input[[#This Row],[Container Counts of 40s]])</f>
        <v>3400</v>
      </c>
      <c r="V10" s="7">
        <f>1700*(Input[[#This Row],[Container Counts of 40HCs]])</f>
        <v>0</v>
      </c>
      <c r="W10" s="7">
        <f>2170*(Input[[#This Row],[Container Counts of 45s]]+Input[[#This Row],[Container Counts of 45HCs]])</f>
        <v>0</v>
      </c>
      <c r="X1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Y10" s="7">
        <f>50*(Input[[#This Row],[Container Counts of 20s]]+Input[[#This Row],[Container Counts of 40s]]+Input[[#This Row],[Container Counts of 40HCs]]+Input[[#This Row],[Container Counts of 45s]]+Input[[#This Row],[Container Counts of 45HCs]])</f>
        <v>100</v>
      </c>
      <c r="Z10" s="7">
        <f>155*(Input[[#This Row],[Container Counts of 20s]]+Input[[#This Row],[Container Counts of 40s]]+Input[[#This Row],[Container Counts of 40HCs]]+Input[[#This Row],[Container Counts of 45s]]+Input[[#This Row],[Container Counts of 45HCs]])</f>
        <v>310</v>
      </c>
      <c r="AA10" s="7">
        <f>245*Input[[#This Row],[Count of HBL Number(s)]]</f>
        <v>245</v>
      </c>
      <c r="AB10" s="7">
        <f>IF(Input[[#This Row],[Pricing Tier]]="fully_adopted_rate",0,300*Input[[#This Row],[Count of HBL Number(s)]])</f>
        <v>300</v>
      </c>
      <c r="AC10" s="7">
        <f>500*Input[[#This Row],[Count of HBL Number(s)]]</f>
        <v>500</v>
      </c>
      <c r="AD10" s="22">
        <f>IF(Input[[#This Row],[Release Method]]="Telex",IF(OR(Input[[#This Row],[Pricing Tier]]="fully_adopted_rate",Input[[#This Row],[Pricing Tier]]="negotiated_rate"),0,350*Input[[#This Row],[Count of HBL Number(s)]]),0)</f>
        <v>0</v>
      </c>
      <c r="AE10" s="8"/>
      <c r="AF10" s="8"/>
      <c r="AG10" s="8"/>
      <c r="AH10" s="8"/>
      <c r="AI10" s="8"/>
      <c r="AJ10" s="7">
        <f>COUNTIF(Input[[#This Row],[S01 20''THC]:[S10 TELEX]],"&gt;0")</f>
        <v>7</v>
      </c>
      <c r="AK10" s="22" t="str">
        <f>IF(ISERROR(VLOOKUP(Input[[#This Row],[Shipment ID]],[1]Output!$B:$C,2,0)),"Not Found",VLOOKUP(Input[[#This Row],[Shipment ID]],[1]Output!$B:$C,2,0))</f>
        <v>Not Found</v>
      </c>
      <c r="AL10" s="22" t="e">
        <f>VLOOKUP(Input[[#This Row],[Shipment ID]],Exception!A:B,2,0)</f>
        <v>#N/A</v>
      </c>
    </row>
    <row r="11" spans="1:38" x14ac:dyDescent="0.5">
      <c r="A11">
        <v>1548850</v>
      </c>
      <c r="B11" t="s">
        <v>109</v>
      </c>
      <c r="D11" t="s">
        <v>96</v>
      </c>
      <c r="E11" t="s">
        <v>110</v>
      </c>
      <c r="G11" t="s">
        <v>98</v>
      </c>
      <c r="I11">
        <v>0</v>
      </c>
      <c r="J11">
        <v>1</v>
      </c>
      <c r="K11">
        <v>0</v>
      </c>
      <c r="L11">
        <v>0</v>
      </c>
      <c r="M11">
        <v>0</v>
      </c>
      <c r="N11" t="s">
        <v>100</v>
      </c>
      <c r="O11">
        <v>1</v>
      </c>
      <c r="T11">
        <v>0</v>
      </c>
      <c r="U11">
        <v>1700</v>
      </c>
      <c r="V11">
        <v>0</v>
      </c>
      <c r="W11">
        <v>0</v>
      </c>
      <c r="X11">
        <v>50</v>
      </c>
      <c r="Y11">
        <v>50</v>
      </c>
      <c r="Z11">
        <v>155</v>
      </c>
      <c r="AA11">
        <v>245</v>
      </c>
      <c r="AB11">
        <v>300</v>
      </c>
      <c r="AC11">
        <v>500</v>
      </c>
      <c r="AD11">
        <v>0</v>
      </c>
      <c r="AJ11">
        <v>7</v>
      </c>
      <c r="AK11" t="s">
        <v>102</v>
      </c>
      <c r="AL11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321-BA5F-4B9C-A81E-26E581A39A6F}">
  <sheetPr>
    <tabColor rgb="FF324354"/>
  </sheetPr>
  <dimension ref="A1:I1999"/>
  <sheetViews>
    <sheetView topLeftCell="D983" workbookViewId="0">
      <selection activeCell="H999" sqref="H999"/>
    </sheetView>
  </sheetViews>
  <sheetFormatPr defaultRowHeight="14.1" x14ac:dyDescent="0.5"/>
  <cols>
    <col min="1" max="1" width="11.59765625" style="14" bestFit="1" customWidth="1"/>
    <col min="2" max="2" width="74.84765625" style="14" bestFit="1" customWidth="1"/>
    <col min="3" max="4" width="21.796875" style="14" bestFit="1" customWidth="1"/>
    <col min="5" max="5" width="24.3984375" style="14" bestFit="1" customWidth="1"/>
    <col min="6" max="6" width="21.796875" style="14" bestFit="1" customWidth="1"/>
    <col min="7" max="7" width="24.3984375" style="14" bestFit="1" customWidth="1"/>
    <col min="8" max="8" width="22.19921875" style="14" bestFit="1" customWidth="1"/>
    <col min="9" max="16384" width="8.796875" style="14"/>
  </cols>
  <sheetData>
    <row r="1" spans="1:9" x14ac:dyDescent="0.5">
      <c r="A1" s="16" t="s">
        <v>9</v>
      </c>
      <c r="B1" s="15" t="s">
        <v>10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</row>
    <row r="2" spans="1:9" x14ac:dyDescent="0.5">
      <c r="A2" s="14">
        <v>1534021</v>
      </c>
      <c r="B2" s="14" t="s">
        <v>94</v>
      </c>
      <c r="E2" s="14">
        <v>2</v>
      </c>
      <c r="H2" s="14">
        <v>1</v>
      </c>
      <c r="I2" s="14" t="s">
        <v>113</v>
      </c>
    </row>
    <row r="3" spans="1:9" x14ac:dyDescent="0.5">
      <c r="A3" s="14">
        <v>1516414</v>
      </c>
      <c r="B3" s="14" t="s">
        <v>114</v>
      </c>
      <c r="E3" s="14">
        <v>3</v>
      </c>
      <c r="H3" s="14">
        <v>1</v>
      </c>
      <c r="I3" s="14" t="s">
        <v>113</v>
      </c>
    </row>
    <row r="4" spans="1:9" x14ac:dyDescent="0.5">
      <c r="A4" s="14">
        <v>1481634</v>
      </c>
      <c r="B4" s="14" t="s">
        <v>115</v>
      </c>
      <c r="E4" s="14">
        <v>2</v>
      </c>
      <c r="H4" s="14">
        <v>1</v>
      </c>
      <c r="I4" s="14" t="s">
        <v>113</v>
      </c>
    </row>
    <row r="5" spans="1:9" x14ac:dyDescent="0.5">
      <c r="A5" s="14">
        <v>1565747</v>
      </c>
      <c r="B5" s="14" t="s">
        <v>94</v>
      </c>
      <c r="E5" s="14">
        <v>1</v>
      </c>
      <c r="H5" s="14">
        <v>1</v>
      </c>
      <c r="I5" s="14" t="s">
        <v>113</v>
      </c>
    </row>
    <row r="6" spans="1:9" x14ac:dyDescent="0.5">
      <c r="A6" s="14">
        <v>1504115</v>
      </c>
      <c r="B6" s="14" t="s">
        <v>115</v>
      </c>
      <c r="E6" s="14">
        <v>5</v>
      </c>
      <c r="H6" s="14">
        <v>1</v>
      </c>
      <c r="I6" s="14" t="s">
        <v>113</v>
      </c>
    </row>
    <row r="7" spans="1:9" x14ac:dyDescent="0.5">
      <c r="A7" s="14">
        <v>1504103</v>
      </c>
      <c r="B7" s="14" t="s">
        <v>115</v>
      </c>
      <c r="E7" s="14">
        <v>5</v>
      </c>
      <c r="H7" s="14">
        <v>1</v>
      </c>
      <c r="I7" s="14" t="s">
        <v>113</v>
      </c>
    </row>
    <row r="8" spans="1:9" x14ac:dyDescent="0.5">
      <c r="A8" s="14">
        <v>1508370</v>
      </c>
      <c r="B8" s="14" t="s">
        <v>115</v>
      </c>
      <c r="E8" s="14">
        <v>2</v>
      </c>
      <c r="H8" s="14">
        <v>1</v>
      </c>
      <c r="I8" s="14" t="s">
        <v>113</v>
      </c>
    </row>
    <row r="9" spans="1:9" x14ac:dyDescent="0.5">
      <c r="A9" s="14">
        <v>1592942</v>
      </c>
      <c r="B9" s="14" t="s">
        <v>116</v>
      </c>
      <c r="E9" s="14">
        <v>1</v>
      </c>
      <c r="H9" s="14">
        <v>1</v>
      </c>
      <c r="I9" s="14" t="s">
        <v>113</v>
      </c>
    </row>
    <row r="10" spans="1:9" x14ac:dyDescent="0.5">
      <c r="A10" s="14">
        <v>1595612</v>
      </c>
      <c r="B10" s="14" t="s">
        <v>116</v>
      </c>
      <c r="E10" s="14">
        <v>1</v>
      </c>
      <c r="H10" s="14">
        <v>1</v>
      </c>
      <c r="I10" s="14" t="s">
        <v>113</v>
      </c>
    </row>
    <row r="11" spans="1:9" x14ac:dyDescent="0.5">
      <c r="A11" s="14">
        <v>1534027</v>
      </c>
      <c r="B11" s="14" t="s">
        <v>94</v>
      </c>
      <c r="E11" s="14">
        <v>2</v>
      </c>
      <c r="H11" s="14">
        <v>1</v>
      </c>
      <c r="I11" s="14" t="s">
        <v>113</v>
      </c>
    </row>
    <row r="12" spans="1:9" x14ac:dyDescent="0.5">
      <c r="A12" s="14">
        <v>1508383</v>
      </c>
      <c r="B12" s="14" t="s">
        <v>115</v>
      </c>
      <c r="E12" s="14">
        <v>1</v>
      </c>
      <c r="H12" s="14">
        <v>1</v>
      </c>
      <c r="I12" s="14" t="s">
        <v>113</v>
      </c>
    </row>
    <row r="13" spans="1:9" x14ac:dyDescent="0.5">
      <c r="A13" s="14">
        <v>1527969</v>
      </c>
      <c r="B13" s="14" t="s">
        <v>116</v>
      </c>
      <c r="E13" s="14">
        <v>1</v>
      </c>
      <c r="H13" s="14">
        <v>1</v>
      </c>
      <c r="I13" s="14" t="s">
        <v>113</v>
      </c>
    </row>
    <row r="14" spans="1:9" x14ac:dyDescent="0.5">
      <c r="A14" s="14">
        <v>1581788</v>
      </c>
      <c r="B14" s="14" t="s">
        <v>116</v>
      </c>
      <c r="E14" s="14">
        <v>1</v>
      </c>
      <c r="H14" s="14">
        <v>1</v>
      </c>
      <c r="I14" s="14" t="s">
        <v>113</v>
      </c>
    </row>
    <row r="15" spans="1:9" x14ac:dyDescent="0.5">
      <c r="A15" s="14">
        <v>1607874</v>
      </c>
      <c r="B15" s="14" t="s">
        <v>116</v>
      </c>
      <c r="C15" s="14">
        <v>0</v>
      </c>
      <c r="D15" s="14">
        <v>0</v>
      </c>
      <c r="E15" s="14">
        <v>1</v>
      </c>
      <c r="G15" s="14">
        <v>0</v>
      </c>
      <c r="I15" s="14" t="s">
        <v>113</v>
      </c>
    </row>
    <row r="16" spans="1:9" x14ac:dyDescent="0.5">
      <c r="A16" s="14">
        <v>1607833</v>
      </c>
      <c r="B16" s="14" t="s">
        <v>116</v>
      </c>
      <c r="C16" s="14">
        <v>0</v>
      </c>
      <c r="D16" s="14">
        <v>0</v>
      </c>
      <c r="E16" s="14">
        <v>1</v>
      </c>
      <c r="G16" s="14">
        <v>0</v>
      </c>
      <c r="I16" s="14" t="s">
        <v>113</v>
      </c>
    </row>
    <row r="17" spans="1:9" x14ac:dyDescent="0.5">
      <c r="A17" s="14">
        <v>1527976</v>
      </c>
      <c r="B17" s="14" t="s">
        <v>94</v>
      </c>
      <c r="E17" s="14">
        <v>1</v>
      </c>
      <c r="H17" s="14">
        <v>1</v>
      </c>
      <c r="I17" s="14" t="s">
        <v>113</v>
      </c>
    </row>
    <row r="18" spans="1:9" x14ac:dyDescent="0.5">
      <c r="A18" s="14">
        <v>1504114</v>
      </c>
      <c r="B18" s="14" t="s">
        <v>115</v>
      </c>
      <c r="E18" s="14">
        <v>5</v>
      </c>
      <c r="H18" s="14">
        <v>1</v>
      </c>
      <c r="I18" s="14" t="s">
        <v>113</v>
      </c>
    </row>
    <row r="19" spans="1:9" x14ac:dyDescent="0.5">
      <c r="A19" s="14">
        <v>1559711</v>
      </c>
      <c r="B19" s="14" t="s">
        <v>94</v>
      </c>
      <c r="C19" s="14">
        <v>0</v>
      </c>
      <c r="D19" s="14">
        <v>0</v>
      </c>
      <c r="E19" s="14">
        <v>1</v>
      </c>
      <c r="G19" s="14">
        <v>0</v>
      </c>
      <c r="H19" s="14">
        <v>1</v>
      </c>
      <c r="I19" s="14" t="s">
        <v>113</v>
      </c>
    </row>
    <row r="20" spans="1:9" x14ac:dyDescent="0.5">
      <c r="A20" s="14">
        <v>1558175</v>
      </c>
      <c r="B20" s="14" t="s">
        <v>115</v>
      </c>
      <c r="E20" s="14">
        <v>3</v>
      </c>
      <c r="H20" s="14">
        <v>1</v>
      </c>
      <c r="I20" s="14" t="s">
        <v>113</v>
      </c>
    </row>
    <row r="21" spans="1:9" x14ac:dyDescent="0.5">
      <c r="A21" s="14">
        <v>1481644</v>
      </c>
      <c r="B21" s="14" t="s">
        <v>115</v>
      </c>
      <c r="E21" s="14">
        <v>1</v>
      </c>
      <c r="H21" s="14">
        <v>1</v>
      </c>
      <c r="I21" s="14" t="s">
        <v>113</v>
      </c>
    </row>
    <row r="22" spans="1:9" x14ac:dyDescent="0.5">
      <c r="A22" s="14">
        <v>1517817</v>
      </c>
      <c r="B22" s="14" t="s">
        <v>94</v>
      </c>
      <c r="E22" s="14">
        <v>1</v>
      </c>
      <c r="H22" s="14">
        <v>1</v>
      </c>
      <c r="I22" s="14" t="s">
        <v>113</v>
      </c>
    </row>
    <row r="23" spans="1:9" x14ac:dyDescent="0.5">
      <c r="A23" s="14">
        <v>1559707</v>
      </c>
      <c r="B23" s="14" t="s">
        <v>94</v>
      </c>
      <c r="E23" s="14">
        <v>1</v>
      </c>
      <c r="H23" s="14">
        <v>1</v>
      </c>
      <c r="I23" s="14" t="s">
        <v>113</v>
      </c>
    </row>
    <row r="24" spans="1:9" x14ac:dyDescent="0.5">
      <c r="A24" s="14">
        <v>1504098</v>
      </c>
      <c r="B24" s="14" t="s">
        <v>115</v>
      </c>
      <c r="E24" s="14">
        <v>5</v>
      </c>
      <c r="H24" s="14">
        <v>1</v>
      </c>
      <c r="I24" s="14" t="s">
        <v>113</v>
      </c>
    </row>
    <row r="25" spans="1:9" x14ac:dyDescent="0.5">
      <c r="A25" s="14">
        <v>1481654</v>
      </c>
      <c r="B25" s="14" t="s">
        <v>115</v>
      </c>
      <c r="C25" s="14">
        <v>1</v>
      </c>
      <c r="I25" s="14" t="s">
        <v>113</v>
      </c>
    </row>
    <row r="26" spans="1:9" x14ac:dyDescent="0.5">
      <c r="A26" s="14">
        <v>1486509</v>
      </c>
      <c r="B26" s="14" t="s">
        <v>115</v>
      </c>
      <c r="E26" s="14">
        <v>2</v>
      </c>
      <c r="H26" s="14">
        <v>1</v>
      </c>
      <c r="I26" s="14" t="s">
        <v>113</v>
      </c>
    </row>
    <row r="27" spans="1:9" x14ac:dyDescent="0.5">
      <c r="A27" s="14">
        <v>1504109</v>
      </c>
      <c r="B27" s="14" t="s">
        <v>115</v>
      </c>
      <c r="E27" s="14">
        <v>5</v>
      </c>
      <c r="H27" s="14">
        <v>1</v>
      </c>
      <c r="I27" s="14" t="s">
        <v>113</v>
      </c>
    </row>
    <row r="28" spans="1:9" x14ac:dyDescent="0.5">
      <c r="A28" s="14">
        <v>1572531</v>
      </c>
      <c r="B28" s="14" t="s">
        <v>117</v>
      </c>
      <c r="C28" s="14">
        <v>1</v>
      </c>
      <c r="H28" s="14">
        <v>1</v>
      </c>
      <c r="I28" s="14" t="s">
        <v>113</v>
      </c>
    </row>
    <row r="29" spans="1:9" x14ac:dyDescent="0.5">
      <c r="A29" s="14">
        <v>1558162</v>
      </c>
      <c r="B29" s="14" t="s">
        <v>115</v>
      </c>
      <c r="E29" s="14">
        <v>2</v>
      </c>
      <c r="H29" s="14">
        <v>1</v>
      </c>
      <c r="I29" s="14" t="s">
        <v>113</v>
      </c>
    </row>
    <row r="30" spans="1:9" x14ac:dyDescent="0.5">
      <c r="A30" s="14">
        <v>1532404</v>
      </c>
      <c r="B30" s="14" t="s">
        <v>118</v>
      </c>
      <c r="E30" s="14">
        <v>1</v>
      </c>
      <c r="H30" s="14">
        <v>1</v>
      </c>
      <c r="I30" s="14" t="s">
        <v>113</v>
      </c>
    </row>
    <row r="31" spans="1:9" x14ac:dyDescent="0.5">
      <c r="A31" s="14">
        <v>1533998</v>
      </c>
      <c r="B31" s="14" t="s">
        <v>116</v>
      </c>
      <c r="E31" s="14">
        <v>1</v>
      </c>
      <c r="H31" s="14">
        <v>1</v>
      </c>
      <c r="I31" s="14" t="s">
        <v>113</v>
      </c>
    </row>
    <row r="32" spans="1:9" x14ac:dyDescent="0.5">
      <c r="A32" s="14">
        <v>1508413</v>
      </c>
      <c r="B32" s="14" t="s">
        <v>115</v>
      </c>
      <c r="E32" s="14">
        <v>1</v>
      </c>
      <c r="H32" s="14">
        <v>1</v>
      </c>
      <c r="I32" s="14" t="s">
        <v>113</v>
      </c>
    </row>
    <row r="33" spans="1:9" x14ac:dyDescent="0.5">
      <c r="A33" s="14">
        <v>1581803</v>
      </c>
      <c r="B33" s="14" t="s">
        <v>116</v>
      </c>
      <c r="E33" s="14">
        <v>2</v>
      </c>
      <c r="H33" s="14">
        <v>1</v>
      </c>
      <c r="I33" s="14" t="s">
        <v>113</v>
      </c>
    </row>
    <row r="34" spans="1:9" x14ac:dyDescent="0.5">
      <c r="A34" s="14">
        <v>1481647</v>
      </c>
      <c r="B34" s="14" t="s">
        <v>115</v>
      </c>
      <c r="E34" s="14">
        <v>2</v>
      </c>
      <c r="H34" s="14">
        <v>1</v>
      </c>
      <c r="I34" s="14" t="s">
        <v>113</v>
      </c>
    </row>
    <row r="35" spans="1:9" x14ac:dyDescent="0.5">
      <c r="A35" s="14">
        <v>1581383</v>
      </c>
      <c r="B35" s="14" t="s">
        <v>115</v>
      </c>
      <c r="E35" s="14">
        <v>1</v>
      </c>
      <c r="H35" s="14">
        <v>1</v>
      </c>
      <c r="I35" s="14" t="s">
        <v>113</v>
      </c>
    </row>
    <row r="36" spans="1:9" x14ac:dyDescent="0.5">
      <c r="A36" s="14">
        <v>1532696</v>
      </c>
      <c r="B36" s="14" t="s">
        <v>119</v>
      </c>
      <c r="I36" s="14" t="s">
        <v>120</v>
      </c>
    </row>
    <row r="37" spans="1:9" x14ac:dyDescent="0.5">
      <c r="A37" s="14">
        <v>1581622</v>
      </c>
      <c r="B37" s="14" t="s">
        <v>121</v>
      </c>
      <c r="E37" s="14">
        <v>7</v>
      </c>
      <c r="H37" s="14">
        <v>1</v>
      </c>
      <c r="I37" s="14" t="s">
        <v>120</v>
      </c>
    </row>
    <row r="38" spans="1:9" x14ac:dyDescent="0.5">
      <c r="A38" s="14">
        <v>1455133</v>
      </c>
      <c r="B38" s="14" t="s">
        <v>122</v>
      </c>
      <c r="E38" s="14">
        <v>1</v>
      </c>
      <c r="H38" s="14">
        <v>1</v>
      </c>
      <c r="I38" s="14" t="s">
        <v>120</v>
      </c>
    </row>
    <row r="39" spans="1:9" x14ac:dyDescent="0.5">
      <c r="A39" s="14">
        <v>1544881</v>
      </c>
      <c r="B39" s="14" t="s">
        <v>123</v>
      </c>
      <c r="E39" s="14">
        <v>1</v>
      </c>
      <c r="H39" s="14">
        <v>1</v>
      </c>
      <c r="I39" s="14" t="s">
        <v>120</v>
      </c>
    </row>
    <row r="40" spans="1:9" x14ac:dyDescent="0.5">
      <c r="A40" s="14">
        <v>1563062</v>
      </c>
      <c r="B40" s="14" t="s">
        <v>124</v>
      </c>
      <c r="D40" s="14">
        <v>1</v>
      </c>
      <c r="H40" s="14">
        <v>1</v>
      </c>
      <c r="I40" s="14" t="s">
        <v>120</v>
      </c>
    </row>
    <row r="41" spans="1:9" x14ac:dyDescent="0.5">
      <c r="A41" s="14">
        <v>1505336</v>
      </c>
      <c r="B41" s="14" t="s">
        <v>125</v>
      </c>
      <c r="E41" s="14">
        <v>2</v>
      </c>
      <c r="H41" s="14">
        <v>1</v>
      </c>
      <c r="I41" s="14" t="s">
        <v>120</v>
      </c>
    </row>
    <row r="42" spans="1:9" x14ac:dyDescent="0.5">
      <c r="A42" s="14">
        <v>1514095</v>
      </c>
      <c r="B42" s="14" t="s">
        <v>126</v>
      </c>
      <c r="E42" s="14">
        <v>2</v>
      </c>
      <c r="H42" s="14">
        <v>1</v>
      </c>
      <c r="I42" s="14" t="s">
        <v>120</v>
      </c>
    </row>
    <row r="43" spans="1:9" x14ac:dyDescent="0.5">
      <c r="A43" s="14">
        <v>1537218</v>
      </c>
      <c r="B43" s="14" t="s">
        <v>127</v>
      </c>
      <c r="E43" s="14">
        <v>2</v>
      </c>
      <c r="H43" s="14">
        <v>1</v>
      </c>
      <c r="I43" s="14" t="s">
        <v>120</v>
      </c>
    </row>
    <row r="44" spans="1:9" x14ac:dyDescent="0.5">
      <c r="A44" s="14">
        <v>1579351</v>
      </c>
      <c r="B44" s="14" t="s">
        <v>128</v>
      </c>
      <c r="C44" s="14">
        <v>1</v>
      </c>
      <c r="H44" s="14">
        <v>1</v>
      </c>
      <c r="I44" s="14" t="s">
        <v>120</v>
      </c>
    </row>
    <row r="45" spans="1:9" x14ac:dyDescent="0.5">
      <c r="A45" s="14">
        <v>1579349</v>
      </c>
      <c r="B45" s="14" t="s">
        <v>129</v>
      </c>
      <c r="E45" s="14">
        <v>1</v>
      </c>
      <c r="H45" s="14">
        <v>1</v>
      </c>
      <c r="I45" s="14" t="s">
        <v>120</v>
      </c>
    </row>
    <row r="46" spans="1:9" x14ac:dyDescent="0.5">
      <c r="A46" s="14">
        <v>1480758</v>
      </c>
      <c r="B46" s="14" t="s">
        <v>130</v>
      </c>
      <c r="E46" s="14">
        <v>2</v>
      </c>
      <c r="H46" s="14">
        <v>1</v>
      </c>
      <c r="I46" s="14" t="s">
        <v>120</v>
      </c>
    </row>
    <row r="47" spans="1:9" x14ac:dyDescent="0.5">
      <c r="A47" s="14">
        <v>1549440</v>
      </c>
      <c r="B47" s="14" t="s">
        <v>131</v>
      </c>
      <c r="D47" s="14">
        <v>1</v>
      </c>
      <c r="H47" s="14">
        <v>1</v>
      </c>
      <c r="I47" s="14" t="s">
        <v>120</v>
      </c>
    </row>
    <row r="48" spans="1:9" x14ac:dyDescent="0.5">
      <c r="A48" s="14">
        <v>1563349</v>
      </c>
      <c r="B48" s="14" t="s">
        <v>132</v>
      </c>
      <c r="D48" s="14">
        <v>4</v>
      </c>
      <c r="H48" s="14">
        <v>1</v>
      </c>
      <c r="I48" s="14" t="s">
        <v>120</v>
      </c>
    </row>
    <row r="49" spans="1:9" x14ac:dyDescent="0.5">
      <c r="A49" s="14">
        <v>1542774</v>
      </c>
      <c r="B49" s="14" t="s">
        <v>133</v>
      </c>
      <c r="E49" s="14">
        <v>2</v>
      </c>
      <c r="H49" s="14">
        <v>1</v>
      </c>
      <c r="I49" s="14" t="s">
        <v>120</v>
      </c>
    </row>
    <row r="50" spans="1:9" x14ac:dyDescent="0.5">
      <c r="A50" s="14">
        <v>1498925</v>
      </c>
      <c r="B50" s="14" t="s">
        <v>134</v>
      </c>
      <c r="E50" s="14">
        <v>2</v>
      </c>
      <c r="H50" s="14">
        <v>1</v>
      </c>
      <c r="I50" s="14" t="s">
        <v>120</v>
      </c>
    </row>
    <row r="51" spans="1:9" x14ac:dyDescent="0.5">
      <c r="A51" s="14">
        <v>1532384</v>
      </c>
      <c r="B51" s="14" t="s">
        <v>135</v>
      </c>
      <c r="D51" s="14">
        <v>1</v>
      </c>
      <c r="H51" s="14">
        <v>1</v>
      </c>
      <c r="I51" s="14" t="s">
        <v>120</v>
      </c>
    </row>
    <row r="52" spans="1:9" x14ac:dyDescent="0.5">
      <c r="A52" s="14">
        <v>1556494</v>
      </c>
      <c r="B52" s="14" t="s">
        <v>136</v>
      </c>
      <c r="E52" s="14">
        <v>1</v>
      </c>
      <c r="H52" s="14">
        <v>1</v>
      </c>
      <c r="I52" s="14" t="s">
        <v>120</v>
      </c>
    </row>
    <row r="53" spans="1:9" x14ac:dyDescent="0.5">
      <c r="A53" s="14">
        <v>1374559</v>
      </c>
      <c r="B53" s="14" t="s">
        <v>137</v>
      </c>
      <c r="E53" s="14">
        <v>2</v>
      </c>
      <c r="H53" s="14">
        <v>1</v>
      </c>
      <c r="I53" s="14" t="s">
        <v>120</v>
      </c>
    </row>
    <row r="54" spans="1:9" x14ac:dyDescent="0.5">
      <c r="A54" s="14">
        <v>1508361</v>
      </c>
      <c r="B54" s="14" t="s">
        <v>115</v>
      </c>
      <c r="E54" s="14">
        <v>2</v>
      </c>
      <c r="H54" s="14">
        <v>1</v>
      </c>
      <c r="I54" s="14" t="s">
        <v>120</v>
      </c>
    </row>
    <row r="55" spans="1:9" x14ac:dyDescent="0.5">
      <c r="A55" s="14">
        <v>1336251</v>
      </c>
      <c r="B55" s="14" t="s">
        <v>138</v>
      </c>
      <c r="D55" s="14">
        <v>1</v>
      </c>
      <c r="H55" s="14">
        <v>1</v>
      </c>
      <c r="I55" s="14" t="s">
        <v>120</v>
      </c>
    </row>
    <row r="56" spans="1:9" x14ac:dyDescent="0.5">
      <c r="A56" s="14">
        <v>1455048</v>
      </c>
      <c r="B56" s="14" t="s">
        <v>139</v>
      </c>
      <c r="E56" s="14">
        <v>1</v>
      </c>
      <c r="H56" s="14">
        <v>1</v>
      </c>
      <c r="I56" s="14" t="s">
        <v>120</v>
      </c>
    </row>
    <row r="57" spans="1:9" x14ac:dyDescent="0.5">
      <c r="A57" s="14">
        <v>1557791</v>
      </c>
      <c r="B57" s="14" t="s">
        <v>140</v>
      </c>
      <c r="D57" s="14">
        <v>1</v>
      </c>
      <c r="H57" s="14">
        <v>1</v>
      </c>
      <c r="I57" s="14" t="s">
        <v>120</v>
      </c>
    </row>
    <row r="58" spans="1:9" x14ac:dyDescent="0.5">
      <c r="A58" s="14">
        <v>1565239</v>
      </c>
      <c r="B58" s="14" t="s">
        <v>141</v>
      </c>
      <c r="E58" s="14">
        <v>1</v>
      </c>
      <c r="H58" s="14">
        <v>1</v>
      </c>
      <c r="I58" s="14" t="s">
        <v>120</v>
      </c>
    </row>
    <row r="59" spans="1:9" x14ac:dyDescent="0.5">
      <c r="A59" s="14">
        <v>1534032</v>
      </c>
      <c r="B59" s="14" t="s">
        <v>142</v>
      </c>
      <c r="E59" s="14">
        <v>1</v>
      </c>
      <c r="H59" s="14">
        <v>1</v>
      </c>
      <c r="I59" s="14" t="s">
        <v>120</v>
      </c>
    </row>
    <row r="60" spans="1:9" x14ac:dyDescent="0.5">
      <c r="A60" s="14">
        <v>1551444</v>
      </c>
      <c r="B60" s="14" t="s">
        <v>143</v>
      </c>
      <c r="E60" s="14">
        <v>1</v>
      </c>
      <c r="H60" s="14">
        <v>1</v>
      </c>
      <c r="I60" s="14" t="s">
        <v>120</v>
      </c>
    </row>
    <row r="61" spans="1:9" x14ac:dyDescent="0.5">
      <c r="A61" s="14">
        <v>1522602</v>
      </c>
      <c r="B61" s="14" t="s">
        <v>144</v>
      </c>
      <c r="E61" s="14">
        <v>1</v>
      </c>
      <c r="H61" s="14">
        <v>1</v>
      </c>
      <c r="I61" s="14" t="s">
        <v>120</v>
      </c>
    </row>
    <row r="62" spans="1:9" x14ac:dyDescent="0.5">
      <c r="A62" s="14">
        <v>1601198</v>
      </c>
      <c r="B62" s="14" t="s">
        <v>145</v>
      </c>
      <c r="C62" s="14">
        <v>1</v>
      </c>
      <c r="H62" s="14">
        <v>1</v>
      </c>
      <c r="I62" s="14" t="s">
        <v>120</v>
      </c>
    </row>
    <row r="63" spans="1:9" x14ac:dyDescent="0.5">
      <c r="A63" s="14">
        <v>1533457</v>
      </c>
      <c r="B63" s="14" t="s">
        <v>146</v>
      </c>
      <c r="E63" s="14">
        <v>1</v>
      </c>
      <c r="H63" s="14">
        <v>1</v>
      </c>
      <c r="I63" s="14" t="s">
        <v>120</v>
      </c>
    </row>
    <row r="64" spans="1:9" x14ac:dyDescent="0.5">
      <c r="A64" s="14">
        <v>1542320</v>
      </c>
      <c r="B64" s="14" t="s">
        <v>147</v>
      </c>
      <c r="E64" s="14">
        <v>1</v>
      </c>
      <c r="H64" s="14">
        <v>1</v>
      </c>
      <c r="I64" s="14" t="s">
        <v>120</v>
      </c>
    </row>
    <row r="65" spans="1:9" x14ac:dyDescent="0.5">
      <c r="A65" s="14">
        <v>1533388</v>
      </c>
      <c r="B65" s="14" t="s">
        <v>148</v>
      </c>
      <c r="D65" s="14">
        <v>1</v>
      </c>
      <c r="H65" s="14">
        <v>1</v>
      </c>
      <c r="I65" s="14" t="s">
        <v>120</v>
      </c>
    </row>
    <row r="66" spans="1:9" x14ac:dyDescent="0.5">
      <c r="A66" s="14">
        <v>1533445</v>
      </c>
      <c r="B66" s="14" t="s">
        <v>149</v>
      </c>
      <c r="C66" s="14">
        <v>1</v>
      </c>
      <c r="E66" s="14">
        <v>1</v>
      </c>
      <c r="H66" s="14">
        <v>1</v>
      </c>
      <c r="I66" s="14" t="s">
        <v>120</v>
      </c>
    </row>
    <row r="67" spans="1:9" x14ac:dyDescent="0.5">
      <c r="A67" s="14">
        <v>1571165</v>
      </c>
      <c r="B67" s="14" t="s">
        <v>150</v>
      </c>
      <c r="E67" s="14">
        <v>2</v>
      </c>
      <c r="H67" s="14">
        <v>1</v>
      </c>
      <c r="I67" s="14" t="s">
        <v>120</v>
      </c>
    </row>
    <row r="68" spans="1:9" x14ac:dyDescent="0.5">
      <c r="A68" s="14">
        <v>1527348</v>
      </c>
      <c r="B68" s="14" t="s">
        <v>151</v>
      </c>
      <c r="E68" s="14">
        <v>1</v>
      </c>
      <c r="H68" s="14">
        <v>1</v>
      </c>
      <c r="I68" s="14" t="s">
        <v>120</v>
      </c>
    </row>
    <row r="69" spans="1:9" x14ac:dyDescent="0.5">
      <c r="A69" s="14">
        <v>1336254</v>
      </c>
      <c r="B69" s="14" t="s">
        <v>138</v>
      </c>
      <c r="D69" s="14">
        <v>1</v>
      </c>
      <c r="H69" s="14">
        <v>1</v>
      </c>
      <c r="I69" s="14" t="s">
        <v>120</v>
      </c>
    </row>
    <row r="70" spans="1:9" x14ac:dyDescent="0.5">
      <c r="A70" s="14">
        <v>1584859</v>
      </c>
      <c r="B70" s="14" t="s">
        <v>152</v>
      </c>
      <c r="E70" s="14">
        <v>5</v>
      </c>
      <c r="H70" s="14">
        <v>1</v>
      </c>
      <c r="I70" s="14" t="s">
        <v>120</v>
      </c>
    </row>
    <row r="71" spans="1:9" x14ac:dyDescent="0.5">
      <c r="A71" s="14">
        <v>1571281</v>
      </c>
      <c r="B71" s="14" t="s">
        <v>153</v>
      </c>
      <c r="E71" s="14">
        <v>1</v>
      </c>
      <c r="H71" s="14">
        <v>1</v>
      </c>
      <c r="I71" s="14" t="s">
        <v>120</v>
      </c>
    </row>
    <row r="72" spans="1:9" x14ac:dyDescent="0.5">
      <c r="A72" s="14">
        <v>1574618</v>
      </c>
      <c r="B72" s="14" t="s">
        <v>154</v>
      </c>
      <c r="D72" s="14">
        <v>1</v>
      </c>
      <c r="H72" s="14">
        <v>1</v>
      </c>
      <c r="I72" s="14" t="s">
        <v>120</v>
      </c>
    </row>
    <row r="73" spans="1:9" x14ac:dyDescent="0.5">
      <c r="A73" s="14">
        <v>1556951</v>
      </c>
      <c r="B73" s="14" t="s">
        <v>119</v>
      </c>
      <c r="I73" s="14" t="s">
        <v>120</v>
      </c>
    </row>
    <row r="74" spans="1:9" x14ac:dyDescent="0.5">
      <c r="A74" s="14">
        <v>1556984</v>
      </c>
      <c r="B74" s="14" t="s">
        <v>119</v>
      </c>
      <c r="I74" s="14" t="s">
        <v>120</v>
      </c>
    </row>
    <row r="75" spans="1:9" x14ac:dyDescent="0.5">
      <c r="A75" s="14">
        <v>1586773</v>
      </c>
      <c r="B75" s="14" t="s">
        <v>155</v>
      </c>
      <c r="E75" s="14">
        <v>2</v>
      </c>
      <c r="H75" s="14">
        <v>1</v>
      </c>
      <c r="I75" s="14" t="s">
        <v>120</v>
      </c>
    </row>
    <row r="76" spans="1:9" x14ac:dyDescent="0.5">
      <c r="A76" s="14">
        <v>1556773</v>
      </c>
      <c r="B76" s="14" t="s">
        <v>114</v>
      </c>
      <c r="E76" s="14">
        <v>2</v>
      </c>
      <c r="H76" s="14">
        <v>1</v>
      </c>
      <c r="I76" s="14" t="s">
        <v>120</v>
      </c>
    </row>
    <row r="77" spans="1:9" x14ac:dyDescent="0.5">
      <c r="A77" s="14">
        <v>1519848</v>
      </c>
      <c r="B77" s="14" t="s">
        <v>156</v>
      </c>
      <c r="E77" s="14">
        <v>2</v>
      </c>
      <c r="H77" s="14">
        <v>1</v>
      </c>
      <c r="I77" s="14" t="s">
        <v>120</v>
      </c>
    </row>
    <row r="78" spans="1:9" x14ac:dyDescent="0.5">
      <c r="A78" s="14">
        <v>1563543</v>
      </c>
      <c r="B78" s="14" t="s">
        <v>157</v>
      </c>
      <c r="C78" s="14">
        <v>1</v>
      </c>
      <c r="H78" s="14">
        <v>1</v>
      </c>
      <c r="I78" s="14" t="s">
        <v>120</v>
      </c>
    </row>
    <row r="79" spans="1:9" x14ac:dyDescent="0.5">
      <c r="A79" s="14">
        <v>1558483</v>
      </c>
      <c r="B79" s="14" t="s">
        <v>145</v>
      </c>
      <c r="C79" s="14">
        <v>1</v>
      </c>
      <c r="H79" s="14">
        <v>1</v>
      </c>
      <c r="I79" s="14" t="s">
        <v>120</v>
      </c>
    </row>
    <row r="80" spans="1:9" x14ac:dyDescent="0.5">
      <c r="A80" s="14">
        <v>1493241</v>
      </c>
      <c r="B80" s="14" t="s">
        <v>158</v>
      </c>
      <c r="E80" s="14">
        <v>1</v>
      </c>
      <c r="H80" s="14">
        <v>1</v>
      </c>
      <c r="I80" s="14" t="s">
        <v>120</v>
      </c>
    </row>
    <row r="81" spans="1:9" x14ac:dyDescent="0.5">
      <c r="A81" s="14">
        <v>1541271</v>
      </c>
      <c r="B81" s="14" t="s">
        <v>159</v>
      </c>
      <c r="E81" s="14">
        <v>1</v>
      </c>
      <c r="H81" s="14">
        <v>1</v>
      </c>
      <c r="I81" s="14" t="s">
        <v>120</v>
      </c>
    </row>
    <row r="82" spans="1:9" x14ac:dyDescent="0.5">
      <c r="A82" s="14">
        <v>1528037</v>
      </c>
      <c r="B82" s="14" t="s">
        <v>160</v>
      </c>
      <c r="E82" s="14">
        <v>1</v>
      </c>
      <c r="H82" s="14">
        <v>1</v>
      </c>
      <c r="I82" s="14" t="s">
        <v>120</v>
      </c>
    </row>
    <row r="83" spans="1:9" x14ac:dyDescent="0.5">
      <c r="A83" s="14">
        <v>1548573</v>
      </c>
      <c r="B83" s="14" t="s">
        <v>161</v>
      </c>
      <c r="E83" s="14">
        <v>1</v>
      </c>
      <c r="H83" s="14">
        <v>1</v>
      </c>
      <c r="I83" s="14" t="s">
        <v>120</v>
      </c>
    </row>
    <row r="84" spans="1:9" x14ac:dyDescent="0.5">
      <c r="A84" s="14">
        <v>1534043</v>
      </c>
      <c r="B84" s="14" t="s">
        <v>162</v>
      </c>
      <c r="E84" s="14">
        <v>1</v>
      </c>
      <c r="H84" s="14">
        <v>1</v>
      </c>
      <c r="I84" s="14" t="s">
        <v>120</v>
      </c>
    </row>
    <row r="85" spans="1:9" x14ac:dyDescent="0.5">
      <c r="A85" s="14">
        <v>1570813</v>
      </c>
      <c r="B85" s="14" t="s">
        <v>163</v>
      </c>
      <c r="D85" s="14">
        <v>2</v>
      </c>
      <c r="H85" s="14">
        <v>1</v>
      </c>
      <c r="I85" s="14" t="s">
        <v>120</v>
      </c>
    </row>
    <row r="86" spans="1:9" x14ac:dyDescent="0.5">
      <c r="A86" s="14">
        <v>1515402</v>
      </c>
      <c r="B86" s="14" t="s">
        <v>164</v>
      </c>
      <c r="D86" s="14">
        <v>2</v>
      </c>
      <c r="H86" s="14">
        <v>1</v>
      </c>
      <c r="I86" s="14" t="s">
        <v>120</v>
      </c>
    </row>
    <row r="87" spans="1:9" x14ac:dyDescent="0.5">
      <c r="A87" s="14">
        <v>1571611</v>
      </c>
      <c r="B87" s="14" t="s">
        <v>165</v>
      </c>
      <c r="C87" s="14">
        <v>0</v>
      </c>
      <c r="D87" s="14">
        <v>0</v>
      </c>
      <c r="E87" s="14">
        <v>2</v>
      </c>
      <c r="G87" s="14">
        <v>0</v>
      </c>
      <c r="H87" s="14">
        <v>1</v>
      </c>
      <c r="I87" s="14" t="s">
        <v>120</v>
      </c>
    </row>
    <row r="88" spans="1:9" x14ac:dyDescent="0.5">
      <c r="A88" s="14">
        <v>1536919</v>
      </c>
      <c r="B88" s="14" t="s">
        <v>166</v>
      </c>
      <c r="E88" s="14">
        <v>1</v>
      </c>
      <c r="H88" s="14">
        <v>1</v>
      </c>
      <c r="I88" s="14" t="s">
        <v>120</v>
      </c>
    </row>
    <row r="89" spans="1:9" x14ac:dyDescent="0.5">
      <c r="A89" s="14">
        <v>1566096</v>
      </c>
      <c r="B89" s="14" t="s">
        <v>144</v>
      </c>
      <c r="E89" s="14">
        <v>1</v>
      </c>
      <c r="H89" s="14">
        <v>1</v>
      </c>
      <c r="I89" s="14" t="s">
        <v>120</v>
      </c>
    </row>
    <row r="90" spans="1:9" x14ac:dyDescent="0.5">
      <c r="A90" s="14">
        <v>1507204</v>
      </c>
      <c r="B90" s="14" t="s">
        <v>155</v>
      </c>
      <c r="E90" s="14">
        <v>2</v>
      </c>
      <c r="H90" s="14">
        <v>1</v>
      </c>
      <c r="I90" s="14" t="s">
        <v>120</v>
      </c>
    </row>
    <row r="91" spans="1:9" x14ac:dyDescent="0.5">
      <c r="A91" s="14">
        <v>1556903</v>
      </c>
      <c r="B91" s="14" t="s">
        <v>141</v>
      </c>
      <c r="E91" s="14">
        <v>0</v>
      </c>
      <c r="G91" s="14">
        <v>1</v>
      </c>
      <c r="H91" s="14">
        <v>1</v>
      </c>
      <c r="I91" s="14" t="s">
        <v>120</v>
      </c>
    </row>
    <row r="92" spans="1:9" x14ac:dyDescent="0.5">
      <c r="A92" s="14">
        <v>1487588</v>
      </c>
      <c r="B92" s="14" t="s">
        <v>167</v>
      </c>
      <c r="C92" s="14">
        <v>0</v>
      </c>
      <c r="D92" s="14">
        <v>0</v>
      </c>
      <c r="E92" s="14">
        <v>1</v>
      </c>
      <c r="G92" s="14">
        <v>0</v>
      </c>
      <c r="H92" s="14">
        <v>1</v>
      </c>
      <c r="I92" s="14" t="s">
        <v>120</v>
      </c>
    </row>
    <row r="93" spans="1:9" x14ac:dyDescent="0.5">
      <c r="A93" s="14">
        <v>1473726</v>
      </c>
      <c r="B93" s="14" t="s">
        <v>155</v>
      </c>
      <c r="E93" s="14">
        <v>2</v>
      </c>
      <c r="H93" s="14">
        <v>1</v>
      </c>
      <c r="I93" s="14" t="s">
        <v>120</v>
      </c>
    </row>
    <row r="94" spans="1:9" x14ac:dyDescent="0.5">
      <c r="A94" s="14">
        <v>1544068</v>
      </c>
      <c r="B94" s="14" t="s">
        <v>168</v>
      </c>
      <c r="D94" s="14">
        <v>1</v>
      </c>
      <c r="H94" s="14">
        <v>1</v>
      </c>
      <c r="I94" s="14" t="s">
        <v>120</v>
      </c>
    </row>
    <row r="95" spans="1:9" x14ac:dyDescent="0.5">
      <c r="A95" s="14">
        <v>1543843</v>
      </c>
      <c r="B95" s="14" t="s">
        <v>169</v>
      </c>
      <c r="E95" s="14">
        <v>1</v>
      </c>
      <c r="H95" s="14">
        <v>1</v>
      </c>
      <c r="I95" s="14" t="s">
        <v>120</v>
      </c>
    </row>
    <row r="96" spans="1:9" x14ac:dyDescent="0.5">
      <c r="A96" s="14">
        <v>1473732</v>
      </c>
      <c r="B96" s="14" t="s">
        <v>155</v>
      </c>
      <c r="E96" s="14">
        <v>2</v>
      </c>
      <c r="H96" s="14">
        <v>1</v>
      </c>
      <c r="I96" s="14" t="s">
        <v>120</v>
      </c>
    </row>
    <row r="97" spans="1:9" x14ac:dyDescent="0.5">
      <c r="A97" s="14">
        <v>1519761</v>
      </c>
      <c r="B97" s="14" t="s">
        <v>170</v>
      </c>
      <c r="E97" s="14">
        <v>1</v>
      </c>
      <c r="H97" s="14">
        <v>1</v>
      </c>
      <c r="I97" s="14" t="s">
        <v>120</v>
      </c>
    </row>
    <row r="98" spans="1:9" x14ac:dyDescent="0.5">
      <c r="A98" s="14">
        <v>1601768</v>
      </c>
      <c r="B98" s="14" t="s">
        <v>171</v>
      </c>
      <c r="E98" s="14">
        <v>1</v>
      </c>
      <c r="H98" s="14">
        <v>1</v>
      </c>
      <c r="I98" s="14" t="s">
        <v>120</v>
      </c>
    </row>
    <row r="99" spans="1:9" x14ac:dyDescent="0.5">
      <c r="A99" s="14">
        <v>1503458</v>
      </c>
      <c r="B99" s="14" t="s">
        <v>172</v>
      </c>
      <c r="C99" s="14">
        <v>1</v>
      </c>
      <c r="H99" s="14">
        <v>1</v>
      </c>
      <c r="I99" s="14" t="s">
        <v>120</v>
      </c>
    </row>
    <row r="100" spans="1:9" x14ac:dyDescent="0.5">
      <c r="A100" s="14">
        <v>1601742</v>
      </c>
      <c r="B100" s="14" t="s">
        <v>171</v>
      </c>
      <c r="E100" s="14">
        <v>1</v>
      </c>
      <c r="H100" s="14">
        <v>1</v>
      </c>
      <c r="I100" s="14" t="s">
        <v>120</v>
      </c>
    </row>
    <row r="101" spans="1:9" x14ac:dyDescent="0.5">
      <c r="A101" s="14">
        <v>1586827</v>
      </c>
      <c r="B101" s="14" t="s">
        <v>155</v>
      </c>
      <c r="E101" s="14">
        <v>1</v>
      </c>
      <c r="H101" s="14">
        <v>1</v>
      </c>
      <c r="I101" s="14" t="s">
        <v>120</v>
      </c>
    </row>
    <row r="102" spans="1:9" x14ac:dyDescent="0.5">
      <c r="A102" s="14">
        <v>1547982</v>
      </c>
      <c r="B102" s="14" t="s">
        <v>173</v>
      </c>
      <c r="E102" s="14">
        <v>1</v>
      </c>
      <c r="H102" s="14">
        <v>1</v>
      </c>
      <c r="I102" s="14" t="s">
        <v>120</v>
      </c>
    </row>
    <row r="103" spans="1:9" x14ac:dyDescent="0.5">
      <c r="A103" s="14">
        <v>1586768</v>
      </c>
      <c r="B103" s="14" t="s">
        <v>155</v>
      </c>
      <c r="E103" s="14">
        <v>1</v>
      </c>
      <c r="H103" s="14">
        <v>1</v>
      </c>
      <c r="I103" s="14" t="s">
        <v>120</v>
      </c>
    </row>
    <row r="104" spans="1:9" x14ac:dyDescent="0.5">
      <c r="A104" s="14">
        <v>1547354</v>
      </c>
      <c r="B104" s="14" t="s">
        <v>144</v>
      </c>
      <c r="E104" s="14">
        <v>1</v>
      </c>
      <c r="H104" s="14">
        <v>1</v>
      </c>
      <c r="I104" s="14" t="s">
        <v>120</v>
      </c>
    </row>
    <row r="105" spans="1:9" x14ac:dyDescent="0.5">
      <c r="A105" s="14">
        <v>1466228</v>
      </c>
      <c r="B105" s="14" t="s">
        <v>174</v>
      </c>
      <c r="E105" s="14">
        <v>1</v>
      </c>
      <c r="H105" s="14">
        <v>1</v>
      </c>
      <c r="I105" s="14" t="s">
        <v>120</v>
      </c>
    </row>
    <row r="106" spans="1:9" x14ac:dyDescent="0.5">
      <c r="A106" s="14">
        <v>1533461</v>
      </c>
      <c r="B106" s="14" t="s">
        <v>146</v>
      </c>
      <c r="E106" s="14">
        <v>1</v>
      </c>
      <c r="H106" s="14">
        <v>1</v>
      </c>
      <c r="I106" s="14" t="s">
        <v>120</v>
      </c>
    </row>
    <row r="107" spans="1:9" x14ac:dyDescent="0.5">
      <c r="A107" s="14">
        <v>1518934</v>
      </c>
      <c r="B107" s="14" t="s">
        <v>175</v>
      </c>
      <c r="E107" s="14">
        <v>1</v>
      </c>
      <c r="H107" s="14">
        <v>1</v>
      </c>
      <c r="I107" s="14" t="s">
        <v>120</v>
      </c>
    </row>
    <row r="108" spans="1:9" x14ac:dyDescent="0.5">
      <c r="A108" s="14">
        <v>1477845</v>
      </c>
      <c r="B108" s="14" t="s">
        <v>176</v>
      </c>
      <c r="E108" s="14">
        <v>3</v>
      </c>
      <c r="H108" s="14">
        <v>1</v>
      </c>
      <c r="I108" s="14" t="s">
        <v>120</v>
      </c>
    </row>
    <row r="109" spans="1:9" x14ac:dyDescent="0.5">
      <c r="A109" s="14">
        <v>1549135</v>
      </c>
      <c r="B109" s="14" t="s">
        <v>177</v>
      </c>
      <c r="E109" s="14">
        <v>1</v>
      </c>
      <c r="H109" s="14">
        <v>1</v>
      </c>
      <c r="I109" s="14" t="s">
        <v>120</v>
      </c>
    </row>
    <row r="110" spans="1:9" x14ac:dyDescent="0.5">
      <c r="A110" s="14">
        <v>1589180</v>
      </c>
      <c r="B110" s="14" t="s">
        <v>178</v>
      </c>
      <c r="E110" s="14">
        <v>1</v>
      </c>
      <c r="H110" s="14">
        <v>1</v>
      </c>
      <c r="I110" s="14" t="s">
        <v>120</v>
      </c>
    </row>
    <row r="111" spans="1:9" x14ac:dyDescent="0.5">
      <c r="A111" s="14">
        <v>1564649</v>
      </c>
      <c r="B111" s="14" t="s">
        <v>179</v>
      </c>
      <c r="E111" s="14">
        <v>2</v>
      </c>
      <c r="H111" s="14">
        <v>1</v>
      </c>
      <c r="I111" s="14" t="s">
        <v>120</v>
      </c>
    </row>
    <row r="112" spans="1:9" x14ac:dyDescent="0.5">
      <c r="A112" s="14">
        <v>1551350</v>
      </c>
      <c r="B112" s="14" t="s">
        <v>180</v>
      </c>
      <c r="E112" s="14">
        <v>2</v>
      </c>
      <c r="H112" s="14">
        <v>1</v>
      </c>
      <c r="I112" s="14" t="s">
        <v>120</v>
      </c>
    </row>
    <row r="113" spans="1:9" x14ac:dyDescent="0.5">
      <c r="A113" s="14">
        <v>1505910</v>
      </c>
      <c r="B113" s="14" t="s">
        <v>181</v>
      </c>
      <c r="E113" s="14">
        <v>2</v>
      </c>
      <c r="H113" s="14">
        <v>1</v>
      </c>
      <c r="I113" s="14" t="s">
        <v>120</v>
      </c>
    </row>
    <row r="114" spans="1:9" x14ac:dyDescent="0.5">
      <c r="A114" s="14">
        <v>1581251</v>
      </c>
      <c r="B114" s="14" t="s">
        <v>156</v>
      </c>
      <c r="D114" s="14">
        <v>1</v>
      </c>
      <c r="H114" s="14">
        <v>1</v>
      </c>
      <c r="I114" s="14" t="s">
        <v>120</v>
      </c>
    </row>
    <row r="115" spans="1:9" x14ac:dyDescent="0.5">
      <c r="A115" s="14">
        <v>1543856</v>
      </c>
      <c r="B115" s="14" t="s">
        <v>169</v>
      </c>
      <c r="E115" s="14">
        <v>1</v>
      </c>
      <c r="H115" s="14">
        <v>1</v>
      </c>
      <c r="I115" s="14" t="s">
        <v>120</v>
      </c>
    </row>
    <row r="116" spans="1:9" x14ac:dyDescent="0.5">
      <c r="A116" s="14">
        <v>1558183</v>
      </c>
      <c r="B116" s="14" t="s">
        <v>182</v>
      </c>
      <c r="E116" s="14">
        <v>1</v>
      </c>
      <c r="H116" s="14">
        <v>1</v>
      </c>
      <c r="I116" s="14" t="s">
        <v>120</v>
      </c>
    </row>
    <row r="117" spans="1:9" x14ac:dyDescent="0.5">
      <c r="A117" s="14">
        <v>1571764</v>
      </c>
      <c r="B117" s="14" t="s">
        <v>183</v>
      </c>
      <c r="C117" s="14">
        <v>1</v>
      </c>
      <c r="H117" s="14">
        <v>1</v>
      </c>
      <c r="I117" s="14" t="s">
        <v>120</v>
      </c>
    </row>
    <row r="118" spans="1:9" x14ac:dyDescent="0.5">
      <c r="A118" s="14">
        <v>1596298</v>
      </c>
      <c r="B118" s="14" t="s">
        <v>171</v>
      </c>
      <c r="E118" s="14">
        <v>1</v>
      </c>
      <c r="H118" s="14">
        <v>1</v>
      </c>
      <c r="I118" s="14" t="s">
        <v>120</v>
      </c>
    </row>
    <row r="119" spans="1:9" x14ac:dyDescent="0.5">
      <c r="A119" s="14">
        <v>1572252</v>
      </c>
      <c r="B119" s="14" t="s">
        <v>107</v>
      </c>
      <c r="C119" s="14">
        <v>1</v>
      </c>
      <c r="H119" s="14">
        <v>1</v>
      </c>
      <c r="I119" s="14" t="s">
        <v>120</v>
      </c>
    </row>
    <row r="120" spans="1:9" x14ac:dyDescent="0.5">
      <c r="A120" s="14">
        <v>1550646</v>
      </c>
      <c r="B120" s="14" t="s">
        <v>180</v>
      </c>
      <c r="E120" s="14">
        <v>1</v>
      </c>
      <c r="H120" s="14">
        <v>1</v>
      </c>
      <c r="I120" s="14" t="s">
        <v>120</v>
      </c>
    </row>
    <row r="121" spans="1:9" x14ac:dyDescent="0.5">
      <c r="A121" s="14">
        <v>1579358</v>
      </c>
      <c r="B121" s="14" t="s">
        <v>184</v>
      </c>
      <c r="E121" s="14">
        <v>1</v>
      </c>
      <c r="H121" s="14">
        <v>1</v>
      </c>
      <c r="I121" s="14" t="s">
        <v>120</v>
      </c>
    </row>
    <row r="122" spans="1:9" x14ac:dyDescent="0.5">
      <c r="A122" s="14">
        <v>1561653</v>
      </c>
      <c r="B122" s="14" t="s">
        <v>185</v>
      </c>
      <c r="D122" s="14">
        <v>1</v>
      </c>
      <c r="H122" s="14">
        <v>1</v>
      </c>
      <c r="I122" s="14" t="s">
        <v>120</v>
      </c>
    </row>
    <row r="123" spans="1:9" x14ac:dyDescent="0.5">
      <c r="A123" s="14">
        <v>1522778</v>
      </c>
      <c r="B123" s="14" t="s">
        <v>186</v>
      </c>
      <c r="D123" s="14">
        <v>1</v>
      </c>
      <c r="H123" s="14">
        <v>1</v>
      </c>
      <c r="I123" s="14" t="s">
        <v>120</v>
      </c>
    </row>
    <row r="124" spans="1:9" x14ac:dyDescent="0.5">
      <c r="A124" s="14">
        <v>1575588</v>
      </c>
      <c r="B124" s="14" t="s">
        <v>187</v>
      </c>
      <c r="C124" s="14">
        <v>1</v>
      </c>
      <c r="H124" s="14">
        <v>1</v>
      </c>
      <c r="I124" s="14" t="s">
        <v>120</v>
      </c>
    </row>
    <row r="125" spans="1:9" x14ac:dyDescent="0.5">
      <c r="A125" s="14">
        <v>1500537</v>
      </c>
      <c r="B125" s="14" t="s">
        <v>175</v>
      </c>
      <c r="E125" s="14">
        <v>1</v>
      </c>
      <c r="H125" s="14">
        <v>1</v>
      </c>
      <c r="I125" s="14" t="s">
        <v>120</v>
      </c>
    </row>
    <row r="126" spans="1:9" x14ac:dyDescent="0.5">
      <c r="A126" s="14">
        <v>1562158</v>
      </c>
      <c r="B126" s="14" t="s">
        <v>188</v>
      </c>
      <c r="C126" s="14">
        <v>1</v>
      </c>
      <c r="H126" s="14">
        <v>1</v>
      </c>
      <c r="I126" s="14" t="s">
        <v>120</v>
      </c>
    </row>
    <row r="127" spans="1:9" x14ac:dyDescent="0.5">
      <c r="A127" s="14">
        <v>1557858</v>
      </c>
      <c r="B127" s="14" t="s">
        <v>189</v>
      </c>
      <c r="E127" s="14">
        <v>1</v>
      </c>
      <c r="H127" s="14">
        <v>1</v>
      </c>
      <c r="I127" s="14" t="s">
        <v>120</v>
      </c>
    </row>
    <row r="128" spans="1:9" x14ac:dyDescent="0.5">
      <c r="A128" s="14">
        <v>1568092</v>
      </c>
      <c r="B128" s="14" t="s">
        <v>190</v>
      </c>
      <c r="E128" s="14">
        <v>1</v>
      </c>
      <c r="H128" s="14">
        <v>1</v>
      </c>
      <c r="I128" s="14" t="s">
        <v>120</v>
      </c>
    </row>
    <row r="129" spans="1:9" x14ac:dyDescent="0.5">
      <c r="A129" s="14">
        <v>1531481</v>
      </c>
      <c r="B129" s="14" t="s">
        <v>191</v>
      </c>
      <c r="C129" s="14">
        <v>1</v>
      </c>
      <c r="E129" s="14">
        <v>1</v>
      </c>
      <c r="H129" s="14">
        <v>1</v>
      </c>
      <c r="I129" s="14" t="s">
        <v>120</v>
      </c>
    </row>
    <row r="130" spans="1:9" x14ac:dyDescent="0.5">
      <c r="A130" s="14">
        <v>1573056</v>
      </c>
      <c r="B130" s="14" t="s">
        <v>192</v>
      </c>
      <c r="E130" s="14">
        <v>1</v>
      </c>
      <c r="H130" s="14">
        <v>1</v>
      </c>
      <c r="I130" s="14" t="s">
        <v>120</v>
      </c>
    </row>
    <row r="131" spans="1:9" x14ac:dyDescent="0.5">
      <c r="A131" s="14">
        <v>1533963</v>
      </c>
      <c r="B131" s="14" t="s">
        <v>193</v>
      </c>
      <c r="D131" s="14">
        <v>1</v>
      </c>
      <c r="H131" s="14">
        <v>1</v>
      </c>
      <c r="I131" s="14" t="s">
        <v>120</v>
      </c>
    </row>
    <row r="132" spans="1:9" x14ac:dyDescent="0.5">
      <c r="A132" s="14">
        <v>1496204</v>
      </c>
      <c r="B132" s="14" t="s">
        <v>194</v>
      </c>
      <c r="C132" s="14">
        <v>1</v>
      </c>
      <c r="H132" s="14">
        <v>1</v>
      </c>
      <c r="I132" s="14" t="s">
        <v>120</v>
      </c>
    </row>
    <row r="133" spans="1:9" x14ac:dyDescent="0.5">
      <c r="A133" s="14">
        <v>1528072</v>
      </c>
      <c r="B133" s="14" t="s">
        <v>131</v>
      </c>
      <c r="E133" s="14">
        <v>1</v>
      </c>
      <c r="H133" s="14">
        <v>1</v>
      </c>
      <c r="I133" s="14" t="s">
        <v>120</v>
      </c>
    </row>
    <row r="134" spans="1:9" x14ac:dyDescent="0.5">
      <c r="A134" s="14">
        <v>1541283</v>
      </c>
      <c r="B134" s="14" t="s">
        <v>195</v>
      </c>
      <c r="C134" s="14">
        <v>1</v>
      </c>
      <c r="H134" s="14">
        <v>1</v>
      </c>
      <c r="I134" s="14" t="s">
        <v>120</v>
      </c>
    </row>
    <row r="135" spans="1:9" x14ac:dyDescent="0.5">
      <c r="A135" s="14">
        <v>1516426</v>
      </c>
      <c r="B135" s="14" t="s">
        <v>196</v>
      </c>
      <c r="E135" s="14">
        <v>1</v>
      </c>
      <c r="H135" s="14">
        <v>1</v>
      </c>
      <c r="I135" s="14" t="s">
        <v>120</v>
      </c>
    </row>
    <row r="136" spans="1:9" x14ac:dyDescent="0.5">
      <c r="A136" s="14">
        <v>1501464</v>
      </c>
      <c r="B136" s="14" t="s">
        <v>162</v>
      </c>
      <c r="E136" s="14">
        <v>1</v>
      </c>
      <c r="H136" s="14">
        <v>1</v>
      </c>
      <c r="I136" s="14" t="s">
        <v>120</v>
      </c>
    </row>
    <row r="137" spans="1:9" x14ac:dyDescent="0.5">
      <c r="A137" s="14">
        <v>1373221</v>
      </c>
      <c r="B137" s="14" t="s">
        <v>197</v>
      </c>
      <c r="E137" s="14">
        <v>2</v>
      </c>
      <c r="H137" s="14">
        <v>1</v>
      </c>
      <c r="I137" s="14" t="s">
        <v>120</v>
      </c>
    </row>
    <row r="138" spans="1:9" x14ac:dyDescent="0.5">
      <c r="A138" s="14">
        <v>1571598</v>
      </c>
      <c r="B138" s="14" t="s">
        <v>198</v>
      </c>
      <c r="C138" s="14">
        <v>1</v>
      </c>
      <c r="H138" s="14">
        <v>1</v>
      </c>
      <c r="I138" s="14" t="s">
        <v>120</v>
      </c>
    </row>
    <row r="139" spans="1:9" x14ac:dyDescent="0.5">
      <c r="A139" s="14">
        <v>1554285</v>
      </c>
      <c r="B139" s="14" t="s">
        <v>199</v>
      </c>
      <c r="C139" s="14">
        <v>1</v>
      </c>
      <c r="H139" s="14">
        <v>1</v>
      </c>
      <c r="I139" s="14" t="s">
        <v>120</v>
      </c>
    </row>
    <row r="140" spans="1:9" x14ac:dyDescent="0.5">
      <c r="A140" s="14">
        <v>1593167</v>
      </c>
      <c r="B140" s="14" t="s">
        <v>200</v>
      </c>
      <c r="C140" s="14">
        <v>1</v>
      </c>
      <c r="H140" s="14">
        <v>1</v>
      </c>
      <c r="I140" s="14" t="s">
        <v>120</v>
      </c>
    </row>
    <row r="141" spans="1:9" x14ac:dyDescent="0.5">
      <c r="A141" s="14">
        <v>1514081</v>
      </c>
      <c r="B141" s="14" t="s">
        <v>126</v>
      </c>
      <c r="E141" s="14">
        <v>2</v>
      </c>
      <c r="H141" s="14">
        <v>1</v>
      </c>
      <c r="I141" s="14" t="s">
        <v>120</v>
      </c>
    </row>
    <row r="142" spans="1:9" x14ac:dyDescent="0.5">
      <c r="A142" s="14">
        <v>1501468</v>
      </c>
      <c r="B142" s="14" t="s">
        <v>162</v>
      </c>
      <c r="E142" s="14">
        <v>1</v>
      </c>
      <c r="H142" s="14">
        <v>1</v>
      </c>
      <c r="I142" s="14" t="s">
        <v>120</v>
      </c>
    </row>
    <row r="143" spans="1:9" x14ac:dyDescent="0.5">
      <c r="A143" s="14">
        <v>1529683</v>
      </c>
      <c r="B143" s="14" t="s">
        <v>201</v>
      </c>
      <c r="C143" s="14">
        <v>1</v>
      </c>
      <c r="H143" s="14">
        <v>1</v>
      </c>
      <c r="I143" s="14" t="s">
        <v>120</v>
      </c>
    </row>
    <row r="144" spans="1:9" x14ac:dyDescent="0.5">
      <c r="A144" s="14">
        <v>1513525</v>
      </c>
      <c r="B144" s="14" t="s">
        <v>202</v>
      </c>
      <c r="E144" s="14">
        <v>1</v>
      </c>
      <c r="H144" s="14">
        <v>1</v>
      </c>
      <c r="I144" s="14" t="s">
        <v>120</v>
      </c>
    </row>
    <row r="145" spans="1:9" x14ac:dyDescent="0.5">
      <c r="A145" s="14">
        <v>1534052</v>
      </c>
      <c r="B145" s="14" t="s">
        <v>162</v>
      </c>
      <c r="E145" s="14">
        <v>1</v>
      </c>
      <c r="H145" s="14">
        <v>1</v>
      </c>
      <c r="I145" s="14" t="s">
        <v>120</v>
      </c>
    </row>
    <row r="146" spans="1:9" x14ac:dyDescent="0.5">
      <c r="A146" s="14">
        <v>1501423</v>
      </c>
      <c r="B146" s="14" t="s">
        <v>203</v>
      </c>
      <c r="C146" s="14">
        <v>1</v>
      </c>
      <c r="H146" s="14">
        <v>1</v>
      </c>
      <c r="I146" s="14" t="s">
        <v>120</v>
      </c>
    </row>
    <row r="147" spans="1:9" x14ac:dyDescent="0.5">
      <c r="A147" s="14">
        <v>1563445</v>
      </c>
      <c r="B147" s="14" t="s">
        <v>204</v>
      </c>
      <c r="E147" s="14">
        <v>1</v>
      </c>
      <c r="H147" s="14">
        <v>1</v>
      </c>
      <c r="I147" s="14" t="s">
        <v>120</v>
      </c>
    </row>
    <row r="148" spans="1:9" x14ac:dyDescent="0.5">
      <c r="A148" s="14">
        <v>1530078</v>
      </c>
      <c r="B148" s="14" t="s">
        <v>205</v>
      </c>
      <c r="E148" s="14">
        <v>2</v>
      </c>
      <c r="H148" s="14">
        <v>1</v>
      </c>
      <c r="I148" s="14" t="s">
        <v>120</v>
      </c>
    </row>
    <row r="149" spans="1:9" x14ac:dyDescent="0.5">
      <c r="A149" s="14">
        <v>1493573</v>
      </c>
      <c r="B149" s="14" t="s">
        <v>206</v>
      </c>
      <c r="C149" s="14">
        <v>0</v>
      </c>
      <c r="D149" s="14">
        <v>0</v>
      </c>
      <c r="E149" s="14">
        <v>1</v>
      </c>
      <c r="G149" s="14">
        <v>0</v>
      </c>
      <c r="H149" s="14">
        <v>1</v>
      </c>
      <c r="I149" s="14" t="s">
        <v>120</v>
      </c>
    </row>
    <row r="150" spans="1:9" x14ac:dyDescent="0.5">
      <c r="A150" s="14">
        <v>1570435</v>
      </c>
      <c r="B150" s="14" t="s">
        <v>207</v>
      </c>
      <c r="D150" s="14">
        <v>1</v>
      </c>
      <c r="H150" s="14">
        <v>1</v>
      </c>
      <c r="I150" s="14" t="s">
        <v>120</v>
      </c>
    </row>
    <row r="151" spans="1:9" x14ac:dyDescent="0.5">
      <c r="A151" s="14">
        <v>1528692</v>
      </c>
      <c r="B151" s="14" t="s">
        <v>119</v>
      </c>
      <c r="I151" s="14" t="s">
        <v>120</v>
      </c>
    </row>
    <row r="152" spans="1:9" x14ac:dyDescent="0.5">
      <c r="A152" s="14">
        <v>1551212</v>
      </c>
      <c r="B152" s="14" t="s">
        <v>180</v>
      </c>
      <c r="E152" s="14">
        <v>1</v>
      </c>
      <c r="H152" s="14">
        <v>1</v>
      </c>
      <c r="I152" s="14" t="s">
        <v>120</v>
      </c>
    </row>
    <row r="153" spans="1:9" x14ac:dyDescent="0.5">
      <c r="A153" s="14">
        <v>1481672</v>
      </c>
      <c r="B153" s="14" t="s">
        <v>208</v>
      </c>
      <c r="E153" s="14">
        <v>1</v>
      </c>
      <c r="H153" s="14">
        <v>1</v>
      </c>
      <c r="I153" s="14" t="s">
        <v>120</v>
      </c>
    </row>
    <row r="154" spans="1:9" x14ac:dyDescent="0.5">
      <c r="A154" s="14">
        <v>1535545</v>
      </c>
      <c r="B154" s="14" t="s">
        <v>209</v>
      </c>
      <c r="E154" s="14">
        <v>1</v>
      </c>
      <c r="H154" s="14">
        <v>1</v>
      </c>
      <c r="I154" s="14" t="s">
        <v>120</v>
      </c>
    </row>
    <row r="155" spans="1:9" x14ac:dyDescent="0.5">
      <c r="A155" s="14">
        <v>1596265</v>
      </c>
      <c r="B155" s="14" t="s">
        <v>171</v>
      </c>
      <c r="E155" s="14">
        <v>1</v>
      </c>
      <c r="H155" s="14">
        <v>1</v>
      </c>
      <c r="I155" s="14" t="s">
        <v>120</v>
      </c>
    </row>
    <row r="156" spans="1:9" x14ac:dyDescent="0.5">
      <c r="A156" s="14">
        <v>1609637</v>
      </c>
      <c r="B156" s="14" t="s">
        <v>210</v>
      </c>
      <c r="E156" s="14">
        <v>1</v>
      </c>
      <c r="H156" s="14">
        <v>1</v>
      </c>
      <c r="I156" s="14" t="s">
        <v>120</v>
      </c>
    </row>
    <row r="157" spans="1:9" x14ac:dyDescent="0.5">
      <c r="A157" s="14">
        <v>1571311</v>
      </c>
      <c r="B157" s="14" t="s">
        <v>211</v>
      </c>
      <c r="C157" s="14">
        <v>1</v>
      </c>
      <c r="H157" s="14">
        <v>1</v>
      </c>
      <c r="I157" s="14" t="s">
        <v>120</v>
      </c>
    </row>
    <row r="158" spans="1:9" x14ac:dyDescent="0.5">
      <c r="A158" s="14">
        <v>1557860</v>
      </c>
      <c r="B158" s="14" t="s">
        <v>189</v>
      </c>
      <c r="E158" s="14">
        <v>1</v>
      </c>
      <c r="H158" s="14">
        <v>1</v>
      </c>
      <c r="I158" s="14" t="s">
        <v>120</v>
      </c>
    </row>
    <row r="159" spans="1:9" x14ac:dyDescent="0.5">
      <c r="A159" s="14">
        <v>1579031</v>
      </c>
      <c r="B159" s="14" t="s">
        <v>152</v>
      </c>
      <c r="E159" s="14">
        <v>7</v>
      </c>
      <c r="H159" s="14">
        <v>1</v>
      </c>
      <c r="I159" s="14" t="s">
        <v>120</v>
      </c>
    </row>
    <row r="160" spans="1:9" x14ac:dyDescent="0.5">
      <c r="A160" s="14">
        <v>1552407</v>
      </c>
      <c r="B160" s="14" t="s">
        <v>172</v>
      </c>
      <c r="D160" s="14">
        <v>1</v>
      </c>
      <c r="H160" s="14">
        <v>1</v>
      </c>
      <c r="I160" s="14" t="s">
        <v>120</v>
      </c>
    </row>
    <row r="161" spans="1:9" x14ac:dyDescent="0.5">
      <c r="A161" s="14">
        <v>1335620</v>
      </c>
      <c r="B161" s="14" t="s">
        <v>212</v>
      </c>
      <c r="D161" s="14">
        <v>1</v>
      </c>
      <c r="H161" s="14">
        <v>1</v>
      </c>
      <c r="I161" s="14" t="s">
        <v>120</v>
      </c>
    </row>
    <row r="162" spans="1:9" x14ac:dyDescent="0.5">
      <c r="A162" s="14">
        <v>1572550</v>
      </c>
      <c r="B162" s="14" t="s">
        <v>213</v>
      </c>
      <c r="E162" s="14">
        <v>1</v>
      </c>
      <c r="H162" s="14">
        <v>1</v>
      </c>
      <c r="I162" s="14" t="s">
        <v>120</v>
      </c>
    </row>
    <row r="163" spans="1:9" x14ac:dyDescent="0.5">
      <c r="A163" s="14">
        <v>1581244</v>
      </c>
      <c r="B163" s="14" t="s">
        <v>190</v>
      </c>
      <c r="E163" s="14">
        <v>1</v>
      </c>
      <c r="H163" s="14">
        <v>1</v>
      </c>
      <c r="I163" s="14" t="s">
        <v>120</v>
      </c>
    </row>
    <row r="164" spans="1:9" x14ac:dyDescent="0.5">
      <c r="A164" s="14">
        <v>1519544</v>
      </c>
      <c r="B164" s="14" t="s">
        <v>214</v>
      </c>
      <c r="E164" s="14">
        <v>1</v>
      </c>
      <c r="H164" s="14">
        <v>1</v>
      </c>
      <c r="I164" s="14" t="s">
        <v>120</v>
      </c>
    </row>
    <row r="165" spans="1:9" x14ac:dyDescent="0.5">
      <c r="A165" s="14">
        <v>1582049</v>
      </c>
      <c r="B165" s="14" t="s">
        <v>166</v>
      </c>
      <c r="E165" s="14">
        <v>1</v>
      </c>
      <c r="H165" s="14">
        <v>1</v>
      </c>
      <c r="I165" s="14" t="s">
        <v>120</v>
      </c>
    </row>
    <row r="166" spans="1:9" x14ac:dyDescent="0.5">
      <c r="A166" s="14">
        <v>1564695</v>
      </c>
      <c r="B166" s="14" t="s">
        <v>93</v>
      </c>
      <c r="D166" s="14">
        <v>1</v>
      </c>
      <c r="E166" s="14">
        <v>2</v>
      </c>
      <c r="H166" s="14">
        <v>1</v>
      </c>
      <c r="I166" s="14" t="s">
        <v>120</v>
      </c>
    </row>
    <row r="167" spans="1:9" x14ac:dyDescent="0.5">
      <c r="A167" s="14">
        <v>1473566</v>
      </c>
      <c r="B167" s="14" t="s">
        <v>215</v>
      </c>
      <c r="E167" s="14">
        <v>1</v>
      </c>
      <c r="H167" s="14">
        <v>1</v>
      </c>
      <c r="I167" s="14" t="s">
        <v>120</v>
      </c>
    </row>
    <row r="168" spans="1:9" x14ac:dyDescent="0.5">
      <c r="A168" s="14">
        <v>1519720</v>
      </c>
      <c r="B168" s="14" t="s">
        <v>156</v>
      </c>
      <c r="E168" s="14">
        <v>2</v>
      </c>
      <c r="H168" s="14">
        <v>1</v>
      </c>
      <c r="I168" s="14" t="s">
        <v>120</v>
      </c>
    </row>
    <row r="169" spans="1:9" x14ac:dyDescent="0.5">
      <c r="A169" s="14">
        <v>1538176</v>
      </c>
      <c r="B169" s="14" t="s">
        <v>180</v>
      </c>
      <c r="E169" s="14">
        <v>2</v>
      </c>
      <c r="H169" s="14">
        <v>1</v>
      </c>
      <c r="I169" s="14" t="s">
        <v>120</v>
      </c>
    </row>
    <row r="170" spans="1:9" x14ac:dyDescent="0.5">
      <c r="A170" s="14">
        <v>1521765</v>
      </c>
      <c r="B170" s="14" t="s">
        <v>119</v>
      </c>
      <c r="I170" s="14" t="s">
        <v>120</v>
      </c>
    </row>
    <row r="171" spans="1:9" x14ac:dyDescent="0.5">
      <c r="A171" s="14">
        <v>1544886</v>
      </c>
      <c r="B171" s="14" t="s">
        <v>123</v>
      </c>
      <c r="E171" s="14">
        <v>1</v>
      </c>
      <c r="H171" s="14">
        <v>1</v>
      </c>
      <c r="I171" s="14" t="s">
        <v>120</v>
      </c>
    </row>
    <row r="172" spans="1:9" x14ac:dyDescent="0.5">
      <c r="A172" s="14">
        <v>1403549</v>
      </c>
      <c r="B172" s="14" t="s">
        <v>208</v>
      </c>
      <c r="E172" s="14">
        <v>1</v>
      </c>
      <c r="H172" s="14">
        <v>1</v>
      </c>
      <c r="I172" s="14" t="s">
        <v>120</v>
      </c>
    </row>
    <row r="173" spans="1:9" x14ac:dyDescent="0.5">
      <c r="A173" s="14">
        <v>1556861</v>
      </c>
      <c r="B173" s="14" t="s">
        <v>196</v>
      </c>
      <c r="E173" s="14">
        <v>1</v>
      </c>
      <c r="H173" s="14">
        <v>1</v>
      </c>
      <c r="I173" s="14" t="s">
        <v>120</v>
      </c>
    </row>
    <row r="174" spans="1:9" x14ac:dyDescent="0.5">
      <c r="A174" s="14">
        <v>1557815</v>
      </c>
      <c r="B174" s="14" t="s">
        <v>140</v>
      </c>
      <c r="D174" s="14">
        <v>1</v>
      </c>
      <c r="H174" s="14">
        <v>1</v>
      </c>
      <c r="I174" s="14" t="s">
        <v>120</v>
      </c>
    </row>
    <row r="175" spans="1:9" x14ac:dyDescent="0.5">
      <c r="A175" s="14">
        <v>1529725</v>
      </c>
      <c r="B175" s="14" t="s">
        <v>216</v>
      </c>
      <c r="E175" s="14">
        <v>1</v>
      </c>
      <c r="H175" s="14">
        <v>1</v>
      </c>
      <c r="I175" s="14" t="s">
        <v>120</v>
      </c>
    </row>
    <row r="176" spans="1:9" x14ac:dyDescent="0.5">
      <c r="A176" s="14">
        <v>1538624</v>
      </c>
      <c r="B176" s="14" t="s">
        <v>217</v>
      </c>
      <c r="C176" s="14">
        <v>1</v>
      </c>
      <c r="H176" s="14">
        <v>1</v>
      </c>
      <c r="I176" s="14" t="s">
        <v>120</v>
      </c>
    </row>
    <row r="177" spans="1:9" x14ac:dyDescent="0.5">
      <c r="A177" s="14">
        <v>1527985</v>
      </c>
      <c r="B177" s="14" t="s">
        <v>218</v>
      </c>
      <c r="C177" s="14">
        <v>1</v>
      </c>
      <c r="H177" s="14">
        <v>1</v>
      </c>
      <c r="I177" s="14" t="s">
        <v>120</v>
      </c>
    </row>
    <row r="178" spans="1:9" x14ac:dyDescent="0.5">
      <c r="A178" s="14">
        <v>1501809</v>
      </c>
      <c r="B178" s="14" t="s">
        <v>169</v>
      </c>
      <c r="E178" s="14">
        <v>1</v>
      </c>
      <c r="H178" s="14">
        <v>1</v>
      </c>
      <c r="I178" s="14" t="s">
        <v>120</v>
      </c>
    </row>
    <row r="179" spans="1:9" x14ac:dyDescent="0.5">
      <c r="A179" s="14">
        <v>1498931</v>
      </c>
      <c r="B179" s="14" t="s">
        <v>219</v>
      </c>
      <c r="C179" s="14">
        <v>1</v>
      </c>
      <c r="H179" s="14">
        <v>1</v>
      </c>
      <c r="I179" s="14" t="s">
        <v>120</v>
      </c>
    </row>
    <row r="180" spans="1:9" x14ac:dyDescent="0.5">
      <c r="A180" s="14">
        <v>1592936</v>
      </c>
      <c r="B180" s="14" t="s">
        <v>220</v>
      </c>
      <c r="D180" s="14">
        <v>2</v>
      </c>
      <c r="H180" s="14">
        <v>1</v>
      </c>
      <c r="I180" s="14" t="s">
        <v>120</v>
      </c>
    </row>
    <row r="181" spans="1:9" x14ac:dyDescent="0.5">
      <c r="A181" s="14">
        <v>1538166</v>
      </c>
      <c r="B181" s="14" t="s">
        <v>180</v>
      </c>
      <c r="E181" s="14">
        <v>2</v>
      </c>
      <c r="H181" s="14">
        <v>1</v>
      </c>
      <c r="I181" s="14" t="s">
        <v>120</v>
      </c>
    </row>
    <row r="182" spans="1:9" x14ac:dyDescent="0.5">
      <c r="A182" s="14">
        <v>1497958</v>
      </c>
      <c r="B182" s="14" t="s">
        <v>221</v>
      </c>
      <c r="E182" s="14">
        <v>2</v>
      </c>
      <c r="H182" s="14">
        <v>1</v>
      </c>
      <c r="I182" s="14" t="s">
        <v>120</v>
      </c>
    </row>
    <row r="183" spans="1:9" x14ac:dyDescent="0.5">
      <c r="A183" s="14">
        <v>1549195</v>
      </c>
      <c r="B183" s="14" t="s">
        <v>222</v>
      </c>
      <c r="D183" s="14">
        <v>1</v>
      </c>
      <c r="H183" s="14">
        <v>1</v>
      </c>
      <c r="I183" s="14" t="s">
        <v>120</v>
      </c>
    </row>
    <row r="184" spans="1:9" x14ac:dyDescent="0.5">
      <c r="A184" s="14">
        <v>1584525</v>
      </c>
      <c r="B184" s="14" t="s">
        <v>139</v>
      </c>
      <c r="E184" s="14">
        <v>1</v>
      </c>
      <c r="H184" s="14">
        <v>1</v>
      </c>
      <c r="I184" s="14" t="s">
        <v>120</v>
      </c>
    </row>
    <row r="185" spans="1:9" x14ac:dyDescent="0.5">
      <c r="A185" s="14">
        <v>1573099</v>
      </c>
      <c r="B185" s="14" t="s">
        <v>223</v>
      </c>
      <c r="E185" s="14">
        <v>1</v>
      </c>
      <c r="H185" s="14">
        <v>1</v>
      </c>
      <c r="I185" s="14" t="s">
        <v>120</v>
      </c>
    </row>
    <row r="186" spans="1:9" x14ac:dyDescent="0.5">
      <c r="A186" s="14">
        <v>1544819</v>
      </c>
      <c r="B186" s="14" t="s">
        <v>207</v>
      </c>
      <c r="E186" s="14">
        <v>1</v>
      </c>
      <c r="H186" s="14">
        <v>1</v>
      </c>
      <c r="I186" s="14" t="s">
        <v>120</v>
      </c>
    </row>
    <row r="187" spans="1:9" x14ac:dyDescent="0.5">
      <c r="A187" s="14">
        <v>1497140</v>
      </c>
      <c r="B187" s="14" t="s">
        <v>224</v>
      </c>
      <c r="E187" s="14">
        <v>1</v>
      </c>
      <c r="H187" s="14">
        <v>1</v>
      </c>
      <c r="I187" s="14" t="s">
        <v>120</v>
      </c>
    </row>
    <row r="188" spans="1:9" x14ac:dyDescent="0.5">
      <c r="A188" s="14">
        <v>1547144</v>
      </c>
      <c r="B188" s="14" t="s">
        <v>162</v>
      </c>
      <c r="E188" s="14">
        <v>1</v>
      </c>
      <c r="H188" s="14">
        <v>1</v>
      </c>
      <c r="I188" s="14" t="s">
        <v>120</v>
      </c>
    </row>
    <row r="189" spans="1:9" x14ac:dyDescent="0.5">
      <c r="A189" s="14">
        <v>1555776</v>
      </c>
      <c r="B189" s="14" t="s">
        <v>225</v>
      </c>
      <c r="E189" s="14">
        <v>1</v>
      </c>
      <c r="H189" s="14">
        <v>1</v>
      </c>
      <c r="I189" s="14" t="s">
        <v>120</v>
      </c>
    </row>
    <row r="190" spans="1:9" x14ac:dyDescent="0.5">
      <c r="A190" s="14">
        <v>1516432</v>
      </c>
      <c r="B190" s="14" t="s">
        <v>196</v>
      </c>
      <c r="E190" s="14">
        <v>1</v>
      </c>
      <c r="H190" s="14">
        <v>1</v>
      </c>
      <c r="I190" s="14" t="s">
        <v>120</v>
      </c>
    </row>
    <row r="191" spans="1:9" x14ac:dyDescent="0.5">
      <c r="A191" s="14">
        <v>1563336</v>
      </c>
      <c r="B191" s="14" t="s">
        <v>132</v>
      </c>
      <c r="E191" s="14">
        <v>1</v>
      </c>
      <c r="H191" s="14">
        <v>1</v>
      </c>
      <c r="I191" s="14" t="s">
        <v>120</v>
      </c>
    </row>
    <row r="192" spans="1:9" x14ac:dyDescent="0.5">
      <c r="A192" s="14">
        <v>1524696</v>
      </c>
      <c r="B192" s="14" t="s">
        <v>226</v>
      </c>
      <c r="C192" s="14">
        <v>1</v>
      </c>
      <c r="E192" s="14">
        <v>2</v>
      </c>
      <c r="H192" s="14">
        <v>1</v>
      </c>
      <c r="I192" s="14" t="s">
        <v>120</v>
      </c>
    </row>
    <row r="193" spans="1:9" x14ac:dyDescent="0.5">
      <c r="A193" s="14">
        <v>1552858</v>
      </c>
      <c r="B193" s="14" t="s">
        <v>227</v>
      </c>
      <c r="C193" s="14">
        <v>1</v>
      </c>
      <c r="H193" s="14">
        <v>1</v>
      </c>
      <c r="I193" s="14" t="s">
        <v>120</v>
      </c>
    </row>
    <row r="194" spans="1:9" x14ac:dyDescent="0.5">
      <c r="A194" s="14">
        <v>1321389</v>
      </c>
      <c r="B194" s="14" t="s">
        <v>228</v>
      </c>
      <c r="E194" s="14">
        <v>2</v>
      </c>
      <c r="H194" s="14">
        <v>1</v>
      </c>
      <c r="I194" s="14" t="s">
        <v>120</v>
      </c>
    </row>
    <row r="195" spans="1:9" x14ac:dyDescent="0.5">
      <c r="A195" s="14">
        <v>1510347</v>
      </c>
      <c r="B195" s="14" t="s">
        <v>229</v>
      </c>
      <c r="E195" s="14">
        <v>1</v>
      </c>
      <c r="H195" s="14">
        <v>1</v>
      </c>
      <c r="I195" s="14" t="s">
        <v>120</v>
      </c>
    </row>
    <row r="196" spans="1:9" x14ac:dyDescent="0.5">
      <c r="A196" s="14">
        <v>1544437</v>
      </c>
      <c r="B196" s="14" t="s">
        <v>230</v>
      </c>
      <c r="E196" s="14">
        <v>1</v>
      </c>
      <c r="H196" s="14">
        <v>1</v>
      </c>
      <c r="I196" s="14" t="s">
        <v>120</v>
      </c>
    </row>
    <row r="197" spans="1:9" x14ac:dyDescent="0.5">
      <c r="A197" s="14">
        <v>1577403</v>
      </c>
      <c r="B197" s="14" t="s">
        <v>231</v>
      </c>
      <c r="C197" s="14">
        <v>1</v>
      </c>
      <c r="H197" s="14">
        <v>1</v>
      </c>
      <c r="I197" s="14" t="s">
        <v>120</v>
      </c>
    </row>
    <row r="198" spans="1:9" x14ac:dyDescent="0.5">
      <c r="A198" s="14">
        <v>1589528</v>
      </c>
      <c r="B198" s="14" t="s">
        <v>232</v>
      </c>
      <c r="C198" s="14">
        <v>1</v>
      </c>
      <c r="H198" s="14">
        <v>1</v>
      </c>
      <c r="I198" s="14" t="s">
        <v>120</v>
      </c>
    </row>
    <row r="199" spans="1:9" x14ac:dyDescent="0.5">
      <c r="A199" s="14">
        <v>1565291</v>
      </c>
      <c r="B199" s="14" t="s">
        <v>141</v>
      </c>
      <c r="E199" s="14">
        <v>1</v>
      </c>
      <c r="H199" s="14">
        <v>1</v>
      </c>
      <c r="I199" s="14" t="s">
        <v>120</v>
      </c>
    </row>
    <row r="200" spans="1:9" x14ac:dyDescent="0.5">
      <c r="A200" s="14">
        <v>1536932</v>
      </c>
      <c r="B200" s="14" t="s">
        <v>166</v>
      </c>
      <c r="E200" s="14">
        <v>1</v>
      </c>
      <c r="H200" s="14">
        <v>1</v>
      </c>
      <c r="I200" s="14" t="s">
        <v>120</v>
      </c>
    </row>
    <row r="201" spans="1:9" x14ac:dyDescent="0.5">
      <c r="A201" s="14">
        <v>1582007</v>
      </c>
      <c r="B201" s="14" t="s">
        <v>159</v>
      </c>
      <c r="E201" s="14">
        <v>1</v>
      </c>
      <c r="H201" s="14">
        <v>1</v>
      </c>
      <c r="I201" s="14" t="s">
        <v>120</v>
      </c>
    </row>
    <row r="202" spans="1:9" x14ac:dyDescent="0.5">
      <c r="A202" s="14">
        <v>1532121</v>
      </c>
      <c r="B202" s="14" t="s">
        <v>233</v>
      </c>
      <c r="E202" s="14">
        <v>1</v>
      </c>
      <c r="H202" s="14">
        <v>1</v>
      </c>
      <c r="I202" s="14" t="s">
        <v>120</v>
      </c>
    </row>
    <row r="203" spans="1:9" x14ac:dyDescent="0.5">
      <c r="A203" s="14">
        <v>1509733</v>
      </c>
      <c r="B203" s="14" t="s">
        <v>234</v>
      </c>
      <c r="E203" s="14">
        <v>1</v>
      </c>
      <c r="H203" s="14">
        <v>1</v>
      </c>
      <c r="I203" s="14" t="s">
        <v>120</v>
      </c>
    </row>
    <row r="204" spans="1:9" x14ac:dyDescent="0.5">
      <c r="A204" s="14">
        <v>1512227</v>
      </c>
      <c r="B204" s="14" t="s">
        <v>235</v>
      </c>
      <c r="C204" s="14">
        <v>0</v>
      </c>
      <c r="D204" s="14">
        <v>0</v>
      </c>
      <c r="E204" s="14">
        <v>2</v>
      </c>
      <c r="G204" s="14">
        <v>0</v>
      </c>
      <c r="H204" s="14">
        <v>1</v>
      </c>
      <c r="I204" s="14" t="s">
        <v>120</v>
      </c>
    </row>
    <row r="205" spans="1:9" x14ac:dyDescent="0.5">
      <c r="A205" s="14">
        <v>1517705</v>
      </c>
      <c r="B205" s="14" t="s">
        <v>236</v>
      </c>
      <c r="E205" s="14">
        <v>2</v>
      </c>
      <c r="H205" s="14">
        <v>1</v>
      </c>
      <c r="I205" s="14" t="s">
        <v>120</v>
      </c>
    </row>
    <row r="206" spans="1:9" x14ac:dyDescent="0.5">
      <c r="A206" s="14">
        <v>1563401</v>
      </c>
      <c r="B206" s="14" t="s">
        <v>237</v>
      </c>
      <c r="E206" s="14">
        <v>1</v>
      </c>
      <c r="H206" s="14">
        <v>1</v>
      </c>
      <c r="I206" s="14" t="s">
        <v>120</v>
      </c>
    </row>
    <row r="207" spans="1:9" x14ac:dyDescent="0.5">
      <c r="A207" s="14">
        <v>1479258</v>
      </c>
      <c r="B207" s="14" t="s">
        <v>238</v>
      </c>
      <c r="E207" s="14">
        <v>1</v>
      </c>
      <c r="H207" s="14">
        <v>1</v>
      </c>
      <c r="I207" s="14" t="s">
        <v>120</v>
      </c>
    </row>
    <row r="208" spans="1:9" x14ac:dyDescent="0.5">
      <c r="A208" s="14">
        <v>1551506</v>
      </c>
      <c r="B208" s="14" t="s">
        <v>239</v>
      </c>
      <c r="E208" s="14">
        <v>1</v>
      </c>
      <c r="H208" s="14">
        <v>1</v>
      </c>
      <c r="I208" s="14" t="s">
        <v>120</v>
      </c>
    </row>
    <row r="209" spans="1:9" x14ac:dyDescent="0.5">
      <c r="A209" s="14">
        <v>1533987</v>
      </c>
      <c r="B209" s="14" t="s">
        <v>240</v>
      </c>
      <c r="C209" s="14">
        <v>1</v>
      </c>
      <c r="H209" s="14">
        <v>1</v>
      </c>
      <c r="I209" s="14" t="s">
        <v>120</v>
      </c>
    </row>
    <row r="210" spans="1:9" x14ac:dyDescent="0.5">
      <c r="A210" s="14">
        <v>1540866</v>
      </c>
      <c r="B210" s="14" t="s">
        <v>241</v>
      </c>
      <c r="D210" s="14">
        <v>1</v>
      </c>
      <c r="H210" s="14">
        <v>1</v>
      </c>
      <c r="I210" s="14" t="s">
        <v>120</v>
      </c>
    </row>
    <row r="211" spans="1:9" x14ac:dyDescent="0.5">
      <c r="A211" s="14">
        <v>1477729</v>
      </c>
      <c r="B211" s="14" t="s">
        <v>242</v>
      </c>
      <c r="E211" s="14">
        <v>1</v>
      </c>
      <c r="H211" s="14">
        <v>1</v>
      </c>
      <c r="I211" s="14" t="s">
        <v>120</v>
      </c>
    </row>
    <row r="212" spans="1:9" x14ac:dyDescent="0.5">
      <c r="A212" s="14">
        <v>1496117</v>
      </c>
      <c r="B212" s="14" t="s">
        <v>243</v>
      </c>
      <c r="E212" s="14">
        <v>1</v>
      </c>
      <c r="H212" s="14">
        <v>1</v>
      </c>
      <c r="I212" s="14" t="s">
        <v>120</v>
      </c>
    </row>
    <row r="213" spans="1:9" x14ac:dyDescent="0.5">
      <c r="A213" s="14">
        <v>1532236</v>
      </c>
      <c r="B213" s="14" t="s">
        <v>244</v>
      </c>
      <c r="E213" s="14">
        <v>1</v>
      </c>
      <c r="I213" s="14" t="s">
        <v>120</v>
      </c>
    </row>
    <row r="214" spans="1:9" x14ac:dyDescent="0.5">
      <c r="A214" s="14">
        <v>1546099</v>
      </c>
      <c r="B214" s="14" t="s">
        <v>245</v>
      </c>
      <c r="E214" s="14">
        <v>1</v>
      </c>
      <c r="H214" s="14">
        <v>1</v>
      </c>
      <c r="I214" s="14" t="s">
        <v>120</v>
      </c>
    </row>
    <row r="215" spans="1:9" x14ac:dyDescent="0.5">
      <c r="A215" s="14">
        <v>1538177</v>
      </c>
      <c r="B215" s="14" t="s">
        <v>180</v>
      </c>
      <c r="E215" s="14">
        <v>1</v>
      </c>
      <c r="H215" s="14">
        <v>1</v>
      </c>
      <c r="I215" s="14" t="s">
        <v>120</v>
      </c>
    </row>
    <row r="216" spans="1:9" x14ac:dyDescent="0.5">
      <c r="A216" s="14">
        <v>1495058</v>
      </c>
      <c r="B216" s="14" t="s">
        <v>246</v>
      </c>
      <c r="C216" s="14">
        <v>0</v>
      </c>
      <c r="D216" s="14">
        <v>0</v>
      </c>
      <c r="E216" s="14">
        <v>1</v>
      </c>
      <c r="G216" s="14">
        <v>0</v>
      </c>
      <c r="H216" s="14">
        <v>1</v>
      </c>
      <c r="I216" s="14" t="s">
        <v>120</v>
      </c>
    </row>
    <row r="217" spans="1:9" x14ac:dyDescent="0.5">
      <c r="A217" s="14">
        <v>1514091</v>
      </c>
      <c r="B217" s="14" t="s">
        <v>126</v>
      </c>
      <c r="E217" s="14">
        <v>2</v>
      </c>
      <c r="H217" s="14">
        <v>1</v>
      </c>
      <c r="I217" s="14" t="s">
        <v>120</v>
      </c>
    </row>
    <row r="218" spans="1:9" x14ac:dyDescent="0.5">
      <c r="A218" s="14">
        <v>1510636</v>
      </c>
      <c r="B218" s="14" t="s">
        <v>247</v>
      </c>
      <c r="E218" s="14">
        <v>2</v>
      </c>
      <c r="H218" s="14">
        <v>1</v>
      </c>
      <c r="I218" s="14" t="s">
        <v>120</v>
      </c>
    </row>
    <row r="219" spans="1:9" x14ac:dyDescent="0.5">
      <c r="A219" s="14">
        <v>1541262</v>
      </c>
      <c r="B219" s="14" t="s">
        <v>159</v>
      </c>
      <c r="E219" s="14">
        <v>1</v>
      </c>
      <c r="H219" s="14">
        <v>1</v>
      </c>
      <c r="I219" s="14" t="s">
        <v>120</v>
      </c>
    </row>
    <row r="220" spans="1:9" x14ac:dyDescent="0.5">
      <c r="A220" s="14">
        <v>1583076</v>
      </c>
      <c r="B220" s="14" t="s">
        <v>248</v>
      </c>
      <c r="E220" s="14">
        <v>8</v>
      </c>
      <c r="H220" s="14">
        <v>1</v>
      </c>
      <c r="I220" s="14" t="s">
        <v>120</v>
      </c>
    </row>
    <row r="221" spans="1:9" x14ac:dyDescent="0.5">
      <c r="A221" s="14">
        <v>1577216</v>
      </c>
      <c r="B221" s="14" t="s">
        <v>174</v>
      </c>
      <c r="E221" s="14">
        <v>1</v>
      </c>
      <c r="H221" s="14">
        <v>1</v>
      </c>
      <c r="I221" s="14" t="s">
        <v>120</v>
      </c>
    </row>
    <row r="222" spans="1:9" x14ac:dyDescent="0.5">
      <c r="A222" s="14">
        <v>1572341</v>
      </c>
      <c r="B222" s="14" t="s">
        <v>249</v>
      </c>
      <c r="E222" s="14">
        <v>1</v>
      </c>
      <c r="H222" s="14">
        <v>1</v>
      </c>
      <c r="I222" s="14" t="s">
        <v>120</v>
      </c>
    </row>
    <row r="223" spans="1:9" x14ac:dyDescent="0.5">
      <c r="A223" s="14">
        <v>1552621</v>
      </c>
      <c r="B223" s="14" t="s">
        <v>250</v>
      </c>
      <c r="E223" s="14">
        <v>1</v>
      </c>
      <c r="H223" s="14">
        <v>1</v>
      </c>
      <c r="I223" s="14" t="s">
        <v>120</v>
      </c>
    </row>
    <row r="224" spans="1:9" x14ac:dyDescent="0.5">
      <c r="A224" s="14">
        <v>1475887</v>
      </c>
      <c r="B224" s="14" t="s">
        <v>151</v>
      </c>
      <c r="E224" s="14">
        <v>1</v>
      </c>
      <c r="H224" s="14">
        <v>1</v>
      </c>
      <c r="I224" s="14" t="s">
        <v>120</v>
      </c>
    </row>
    <row r="225" spans="1:9" x14ac:dyDescent="0.5">
      <c r="A225" s="14">
        <v>1560392</v>
      </c>
      <c r="B225" s="14" t="s">
        <v>251</v>
      </c>
      <c r="C225" s="14">
        <v>1</v>
      </c>
      <c r="H225" s="14">
        <v>1</v>
      </c>
      <c r="I225" s="14" t="s">
        <v>120</v>
      </c>
    </row>
    <row r="226" spans="1:9" x14ac:dyDescent="0.5">
      <c r="A226" s="14">
        <v>1554147</v>
      </c>
      <c r="B226" s="14" t="s">
        <v>252</v>
      </c>
      <c r="E226" s="14">
        <v>1</v>
      </c>
      <c r="H226" s="14">
        <v>1</v>
      </c>
      <c r="I226" s="14" t="s">
        <v>120</v>
      </c>
    </row>
    <row r="227" spans="1:9" x14ac:dyDescent="0.5">
      <c r="A227" s="14">
        <v>1561978</v>
      </c>
      <c r="B227" s="14" t="s">
        <v>160</v>
      </c>
      <c r="D227" s="14">
        <v>3</v>
      </c>
      <c r="E227" s="14">
        <v>2</v>
      </c>
      <c r="H227" s="14">
        <v>1</v>
      </c>
      <c r="I227" s="14" t="s">
        <v>120</v>
      </c>
    </row>
    <row r="228" spans="1:9" x14ac:dyDescent="0.5">
      <c r="A228" s="14">
        <v>1562763</v>
      </c>
      <c r="B228" s="14" t="s">
        <v>95</v>
      </c>
      <c r="E228" s="14">
        <v>1</v>
      </c>
      <c r="H228" s="14">
        <v>1</v>
      </c>
      <c r="I228" s="14" t="s">
        <v>120</v>
      </c>
    </row>
    <row r="229" spans="1:9" x14ac:dyDescent="0.5">
      <c r="A229" s="14">
        <v>1583800</v>
      </c>
      <c r="B229" s="14" t="s">
        <v>253</v>
      </c>
      <c r="E229" s="14">
        <v>2</v>
      </c>
      <c r="H229" s="14">
        <v>1</v>
      </c>
      <c r="I229" s="14" t="s">
        <v>120</v>
      </c>
    </row>
    <row r="230" spans="1:9" x14ac:dyDescent="0.5">
      <c r="A230" s="14">
        <v>1598133</v>
      </c>
      <c r="B230" s="14" t="s">
        <v>192</v>
      </c>
      <c r="E230" s="14">
        <v>5</v>
      </c>
      <c r="H230" s="14">
        <v>1</v>
      </c>
      <c r="I230" s="14" t="s">
        <v>120</v>
      </c>
    </row>
    <row r="231" spans="1:9" x14ac:dyDescent="0.5">
      <c r="A231" s="14">
        <v>1584520</v>
      </c>
      <c r="B231" s="14" t="s">
        <v>139</v>
      </c>
      <c r="E231" s="14">
        <v>1</v>
      </c>
      <c r="H231" s="14">
        <v>1</v>
      </c>
      <c r="I231" s="14" t="s">
        <v>120</v>
      </c>
    </row>
    <row r="232" spans="1:9" x14ac:dyDescent="0.5">
      <c r="A232" s="14">
        <v>1554422</v>
      </c>
      <c r="B232" s="14" t="s">
        <v>254</v>
      </c>
      <c r="D232" s="14">
        <v>1</v>
      </c>
      <c r="H232" s="14">
        <v>1</v>
      </c>
      <c r="I232" s="14" t="s">
        <v>120</v>
      </c>
    </row>
    <row r="233" spans="1:9" x14ac:dyDescent="0.5">
      <c r="A233" s="14">
        <v>1543041</v>
      </c>
      <c r="B233" s="14" t="s">
        <v>123</v>
      </c>
      <c r="E233" s="14">
        <v>1</v>
      </c>
      <c r="H233" s="14">
        <v>1</v>
      </c>
      <c r="I233" s="14" t="s">
        <v>120</v>
      </c>
    </row>
    <row r="234" spans="1:9" x14ac:dyDescent="0.5">
      <c r="A234" s="14">
        <v>1563327</v>
      </c>
      <c r="B234" s="14" t="s">
        <v>132</v>
      </c>
      <c r="D234" s="14">
        <v>2</v>
      </c>
      <c r="H234" s="14">
        <v>1</v>
      </c>
      <c r="I234" s="14" t="s">
        <v>120</v>
      </c>
    </row>
    <row r="235" spans="1:9" x14ac:dyDescent="0.5">
      <c r="A235" s="14">
        <v>1514684</v>
      </c>
      <c r="B235" s="14" t="s">
        <v>128</v>
      </c>
      <c r="C235" s="14">
        <v>1</v>
      </c>
      <c r="H235" s="14">
        <v>1</v>
      </c>
      <c r="I235" s="14" t="s">
        <v>120</v>
      </c>
    </row>
    <row r="236" spans="1:9" x14ac:dyDescent="0.5">
      <c r="A236" s="14">
        <v>1534608</v>
      </c>
      <c r="B236" s="14" t="s">
        <v>191</v>
      </c>
      <c r="E236" s="14">
        <v>2</v>
      </c>
      <c r="H236" s="14">
        <v>1</v>
      </c>
      <c r="I236" s="14" t="s">
        <v>120</v>
      </c>
    </row>
    <row r="237" spans="1:9" x14ac:dyDescent="0.5">
      <c r="A237" s="14">
        <v>1491435</v>
      </c>
      <c r="B237" s="14" t="s">
        <v>236</v>
      </c>
      <c r="E237" s="14">
        <v>4</v>
      </c>
      <c r="H237" s="14">
        <v>1</v>
      </c>
      <c r="I237" s="14" t="s">
        <v>120</v>
      </c>
    </row>
    <row r="238" spans="1:9" x14ac:dyDescent="0.5">
      <c r="A238" s="14">
        <v>1507272</v>
      </c>
      <c r="B238" s="14" t="s">
        <v>155</v>
      </c>
      <c r="E238" s="14">
        <v>2</v>
      </c>
      <c r="H238" s="14">
        <v>1</v>
      </c>
      <c r="I238" s="14" t="s">
        <v>120</v>
      </c>
    </row>
    <row r="239" spans="1:9" x14ac:dyDescent="0.5">
      <c r="A239" s="14">
        <v>1562917</v>
      </c>
      <c r="B239" s="14" t="s">
        <v>184</v>
      </c>
      <c r="E239" s="14">
        <v>2</v>
      </c>
      <c r="H239" s="14">
        <v>1</v>
      </c>
      <c r="I239" s="14" t="s">
        <v>120</v>
      </c>
    </row>
    <row r="240" spans="1:9" x14ac:dyDescent="0.5">
      <c r="A240" s="14">
        <v>1535785</v>
      </c>
      <c r="B240" s="14" t="s">
        <v>162</v>
      </c>
      <c r="E240" s="14">
        <v>1</v>
      </c>
      <c r="H240" s="14">
        <v>1</v>
      </c>
      <c r="I240" s="14" t="s">
        <v>120</v>
      </c>
    </row>
    <row r="241" spans="1:9" x14ac:dyDescent="0.5">
      <c r="A241" s="14">
        <v>1563362</v>
      </c>
      <c r="B241" s="14" t="s">
        <v>255</v>
      </c>
      <c r="E241" s="14">
        <v>1</v>
      </c>
      <c r="H241" s="14">
        <v>1</v>
      </c>
      <c r="I241" s="14" t="s">
        <v>120</v>
      </c>
    </row>
    <row r="242" spans="1:9" x14ac:dyDescent="0.5">
      <c r="A242" s="14">
        <v>1554452</v>
      </c>
      <c r="B242" s="14" t="s">
        <v>254</v>
      </c>
      <c r="D242" s="14">
        <v>1</v>
      </c>
      <c r="H242" s="14">
        <v>1</v>
      </c>
      <c r="I242" s="14" t="s">
        <v>120</v>
      </c>
    </row>
    <row r="243" spans="1:9" x14ac:dyDescent="0.5">
      <c r="A243" s="14">
        <v>1544208</v>
      </c>
      <c r="B243" s="14" t="s">
        <v>256</v>
      </c>
      <c r="C243" s="14">
        <v>1</v>
      </c>
      <c r="H243" s="14">
        <v>1</v>
      </c>
      <c r="I243" s="14" t="s">
        <v>120</v>
      </c>
    </row>
    <row r="244" spans="1:9" x14ac:dyDescent="0.5">
      <c r="A244" s="14">
        <v>1428121</v>
      </c>
      <c r="B244" s="14" t="s">
        <v>173</v>
      </c>
      <c r="E244" s="14">
        <v>2</v>
      </c>
      <c r="H244" s="14">
        <v>1</v>
      </c>
      <c r="I244" s="14" t="s">
        <v>120</v>
      </c>
    </row>
    <row r="245" spans="1:9" x14ac:dyDescent="0.5">
      <c r="A245" s="14">
        <v>1512092</v>
      </c>
      <c r="B245" s="14" t="s">
        <v>257</v>
      </c>
      <c r="C245" s="14">
        <v>1</v>
      </c>
      <c r="H245" s="14">
        <v>1</v>
      </c>
      <c r="I245" s="14" t="s">
        <v>120</v>
      </c>
    </row>
    <row r="246" spans="1:9" x14ac:dyDescent="0.5">
      <c r="A246" s="14">
        <v>1515018</v>
      </c>
      <c r="B246" s="14" t="s">
        <v>258</v>
      </c>
      <c r="E246" s="14">
        <v>3</v>
      </c>
      <c r="H246" s="14">
        <v>1</v>
      </c>
      <c r="I246" s="14" t="s">
        <v>120</v>
      </c>
    </row>
    <row r="247" spans="1:9" x14ac:dyDescent="0.5">
      <c r="A247" s="14">
        <v>1600158</v>
      </c>
      <c r="B247" s="14" t="s">
        <v>171</v>
      </c>
      <c r="E247" s="14">
        <v>1</v>
      </c>
      <c r="H247" s="14">
        <v>1</v>
      </c>
      <c r="I247" s="14" t="s">
        <v>120</v>
      </c>
    </row>
    <row r="248" spans="1:9" x14ac:dyDescent="0.5">
      <c r="A248" s="14">
        <v>1501362</v>
      </c>
      <c r="B248" s="14" t="s">
        <v>259</v>
      </c>
      <c r="E248" s="14">
        <v>1</v>
      </c>
      <c r="H248" s="14">
        <v>1</v>
      </c>
      <c r="I248" s="14" t="s">
        <v>120</v>
      </c>
    </row>
    <row r="249" spans="1:9" x14ac:dyDescent="0.5">
      <c r="A249" s="14">
        <v>1521746</v>
      </c>
      <c r="B249" s="14" t="s">
        <v>260</v>
      </c>
      <c r="C249" s="14">
        <v>1</v>
      </c>
      <c r="H249" s="14">
        <v>1</v>
      </c>
      <c r="I249" s="14" t="s">
        <v>120</v>
      </c>
    </row>
    <row r="250" spans="1:9" x14ac:dyDescent="0.5">
      <c r="A250" s="14">
        <v>1527320</v>
      </c>
      <c r="B250" s="14" t="s">
        <v>261</v>
      </c>
      <c r="D250" s="14">
        <v>2</v>
      </c>
      <c r="H250" s="14">
        <v>1</v>
      </c>
      <c r="I250" s="14" t="s">
        <v>120</v>
      </c>
    </row>
    <row r="251" spans="1:9" x14ac:dyDescent="0.5">
      <c r="A251" s="14">
        <v>1561306</v>
      </c>
      <c r="B251" s="14" t="s">
        <v>262</v>
      </c>
      <c r="D251" s="14">
        <v>1</v>
      </c>
      <c r="H251" s="14">
        <v>1</v>
      </c>
      <c r="I251" s="14" t="s">
        <v>120</v>
      </c>
    </row>
    <row r="252" spans="1:9" x14ac:dyDescent="0.5">
      <c r="A252" s="14">
        <v>1601282</v>
      </c>
      <c r="B252" s="14" t="s">
        <v>263</v>
      </c>
      <c r="E252" s="14">
        <v>1</v>
      </c>
      <c r="H252" s="14">
        <v>1</v>
      </c>
      <c r="I252" s="14" t="s">
        <v>120</v>
      </c>
    </row>
    <row r="253" spans="1:9" x14ac:dyDescent="0.5">
      <c r="A253" s="14">
        <v>1470950</v>
      </c>
      <c r="B253" s="14" t="s">
        <v>196</v>
      </c>
      <c r="E253" s="14">
        <v>1</v>
      </c>
      <c r="H253" s="14">
        <v>1</v>
      </c>
      <c r="I253" s="14" t="s">
        <v>120</v>
      </c>
    </row>
    <row r="254" spans="1:9" x14ac:dyDescent="0.5">
      <c r="A254" s="14">
        <v>1509756</v>
      </c>
      <c r="B254" s="14" t="s">
        <v>264</v>
      </c>
      <c r="E254" s="14">
        <v>1</v>
      </c>
      <c r="H254" s="14">
        <v>1</v>
      </c>
      <c r="I254" s="14" t="s">
        <v>120</v>
      </c>
    </row>
    <row r="255" spans="1:9" x14ac:dyDescent="0.5">
      <c r="A255" s="14">
        <v>1559666</v>
      </c>
      <c r="B255" s="14" t="s">
        <v>190</v>
      </c>
      <c r="E255" s="14">
        <v>1</v>
      </c>
      <c r="H255" s="14">
        <v>1</v>
      </c>
      <c r="I255" s="14" t="s">
        <v>120</v>
      </c>
    </row>
    <row r="256" spans="1:9" x14ac:dyDescent="0.5">
      <c r="A256" s="14">
        <v>1591484</v>
      </c>
      <c r="B256" s="14" t="s">
        <v>265</v>
      </c>
      <c r="E256" s="14">
        <v>1</v>
      </c>
      <c r="H256" s="14">
        <v>1</v>
      </c>
      <c r="I256" s="14" t="s">
        <v>120</v>
      </c>
    </row>
    <row r="257" spans="1:9" x14ac:dyDescent="0.5">
      <c r="A257" s="14">
        <v>1473709</v>
      </c>
      <c r="B257" s="14" t="s">
        <v>155</v>
      </c>
      <c r="E257" s="14">
        <v>2</v>
      </c>
      <c r="H257" s="14">
        <v>1</v>
      </c>
      <c r="I257" s="14" t="s">
        <v>120</v>
      </c>
    </row>
    <row r="258" spans="1:9" x14ac:dyDescent="0.5">
      <c r="A258" s="14">
        <v>1476067</v>
      </c>
      <c r="B258" s="14" t="s">
        <v>105</v>
      </c>
      <c r="C258" s="14">
        <v>0</v>
      </c>
      <c r="D258" s="14">
        <v>0</v>
      </c>
      <c r="E258" s="14">
        <v>1</v>
      </c>
      <c r="G258" s="14">
        <v>0</v>
      </c>
      <c r="H258" s="14">
        <v>1</v>
      </c>
      <c r="I258" s="14" t="s">
        <v>120</v>
      </c>
    </row>
    <row r="259" spans="1:9" x14ac:dyDescent="0.5">
      <c r="A259" s="14">
        <v>1519668</v>
      </c>
      <c r="B259" s="14" t="s">
        <v>266</v>
      </c>
      <c r="E259" s="14">
        <v>1</v>
      </c>
      <c r="H259" s="14">
        <v>1</v>
      </c>
      <c r="I259" s="14" t="s">
        <v>120</v>
      </c>
    </row>
    <row r="260" spans="1:9" x14ac:dyDescent="0.5">
      <c r="A260" s="14">
        <v>1535778</v>
      </c>
      <c r="B260" s="14" t="s">
        <v>162</v>
      </c>
      <c r="E260" s="14">
        <v>1</v>
      </c>
      <c r="H260" s="14">
        <v>1</v>
      </c>
      <c r="I260" s="14" t="s">
        <v>120</v>
      </c>
    </row>
    <row r="261" spans="1:9" x14ac:dyDescent="0.5">
      <c r="A261" s="14">
        <v>1527741</v>
      </c>
      <c r="B261" s="14" t="s">
        <v>267</v>
      </c>
      <c r="C261" s="14">
        <v>1</v>
      </c>
      <c r="H261" s="14">
        <v>1</v>
      </c>
      <c r="I261" s="14" t="s">
        <v>120</v>
      </c>
    </row>
    <row r="262" spans="1:9" x14ac:dyDescent="0.5">
      <c r="A262" s="14">
        <v>1524728</v>
      </c>
      <c r="B262" s="14" t="s">
        <v>268</v>
      </c>
      <c r="E262" s="14">
        <v>3</v>
      </c>
      <c r="H262" s="14">
        <v>1</v>
      </c>
      <c r="I262" s="14" t="s">
        <v>120</v>
      </c>
    </row>
    <row r="263" spans="1:9" x14ac:dyDescent="0.5">
      <c r="A263" s="14">
        <v>1544563</v>
      </c>
      <c r="B263" s="14" t="s">
        <v>269</v>
      </c>
      <c r="C263" s="14">
        <v>1</v>
      </c>
      <c r="H263" s="14">
        <v>1</v>
      </c>
      <c r="I263" s="14" t="s">
        <v>120</v>
      </c>
    </row>
    <row r="264" spans="1:9" x14ac:dyDescent="0.5">
      <c r="A264" s="14">
        <v>1564293</v>
      </c>
      <c r="B264" s="14" t="s">
        <v>95</v>
      </c>
      <c r="E264" s="14">
        <v>2</v>
      </c>
      <c r="H264" s="14">
        <v>1</v>
      </c>
      <c r="I264" s="14" t="s">
        <v>120</v>
      </c>
    </row>
    <row r="265" spans="1:9" x14ac:dyDescent="0.5">
      <c r="A265" s="14">
        <v>1494712</v>
      </c>
      <c r="B265" s="14" t="s">
        <v>182</v>
      </c>
      <c r="E265" s="14">
        <v>1</v>
      </c>
      <c r="H265" s="14">
        <v>1</v>
      </c>
      <c r="I265" s="14" t="s">
        <v>120</v>
      </c>
    </row>
    <row r="266" spans="1:9" x14ac:dyDescent="0.5">
      <c r="A266" s="14">
        <v>1566184</v>
      </c>
      <c r="B266" s="14" t="s">
        <v>160</v>
      </c>
      <c r="E266" s="14">
        <v>9</v>
      </c>
      <c r="H266" s="14">
        <v>1</v>
      </c>
      <c r="I266" s="14" t="s">
        <v>120</v>
      </c>
    </row>
    <row r="267" spans="1:9" x14ac:dyDescent="0.5">
      <c r="A267" s="14">
        <v>1458868</v>
      </c>
      <c r="B267" s="14" t="s">
        <v>249</v>
      </c>
      <c r="C267" s="14">
        <v>0</v>
      </c>
      <c r="D267" s="14">
        <v>0</v>
      </c>
      <c r="E267" s="14">
        <v>1</v>
      </c>
      <c r="G267" s="14">
        <v>0</v>
      </c>
      <c r="H267" s="14">
        <v>1</v>
      </c>
      <c r="I267" s="14" t="s">
        <v>120</v>
      </c>
    </row>
    <row r="268" spans="1:9" x14ac:dyDescent="0.5">
      <c r="A268" s="14">
        <v>1503381</v>
      </c>
      <c r="B268" s="14" t="s">
        <v>270</v>
      </c>
      <c r="E268" s="14">
        <v>4</v>
      </c>
      <c r="I268" s="14" t="s">
        <v>120</v>
      </c>
    </row>
    <row r="269" spans="1:9" x14ac:dyDescent="0.5">
      <c r="A269" s="14">
        <v>1534036</v>
      </c>
      <c r="B269" s="14" t="s">
        <v>162</v>
      </c>
      <c r="E269" s="14">
        <v>1</v>
      </c>
      <c r="H269" s="14">
        <v>1</v>
      </c>
      <c r="I269" s="14" t="s">
        <v>120</v>
      </c>
    </row>
    <row r="270" spans="1:9" x14ac:dyDescent="0.5">
      <c r="A270" s="14">
        <v>1600181</v>
      </c>
      <c r="B270" s="14" t="s">
        <v>171</v>
      </c>
      <c r="E270" s="14">
        <v>1</v>
      </c>
      <c r="H270" s="14">
        <v>1</v>
      </c>
      <c r="I270" s="14" t="s">
        <v>120</v>
      </c>
    </row>
    <row r="271" spans="1:9" x14ac:dyDescent="0.5">
      <c r="A271" s="14">
        <v>1556716</v>
      </c>
      <c r="B271" s="14" t="s">
        <v>271</v>
      </c>
      <c r="C271" s="14">
        <v>0</v>
      </c>
      <c r="D271" s="14">
        <v>0</v>
      </c>
      <c r="E271" s="14">
        <v>2</v>
      </c>
      <c r="G271" s="14">
        <v>0</v>
      </c>
      <c r="H271" s="14">
        <v>1</v>
      </c>
      <c r="I271" s="14" t="s">
        <v>120</v>
      </c>
    </row>
    <row r="272" spans="1:9" x14ac:dyDescent="0.5">
      <c r="A272" s="14">
        <v>1587419</v>
      </c>
      <c r="B272" s="14" t="s">
        <v>171</v>
      </c>
      <c r="E272" s="14">
        <v>1</v>
      </c>
      <c r="H272" s="14">
        <v>1</v>
      </c>
      <c r="I272" s="14" t="s">
        <v>120</v>
      </c>
    </row>
    <row r="273" spans="1:9" x14ac:dyDescent="0.5">
      <c r="A273" s="14">
        <v>1507241</v>
      </c>
      <c r="B273" s="14" t="s">
        <v>155</v>
      </c>
      <c r="E273" s="14">
        <v>2</v>
      </c>
      <c r="H273" s="14">
        <v>1</v>
      </c>
      <c r="I273" s="14" t="s">
        <v>120</v>
      </c>
    </row>
    <row r="274" spans="1:9" x14ac:dyDescent="0.5">
      <c r="A274" s="14">
        <v>1556367</v>
      </c>
      <c r="B274" s="14" t="s">
        <v>272</v>
      </c>
      <c r="C274" s="14">
        <v>1</v>
      </c>
      <c r="H274" s="14">
        <v>1</v>
      </c>
      <c r="I274" s="14" t="s">
        <v>120</v>
      </c>
    </row>
    <row r="275" spans="1:9" x14ac:dyDescent="0.5">
      <c r="A275" s="14">
        <v>1519865</v>
      </c>
      <c r="B275" s="14" t="s">
        <v>156</v>
      </c>
      <c r="E275" s="14">
        <v>2</v>
      </c>
      <c r="H275" s="14">
        <v>1</v>
      </c>
      <c r="I275" s="14" t="s">
        <v>120</v>
      </c>
    </row>
    <row r="276" spans="1:9" x14ac:dyDescent="0.5">
      <c r="A276" s="14">
        <v>1548254</v>
      </c>
      <c r="B276" s="14" t="s">
        <v>107</v>
      </c>
      <c r="D276" s="14">
        <v>1</v>
      </c>
      <c r="H276" s="14">
        <v>1</v>
      </c>
      <c r="I276" s="14" t="s">
        <v>120</v>
      </c>
    </row>
    <row r="277" spans="1:9" x14ac:dyDescent="0.5">
      <c r="A277" s="14">
        <v>1537324</v>
      </c>
      <c r="B277" s="14" t="s">
        <v>273</v>
      </c>
      <c r="E277" s="14">
        <v>1</v>
      </c>
      <c r="H277" s="14">
        <v>1</v>
      </c>
      <c r="I277" s="14" t="s">
        <v>120</v>
      </c>
    </row>
    <row r="278" spans="1:9" x14ac:dyDescent="0.5">
      <c r="A278" s="14">
        <v>1573022</v>
      </c>
      <c r="B278" s="14" t="s">
        <v>274</v>
      </c>
      <c r="C278" s="14">
        <v>1</v>
      </c>
      <c r="H278" s="14">
        <v>1</v>
      </c>
      <c r="I278" s="14" t="s">
        <v>120</v>
      </c>
    </row>
    <row r="279" spans="1:9" x14ac:dyDescent="0.5">
      <c r="A279" s="14">
        <v>1579248</v>
      </c>
      <c r="B279" s="14" t="s">
        <v>141</v>
      </c>
      <c r="G279" s="14">
        <v>1</v>
      </c>
      <c r="H279" s="14">
        <v>1</v>
      </c>
      <c r="I279" s="14" t="s">
        <v>120</v>
      </c>
    </row>
    <row r="280" spans="1:9" x14ac:dyDescent="0.5">
      <c r="A280" s="14">
        <v>1507223</v>
      </c>
      <c r="B280" s="14" t="s">
        <v>269</v>
      </c>
      <c r="C280" s="14">
        <v>2</v>
      </c>
      <c r="H280" s="14">
        <v>1</v>
      </c>
      <c r="I280" s="14" t="s">
        <v>120</v>
      </c>
    </row>
    <row r="281" spans="1:9" x14ac:dyDescent="0.5">
      <c r="A281" s="14">
        <v>1586780</v>
      </c>
      <c r="B281" s="14" t="s">
        <v>155</v>
      </c>
      <c r="E281" s="14">
        <v>2</v>
      </c>
      <c r="H281" s="14">
        <v>1</v>
      </c>
      <c r="I281" s="14" t="s">
        <v>120</v>
      </c>
    </row>
    <row r="282" spans="1:9" x14ac:dyDescent="0.5">
      <c r="A282" s="14">
        <v>1538199</v>
      </c>
      <c r="B282" s="14" t="s">
        <v>217</v>
      </c>
      <c r="C282" s="14">
        <v>1</v>
      </c>
      <c r="H282" s="14">
        <v>1</v>
      </c>
      <c r="I282" s="14" t="s">
        <v>120</v>
      </c>
    </row>
    <row r="283" spans="1:9" x14ac:dyDescent="0.5">
      <c r="A283" s="14">
        <v>1529215</v>
      </c>
      <c r="B283" s="14" t="s">
        <v>119</v>
      </c>
      <c r="I283" s="14" t="s">
        <v>120</v>
      </c>
    </row>
    <row r="284" spans="1:9" x14ac:dyDescent="0.5">
      <c r="A284" s="14">
        <v>1537235</v>
      </c>
      <c r="B284" s="14" t="s">
        <v>127</v>
      </c>
      <c r="E284" s="14">
        <v>2</v>
      </c>
      <c r="H284" s="14">
        <v>1</v>
      </c>
      <c r="I284" s="14" t="s">
        <v>120</v>
      </c>
    </row>
    <row r="285" spans="1:9" x14ac:dyDescent="0.5">
      <c r="A285" s="14">
        <v>1528709</v>
      </c>
      <c r="B285" s="14" t="s">
        <v>119</v>
      </c>
      <c r="I285" s="14" t="s">
        <v>120</v>
      </c>
    </row>
    <row r="286" spans="1:9" x14ac:dyDescent="0.5">
      <c r="A286" s="14">
        <v>1528489</v>
      </c>
      <c r="B286" s="14" t="s">
        <v>275</v>
      </c>
      <c r="E286" s="14">
        <v>1</v>
      </c>
      <c r="H286" s="14">
        <v>1</v>
      </c>
      <c r="I286" s="14" t="s">
        <v>120</v>
      </c>
    </row>
    <row r="287" spans="1:9" x14ac:dyDescent="0.5">
      <c r="A287" s="14">
        <v>1472498</v>
      </c>
      <c r="B287" s="14" t="s">
        <v>276</v>
      </c>
      <c r="D287" s="14">
        <v>1</v>
      </c>
      <c r="H287" s="14">
        <v>1</v>
      </c>
      <c r="I287" s="14" t="s">
        <v>120</v>
      </c>
    </row>
    <row r="288" spans="1:9" x14ac:dyDescent="0.5">
      <c r="A288" s="14">
        <v>1528785</v>
      </c>
      <c r="B288" s="14" t="s">
        <v>119</v>
      </c>
      <c r="I288" s="14" t="s">
        <v>120</v>
      </c>
    </row>
    <row r="289" spans="1:9" x14ac:dyDescent="0.5">
      <c r="A289" s="14">
        <v>1554479</v>
      </c>
      <c r="B289" s="14" t="s">
        <v>277</v>
      </c>
      <c r="E289" s="14">
        <v>1</v>
      </c>
      <c r="H289" s="14">
        <v>1</v>
      </c>
      <c r="I289" s="14" t="s">
        <v>120</v>
      </c>
    </row>
    <row r="290" spans="1:9" x14ac:dyDescent="0.5">
      <c r="A290" s="14">
        <v>1548025</v>
      </c>
      <c r="B290" s="14" t="s">
        <v>173</v>
      </c>
      <c r="E290" s="14">
        <v>1</v>
      </c>
      <c r="H290" s="14">
        <v>1</v>
      </c>
      <c r="I290" s="14" t="s">
        <v>120</v>
      </c>
    </row>
    <row r="291" spans="1:9" x14ac:dyDescent="0.5">
      <c r="A291" s="14">
        <v>1573012</v>
      </c>
      <c r="B291" s="14" t="s">
        <v>278</v>
      </c>
      <c r="C291" s="14">
        <v>0</v>
      </c>
      <c r="D291" s="14">
        <v>0</v>
      </c>
      <c r="E291" s="14">
        <v>1</v>
      </c>
      <c r="G291" s="14">
        <v>0</v>
      </c>
      <c r="H291" s="14">
        <v>2</v>
      </c>
      <c r="I291" s="14" t="s">
        <v>120</v>
      </c>
    </row>
    <row r="292" spans="1:9" x14ac:dyDescent="0.5">
      <c r="A292" s="14">
        <v>1538170</v>
      </c>
      <c r="B292" s="14" t="s">
        <v>180</v>
      </c>
      <c r="D292" s="14">
        <v>1</v>
      </c>
      <c r="H292" s="14">
        <v>1</v>
      </c>
      <c r="I292" s="14" t="s">
        <v>120</v>
      </c>
    </row>
    <row r="293" spans="1:9" x14ac:dyDescent="0.5">
      <c r="A293" s="14">
        <v>1547483</v>
      </c>
      <c r="B293" s="14" t="s">
        <v>180</v>
      </c>
      <c r="E293" s="14">
        <v>2</v>
      </c>
      <c r="H293" s="14">
        <v>1</v>
      </c>
      <c r="I293" s="14" t="s">
        <v>120</v>
      </c>
    </row>
    <row r="294" spans="1:9" x14ac:dyDescent="0.5">
      <c r="A294" s="14">
        <v>1565125</v>
      </c>
      <c r="B294" s="14" t="s">
        <v>279</v>
      </c>
      <c r="D294" s="14">
        <v>1</v>
      </c>
      <c r="H294" s="14">
        <v>1</v>
      </c>
      <c r="I294" s="14" t="s">
        <v>120</v>
      </c>
    </row>
    <row r="295" spans="1:9" x14ac:dyDescent="0.5">
      <c r="A295" s="14">
        <v>1541237</v>
      </c>
      <c r="B295" s="14" t="s">
        <v>280</v>
      </c>
      <c r="E295" s="14">
        <v>1</v>
      </c>
      <c r="H295" s="14">
        <v>1</v>
      </c>
      <c r="I295" s="14" t="s">
        <v>120</v>
      </c>
    </row>
    <row r="296" spans="1:9" x14ac:dyDescent="0.5">
      <c r="A296" s="14">
        <v>1581996</v>
      </c>
      <c r="B296" s="14" t="s">
        <v>159</v>
      </c>
      <c r="E296" s="14">
        <v>1</v>
      </c>
      <c r="H296" s="14">
        <v>1</v>
      </c>
      <c r="I296" s="14" t="s">
        <v>120</v>
      </c>
    </row>
    <row r="297" spans="1:9" x14ac:dyDescent="0.5">
      <c r="A297" s="14">
        <v>1537237</v>
      </c>
      <c r="B297" s="14" t="s">
        <v>127</v>
      </c>
      <c r="E297" s="14">
        <v>1</v>
      </c>
      <c r="H297" s="14">
        <v>1</v>
      </c>
      <c r="I297" s="14" t="s">
        <v>120</v>
      </c>
    </row>
    <row r="298" spans="1:9" x14ac:dyDescent="0.5">
      <c r="A298" s="14">
        <v>1508035</v>
      </c>
      <c r="B298" s="14" t="s">
        <v>281</v>
      </c>
      <c r="D298" s="14">
        <v>1</v>
      </c>
      <c r="H298" s="14">
        <v>1</v>
      </c>
      <c r="I298" s="14" t="s">
        <v>120</v>
      </c>
    </row>
    <row r="299" spans="1:9" x14ac:dyDescent="0.5">
      <c r="A299" s="14">
        <v>1361052</v>
      </c>
      <c r="B299" s="14" t="s">
        <v>174</v>
      </c>
      <c r="E299" s="14">
        <v>1</v>
      </c>
      <c r="H299" s="14">
        <v>1</v>
      </c>
      <c r="I299" s="14" t="s">
        <v>120</v>
      </c>
    </row>
    <row r="300" spans="1:9" x14ac:dyDescent="0.5">
      <c r="A300" s="14">
        <v>1561933</v>
      </c>
      <c r="B300" s="14" t="s">
        <v>144</v>
      </c>
      <c r="E300" s="14">
        <v>1</v>
      </c>
      <c r="H300" s="14">
        <v>1</v>
      </c>
      <c r="I300" s="14" t="s">
        <v>120</v>
      </c>
    </row>
    <row r="301" spans="1:9" x14ac:dyDescent="0.5">
      <c r="A301" s="14">
        <v>1536563</v>
      </c>
      <c r="B301" s="14" t="s">
        <v>282</v>
      </c>
      <c r="E301" s="14">
        <v>1</v>
      </c>
      <c r="H301" s="14">
        <v>1</v>
      </c>
      <c r="I301" s="14" t="s">
        <v>120</v>
      </c>
    </row>
    <row r="302" spans="1:9" x14ac:dyDescent="0.5">
      <c r="A302" s="14">
        <v>1545709</v>
      </c>
      <c r="B302" s="14" t="s">
        <v>283</v>
      </c>
      <c r="E302" s="14">
        <v>1</v>
      </c>
      <c r="H302" s="14">
        <v>1</v>
      </c>
      <c r="I302" s="14" t="s">
        <v>120</v>
      </c>
    </row>
    <row r="303" spans="1:9" x14ac:dyDescent="0.5">
      <c r="A303" s="14">
        <v>1535105</v>
      </c>
      <c r="B303" s="14" t="s">
        <v>284</v>
      </c>
      <c r="C303" s="14">
        <v>0</v>
      </c>
      <c r="D303" s="14">
        <v>1</v>
      </c>
      <c r="E303" s="14">
        <v>0</v>
      </c>
      <c r="G303" s="14">
        <v>0</v>
      </c>
      <c r="H303" s="14">
        <v>1</v>
      </c>
      <c r="I303" s="14" t="s">
        <v>120</v>
      </c>
    </row>
    <row r="304" spans="1:9" x14ac:dyDescent="0.5">
      <c r="A304" s="14">
        <v>1596281</v>
      </c>
      <c r="B304" s="14" t="s">
        <v>171</v>
      </c>
      <c r="E304" s="14">
        <v>1</v>
      </c>
      <c r="H304" s="14">
        <v>1</v>
      </c>
      <c r="I304" s="14" t="s">
        <v>120</v>
      </c>
    </row>
    <row r="305" spans="1:9" x14ac:dyDescent="0.5">
      <c r="A305" s="14">
        <v>1519516</v>
      </c>
      <c r="B305" s="14" t="s">
        <v>285</v>
      </c>
      <c r="C305" s="14">
        <v>0</v>
      </c>
      <c r="D305" s="14">
        <v>1</v>
      </c>
      <c r="E305" s="14">
        <v>0</v>
      </c>
      <c r="G305" s="14">
        <v>0</v>
      </c>
      <c r="H305" s="14">
        <v>1</v>
      </c>
      <c r="I305" s="14" t="s">
        <v>120</v>
      </c>
    </row>
    <row r="306" spans="1:9" x14ac:dyDescent="0.5">
      <c r="A306" s="14">
        <v>1473723</v>
      </c>
      <c r="B306" s="14" t="s">
        <v>155</v>
      </c>
      <c r="E306" s="14">
        <v>2</v>
      </c>
      <c r="H306" s="14">
        <v>1</v>
      </c>
      <c r="I306" s="14" t="s">
        <v>120</v>
      </c>
    </row>
    <row r="307" spans="1:9" x14ac:dyDescent="0.5">
      <c r="A307" s="14">
        <v>1533995</v>
      </c>
      <c r="B307" s="14" t="s">
        <v>286</v>
      </c>
      <c r="E307" s="14">
        <v>1</v>
      </c>
      <c r="H307" s="14">
        <v>1</v>
      </c>
      <c r="I307" s="14" t="s">
        <v>120</v>
      </c>
    </row>
    <row r="308" spans="1:9" x14ac:dyDescent="0.5">
      <c r="A308" s="14">
        <v>1545698</v>
      </c>
      <c r="B308" s="14" t="s">
        <v>287</v>
      </c>
      <c r="E308" s="14">
        <v>1</v>
      </c>
      <c r="H308" s="14">
        <v>1</v>
      </c>
      <c r="I308" s="14" t="s">
        <v>120</v>
      </c>
    </row>
    <row r="309" spans="1:9" x14ac:dyDescent="0.5">
      <c r="A309" s="14">
        <v>1554111</v>
      </c>
      <c r="B309" s="14" t="s">
        <v>255</v>
      </c>
      <c r="D309" s="14">
        <v>1</v>
      </c>
      <c r="H309" s="14">
        <v>1</v>
      </c>
      <c r="I309" s="14" t="s">
        <v>120</v>
      </c>
    </row>
    <row r="310" spans="1:9" x14ac:dyDescent="0.5">
      <c r="A310" s="14">
        <v>1503909</v>
      </c>
      <c r="B310" s="14" t="s">
        <v>288</v>
      </c>
      <c r="C310" s="14">
        <v>1</v>
      </c>
      <c r="H310" s="14">
        <v>1</v>
      </c>
      <c r="I310" s="14" t="s">
        <v>120</v>
      </c>
    </row>
    <row r="311" spans="1:9" x14ac:dyDescent="0.5">
      <c r="A311" s="14">
        <v>1497612</v>
      </c>
      <c r="B311" s="14" t="s">
        <v>289</v>
      </c>
      <c r="E311" s="14">
        <v>1</v>
      </c>
      <c r="H311" s="14">
        <v>1</v>
      </c>
      <c r="I311" s="14" t="s">
        <v>120</v>
      </c>
    </row>
    <row r="312" spans="1:9" x14ac:dyDescent="0.5">
      <c r="A312" s="14">
        <v>1547535</v>
      </c>
      <c r="B312" s="14" t="s">
        <v>290</v>
      </c>
      <c r="E312" s="14">
        <v>1</v>
      </c>
      <c r="H312" s="14">
        <v>1</v>
      </c>
      <c r="I312" s="14" t="s">
        <v>120</v>
      </c>
    </row>
    <row r="313" spans="1:9" x14ac:dyDescent="0.5">
      <c r="A313" s="14">
        <v>1485248</v>
      </c>
      <c r="B313" s="14" t="s">
        <v>291</v>
      </c>
      <c r="D313" s="14">
        <v>2</v>
      </c>
      <c r="H313" s="14">
        <v>1</v>
      </c>
      <c r="I313" s="14" t="s">
        <v>120</v>
      </c>
    </row>
    <row r="314" spans="1:9" x14ac:dyDescent="0.5">
      <c r="A314" s="14">
        <v>1519341</v>
      </c>
      <c r="B314" s="14" t="s">
        <v>161</v>
      </c>
      <c r="D314" s="14">
        <v>1</v>
      </c>
      <c r="H314" s="14">
        <v>1</v>
      </c>
      <c r="I314" s="14" t="s">
        <v>120</v>
      </c>
    </row>
    <row r="315" spans="1:9" x14ac:dyDescent="0.5">
      <c r="A315" s="14">
        <v>1601738</v>
      </c>
      <c r="B315" s="14" t="s">
        <v>171</v>
      </c>
      <c r="E315" s="14">
        <v>1</v>
      </c>
      <c r="H315" s="14">
        <v>1</v>
      </c>
      <c r="I315" s="14" t="s">
        <v>120</v>
      </c>
    </row>
    <row r="316" spans="1:9" x14ac:dyDescent="0.5">
      <c r="A316" s="14">
        <v>1555349</v>
      </c>
      <c r="B316" s="14" t="s">
        <v>292</v>
      </c>
      <c r="E316" s="14">
        <v>1</v>
      </c>
      <c r="H316" s="14">
        <v>1</v>
      </c>
      <c r="I316" s="14" t="s">
        <v>120</v>
      </c>
    </row>
    <row r="317" spans="1:9" x14ac:dyDescent="0.5">
      <c r="A317" s="14">
        <v>1487894</v>
      </c>
      <c r="B317" s="14" t="s">
        <v>175</v>
      </c>
      <c r="E317" s="14">
        <v>2</v>
      </c>
      <c r="H317" s="14">
        <v>1</v>
      </c>
      <c r="I317" s="14" t="s">
        <v>120</v>
      </c>
    </row>
    <row r="318" spans="1:9" x14ac:dyDescent="0.5">
      <c r="A318" s="14">
        <v>1537001</v>
      </c>
      <c r="B318" s="14" t="s">
        <v>207</v>
      </c>
      <c r="C318" s="14">
        <v>1</v>
      </c>
      <c r="H318" s="14">
        <v>1</v>
      </c>
      <c r="I318" s="14" t="s">
        <v>120</v>
      </c>
    </row>
    <row r="319" spans="1:9" x14ac:dyDescent="0.5">
      <c r="A319" s="14">
        <v>1551422</v>
      </c>
      <c r="B319" s="14" t="s">
        <v>293</v>
      </c>
      <c r="E319" s="14">
        <v>2</v>
      </c>
      <c r="H319" s="14">
        <v>1</v>
      </c>
      <c r="I319" s="14" t="s">
        <v>120</v>
      </c>
    </row>
    <row r="320" spans="1:9" x14ac:dyDescent="0.5">
      <c r="A320" s="14">
        <v>1519973</v>
      </c>
      <c r="B320" s="14" t="s">
        <v>156</v>
      </c>
      <c r="E320" s="14">
        <v>1</v>
      </c>
      <c r="H320" s="14">
        <v>1</v>
      </c>
      <c r="I320" s="14" t="s">
        <v>120</v>
      </c>
    </row>
    <row r="321" spans="1:9" x14ac:dyDescent="0.5">
      <c r="A321" s="14">
        <v>1565808</v>
      </c>
      <c r="B321" s="14" t="s">
        <v>192</v>
      </c>
      <c r="E321" s="14">
        <v>1</v>
      </c>
      <c r="H321" s="14">
        <v>1</v>
      </c>
      <c r="I321" s="14" t="s">
        <v>120</v>
      </c>
    </row>
    <row r="322" spans="1:9" x14ac:dyDescent="0.5">
      <c r="A322" s="14">
        <v>1482272</v>
      </c>
      <c r="B322" s="14" t="s">
        <v>162</v>
      </c>
      <c r="E322" s="14">
        <v>1</v>
      </c>
      <c r="H322" s="14">
        <v>1</v>
      </c>
      <c r="I322" s="14" t="s">
        <v>120</v>
      </c>
    </row>
    <row r="323" spans="1:9" x14ac:dyDescent="0.5">
      <c r="A323" s="14">
        <v>1534006</v>
      </c>
      <c r="B323" s="14" t="s">
        <v>162</v>
      </c>
      <c r="E323" s="14">
        <v>1</v>
      </c>
      <c r="H323" s="14">
        <v>1</v>
      </c>
      <c r="I323" s="14" t="s">
        <v>120</v>
      </c>
    </row>
    <row r="324" spans="1:9" x14ac:dyDescent="0.5">
      <c r="A324" s="14">
        <v>1482134</v>
      </c>
      <c r="B324" s="14" t="s">
        <v>162</v>
      </c>
      <c r="E324" s="14">
        <v>1</v>
      </c>
      <c r="H324" s="14">
        <v>1</v>
      </c>
      <c r="I324" s="14" t="s">
        <v>120</v>
      </c>
    </row>
    <row r="325" spans="1:9" x14ac:dyDescent="0.5">
      <c r="A325" s="14">
        <v>1586844</v>
      </c>
      <c r="B325" s="14" t="s">
        <v>155</v>
      </c>
      <c r="E325" s="14">
        <v>3</v>
      </c>
      <c r="H325" s="14">
        <v>1</v>
      </c>
      <c r="I325" s="14" t="s">
        <v>120</v>
      </c>
    </row>
    <row r="326" spans="1:9" x14ac:dyDescent="0.5">
      <c r="A326" s="14">
        <v>1528043</v>
      </c>
      <c r="B326" s="14" t="s">
        <v>294</v>
      </c>
      <c r="D326" s="14">
        <v>1</v>
      </c>
      <c r="H326" s="14">
        <v>1</v>
      </c>
      <c r="I326" s="14" t="s">
        <v>120</v>
      </c>
    </row>
    <row r="327" spans="1:9" x14ac:dyDescent="0.5">
      <c r="A327" s="14">
        <v>1563340</v>
      </c>
      <c r="B327" s="14" t="s">
        <v>132</v>
      </c>
      <c r="E327" s="14">
        <v>1</v>
      </c>
      <c r="H327" s="14">
        <v>1</v>
      </c>
      <c r="I327" s="14" t="s">
        <v>120</v>
      </c>
    </row>
    <row r="328" spans="1:9" x14ac:dyDescent="0.5">
      <c r="A328" s="14">
        <v>1495431</v>
      </c>
      <c r="B328" s="14" t="s">
        <v>239</v>
      </c>
      <c r="E328" s="14">
        <v>1</v>
      </c>
      <c r="H328" s="14">
        <v>1</v>
      </c>
      <c r="I328" s="14" t="s">
        <v>120</v>
      </c>
    </row>
    <row r="329" spans="1:9" x14ac:dyDescent="0.5">
      <c r="A329" s="14">
        <v>1323720</v>
      </c>
      <c r="B329" s="14" t="s">
        <v>295</v>
      </c>
      <c r="E329" s="14">
        <v>1</v>
      </c>
      <c r="H329" s="14">
        <v>1</v>
      </c>
      <c r="I329" s="14" t="s">
        <v>120</v>
      </c>
    </row>
    <row r="330" spans="1:9" x14ac:dyDescent="0.5">
      <c r="A330" s="14">
        <v>1563430</v>
      </c>
      <c r="B330" s="14" t="s">
        <v>296</v>
      </c>
      <c r="E330" s="14">
        <v>1</v>
      </c>
      <c r="H330" s="14">
        <v>1</v>
      </c>
      <c r="I330" s="14" t="s">
        <v>120</v>
      </c>
    </row>
    <row r="331" spans="1:9" x14ac:dyDescent="0.5">
      <c r="A331" s="14">
        <v>1583736</v>
      </c>
      <c r="B331" s="14" t="s">
        <v>278</v>
      </c>
      <c r="E331" s="14">
        <v>1</v>
      </c>
      <c r="H331" s="14">
        <v>1</v>
      </c>
      <c r="I331" s="14" t="s">
        <v>120</v>
      </c>
    </row>
    <row r="332" spans="1:9" x14ac:dyDescent="0.5">
      <c r="A332" s="14">
        <v>1556524</v>
      </c>
      <c r="B332" s="14" t="s">
        <v>127</v>
      </c>
      <c r="E332" s="14">
        <v>2</v>
      </c>
      <c r="H332" s="14">
        <v>1</v>
      </c>
      <c r="I332" s="14" t="s">
        <v>120</v>
      </c>
    </row>
    <row r="333" spans="1:9" x14ac:dyDescent="0.5">
      <c r="A333" s="14">
        <v>1531917</v>
      </c>
      <c r="B333" s="14" t="s">
        <v>177</v>
      </c>
      <c r="E333" s="14">
        <v>1</v>
      </c>
      <c r="H333" s="14">
        <v>1</v>
      </c>
      <c r="I333" s="14" t="s">
        <v>120</v>
      </c>
    </row>
    <row r="334" spans="1:9" x14ac:dyDescent="0.5">
      <c r="A334" s="14">
        <v>1537847</v>
      </c>
      <c r="B334" s="14" t="s">
        <v>297</v>
      </c>
      <c r="D334" s="14">
        <v>1</v>
      </c>
      <c r="H334" s="14">
        <v>1</v>
      </c>
      <c r="I334" s="14" t="s">
        <v>120</v>
      </c>
    </row>
    <row r="335" spans="1:9" x14ac:dyDescent="0.5">
      <c r="A335" s="14">
        <v>1554007</v>
      </c>
      <c r="B335" s="14" t="s">
        <v>269</v>
      </c>
      <c r="D335" s="14">
        <v>4</v>
      </c>
      <c r="H335" s="14">
        <v>1</v>
      </c>
      <c r="I335" s="14" t="s">
        <v>120</v>
      </c>
    </row>
    <row r="336" spans="1:9" x14ac:dyDescent="0.5">
      <c r="A336" s="14">
        <v>1547787</v>
      </c>
      <c r="B336" s="14" t="s">
        <v>119</v>
      </c>
      <c r="I336" s="14" t="s">
        <v>120</v>
      </c>
    </row>
    <row r="337" spans="1:9" x14ac:dyDescent="0.5">
      <c r="A337" s="14">
        <v>1513800</v>
      </c>
      <c r="B337" s="14" t="s">
        <v>298</v>
      </c>
      <c r="D337" s="14">
        <v>1</v>
      </c>
      <c r="H337" s="14">
        <v>1</v>
      </c>
      <c r="I337" s="14" t="s">
        <v>120</v>
      </c>
    </row>
    <row r="338" spans="1:9" x14ac:dyDescent="0.5">
      <c r="A338" s="14">
        <v>1515331</v>
      </c>
      <c r="B338" s="14" t="s">
        <v>299</v>
      </c>
      <c r="D338" s="14">
        <v>1</v>
      </c>
      <c r="H338" s="14">
        <v>1</v>
      </c>
      <c r="I338" s="14" t="s">
        <v>120</v>
      </c>
    </row>
    <row r="339" spans="1:9" x14ac:dyDescent="0.5">
      <c r="A339" s="14">
        <v>1458864</v>
      </c>
      <c r="B339" s="14" t="s">
        <v>249</v>
      </c>
      <c r="E339" s="14">
        <v>1</v>
      </c>
      <c r="H339" s="14">
        <v>1</v>
      </c>
      <c r="I339" s="14" t="s">
        <v>120</v>
      </c>
    </row>
    <row r="340" spans="1:9" x14ac:dyDescent="0.5">
      <c r="A340" s="14">
        <v>1563379</v>
      </c>
      <c r="B340" s="14" t="s">
        <v>255</v>
      </c>
      <c r="D340" s="14">
        <v>4</v>
      </c>
      <c r="H340" s="14">
        <v>1</v>
      </c>
      <c r="I340" s="14" t="s">
        <v>120</v>
      </c>
    </row>
    <row r="341" spans="1:9" x14ac:dyDescent="0.5">
      <c r="A341" s="14">
        <v>1499591</v>
      </c>
      <c r="B341" s="14" t="s">
        <v>167</v>
      </c>
      <c r="E341" s="14">
        <v>1</v>
      </c>
      <c r="H341" s="14">
        <v>1</v>
      </c>
      <c r="I341" s="14" t="s">
        <v>120</v>
      </c>
    </row>
    <row r="342" spans="1:9" x14ac:dyDescent="0.5">
      <c r="A342" s="14">
        <v>1551037</v>
      </c>
      <c r="B342" s="14" t="s">
        <v>180</v>
      </c>
      <c r="E342" s="14">
        <v>1</v>
      </c>
      <c r="H342" s="14">
        <v>1</v>
      </c>
      <c r="I342" s="14" t="s">
        <v>120</v>
      </c>
    </row>
    <row r="343" spans="1:9" x14ac:dyDescent="0.5">
      <c r="A343" s="14">
        <v>1556919</v>
      </c>
      <c r="B343" s="14" t="s">
        <v>119</v>
      </c>
      <c r="I343" s="14" t="s">
        <v>120</v>
      </c>
    </row>
    <row r="344" spans="1:9" x14ac:dyDescent="0.5">
      <c r="A344" s="14">
        <v>1475152</v>
      </c>
      <c r="B344" s="14" t="s">
        <v>151</v>
      </c>
      <c r="E344" s="14">
        <v>1</v>
      </c>
      <c r="H344" s="14">
        <v>1</v>
      </c>
      <c r="I344" s="14" t="s">
        <v>120</v>
      </c>
    </row>
    <row r="345" spans="1:9" x14ac:dyDescent="0.5">
      <c r="A345" s="14">
        <v>1473472</v>
      </c>
      <c r="B345" s="14" t="s">
        <v>155</v>
      </c>
      <c r="E345" s="14">
        <v>2</v>
      </c>
      <c r="H345" s="14">
        <v>1</v>
      </c>
      <c r="I345" s="14" t="s">
        <v>120</v>
      </c>
    </row>
    <row r="346" spans="1:9" x14ac:dyDescent="0.5">
      <c r="A346" s="14">
        <v>1565226</v>
      </c>
      <c r="B346" s="14" t="s">
        <v>141</v>
      </c>
      <c r="E346" s="14">
        <v>1</v>
      </c>
      <c r="H346" s="14">
        <v>1</v>
      </c>
      <c r="I346" s="14" t="s">
        <v>120</v>
      </c>
    </row>
    <row r="347" spans="1:9" x14ac:dyDescent="0.5">
      <c r="A347" s="14">
        <v>1395485</v>
      </c>
      <c r="B347" s="14" t="s">
        <v>137</v>
      </c>
      <c r="E347" s="14">
        <v>2</v>
      </c>
      <c r="H347" s="14">
        <v>1</v>
      </c>
      <c r="I347" s="14" t="s">
        <v>120</v>
      </c>
    </row>
    <row r="348" spans="1:9" x14ac:dyDescent="0.5">
      <c r="A348" s="14">
        <v>1600191</v>
      </c>
      <c r="B348" s="14" t="s">
        <v>171</v>
      </c>
      <c r="E348" s="14">
        <v>1</v>
      </c>
      <c r="H348" s="14">
        <v>1</v>
      </c>
      <c r="I348" s="14" t="s">
        <v>120</v>
      </c>
    </row>
    <row r="349" spans="1:9" x14ac:dyDescent="0.5">
      <c r="A349" s="14">
        <v>1117299</v>
      </c>
      <c r="B349" s="14" t="s">
        <v>223</v>
      </c>
      <c r="E349" s="14">
        <v>1</v>
      </c>
      <c r="H349" s="14">
        <v>1</v>
      </c>
      <c r="I349" s="14" t="s">
        <v>120</v>
      </c>
    </row>
    <row r="350" spans="1:9" x14ac:dyDescent="0.5">
      <c r="A350" s="14">
        <v>1541399</v>
      </c>
      <c r="B350" s="14" t="s">
        <v>300</v>
      </c>
      <c r="D350" s="14">
        <v>1</v>
      </c>
      <c r="H350" s="14">
        <v>1</v>
      </c>
      <c r="I350" s="14" t="s">
        <v>120</v>
      </c>
    </row>
    <row r="351" spans="1:9" x14ac:dyDescent="0.5">
      <c r="A351" s="14">
        <v>1587711</v>
      </c>
      <c r="B351" s="14" t="s">
        <v>301</v>
      </c>
      <c r="E351" s="14">
        <v>1</v>
      </c>
      <c r="H351" s="14">
        <v>1</v>
      </c>
      <c r="I351" s="14" t="s">
        <v>120</v>
      </c>
    </row>
    <row r="352" spans="1:9" x14ac:dyDescent="0.5">
      <c r="A352" s="14">
        <v>1502292</v>
      </c>
      <c r="B352" s="14" t="s">
        <v>302</v>
      </c>
      <c r="E352" s="14">
        <v>1</v>
      </c>
      <c r="H352" s="14">
        <v>1</v>
      </c>
      <c r="I352" s="14" t="s">
        <v>120</v>
      </c>
    </row>
    <row r="353" spans="1:9" x14ac:dyDescent="0.5">
      <c r="A353" s="14">
        <v>1550528</v>
      </c>
      <c r="B353" s="14" t="s">
        <v>190</v>
      </c>
      <c r="D353" s="14">
        <v>1</v>
      </c>
      <c r="H353" s="14">
        <v>1</v>
      </c>
      <c r="I353" s="14" t="s">
        <v>120</v>
      </c>
    </row>
    <row r="354" spans="1:9" x14ac:dyDescent="0.5">
      <c r="A354" s="14">
        <v>1491851</v>
      </c>
      <c r="B354" s="14" t="s">
        <v>105</v>
      </c>
      <c r="E354" s="14">
        <v>1</v>
      </c>
      <c r="H354" s="14">
        <v>1</v>
      </c>
      <c r="I354" s="14" t="s">
        <v>120</v>
      </c>
    </row>
    <row r="355" spans="1:9" x14ac:dyDescent="0.5">
      <c r="A355" s="14">
        <v>1507276</v>
      </c>
      <c r="B355" s="14" t="s">
        <v>155</v>
      </c>
      <c r="E355" s="14">
        <v>2</v>
      </c>
      <c r="H355" s="14">
        <v>1</v>
      </c>
      <c r="I355" s="14" t="s">
        <v>120</v>
      </c>
    </row>
    <row r="356" spans="1:9" x14ac:dyDescent="0.5">
      <c r="A356" s="14">
        <v>1505884</v>
      </c>
      <c r="B356" s="14" t="s">
        <v>254</v>
      </c>
      <c r="E356" s="14">
        <v>1</v>
      </c>
      <c r="H356" s="14">
        <v>1</v>
      </c>
      <c r="I356" s="14" t="s">
        <v>120</v>
      </c>
    </row>
    <row r="357" spans="1:9" x14ac:dyDescent="0.5">
      <c r="A357" s="14">
        <v>1423154</v>
      </c>
      <c r="B357" s="14" t="s">
        <v>180</v>
      </c>
      <c r="E357" s="14">
        <v>2</v>
      </c>
      <c r="H357" s="14">
        <v>1</v>
      </c>
      <c r="I357" s="14" t="s">
        <v>120</v>
      </c>
    </row>
    <row r="358" spans="1:9" x14ac:dyDescent="0.5">
      <c r="A358" s="14">
        <v>1547704</v>
      </c>
      <c r="B358" s="14" t="s">
        <v>191</v>
      </c>
      <c r="D358" s="14">
        <v>0</v>
      </c>
      <c r="E358" s="14">
        <v>1</v>
      </c>
      <c r="H358" s="14">
        <v>1</v>
      </c>
      <c r="I358" s="14" t="s">
        <v>120</v>
      </c>
    </row>
    <row r="359" spans="1:9" x14ac:dyDescent="0.5">
      <c r="A359" s="14">
        <v>1550786</v>
      </c>
      <c r="B359" s="14" t="s">
        <v>286</v>
      </c>
      <c r="E359" s="14">
        <v>1</v>
      </c>
      <c r="H359" s="14">
        <v>1</v>
      </c>
      <c r="I359" s="14" t="s">
        <v>120</v>
      </c>
    </row>
    <row r="360" spans="1:9" x14ac:dyDescent="0.5">
      <c r="A360" s="14">
        <v>1579554</v>
      </c>
      <c r="B360" s="14" t="s">
        <v>303</v>
      </c>
      <c r="C360" s="14">
        <v>1</v>
      </c>
      <c r="H360" s="14">
        <v>1</v>
      </c>
      <c r="I360" s="14" t="s">
        <v>120</v>
      </c>
    </row>
    <row r="361" spans="1:9" x14ac:dyDescent="0.5">
      <c r="A361" s="14">
        <v>1577553</v>
      </c>
      <c r="B361" s="14" t="s">
        <v>161</v>
      </c>
      <c r="D361" s="14">
        <v>3</v>
      </c>
      <c r="H361" s="14">
        <v>1</v>
      </c>
      <c r="I361" s="14" t="s">
        <v>120</v>
      </c>
    </row>
    <row r="362" spans="1:9" x14ac:dyDescent="0.5">
      <c r="A362" s="14">
        <v>1538142</v>
      </c>
      <c r="B362" s="14" t="s">
        <v>196</v>
      </c>
      <c r="E362" s="14">
        <v>1</v>
      </c>
      <c r="H362" s="14">
        <v>1</v>
      </c>
      <c r="I362" s="14" t="s">
        <v>120</v>
      </c>
    </row>
    <row r="363" spans="1:9" x14ac:dyDescent="0.5">
      <c r="A363" s="14">
        <v>1559675</v>
      </c>
      <c r="B363" s="14" t="s">
        <v>190</v>
      </c>
      <c r="E363" s="14">
        <v>1</v>
      </c>
      <c r="H363" s="14">
        <v>1</v>
      </c>
      <c r="I363" s="14" t="s">
        <v>120</v>
      </c>
    </row>
    <row r="364" spans="1:9" x14ac:dyDescent="0.5">
      <c r="A364" s="14">
        <v>1565790</v>
      </c>
      <c r="B364" s="14" t="s">
        <v>192</v>
      </c>
      <c r="E364" s="14">
        <v>1</v>
      </c>
      <c r="H364" s="14">
        <v>1</v>
      </c>
      <c r="I364" s="14" t="s">
        <v>120</v>
      </c>
    </row>
    <row r="365" spans="1:9" x14ac:dyDescent="0.5">
      <c r="A365" s="14">
        <v>1552950</v>
      </c>
      <c r="B365" s="14" t="s">
        <v>304</v>
      </c>
      <c r="D365" s="14">
        <v>1</v>
      </c>
      <c r="H365" s="14">
        <v>1</v>
      </c>
      <c r="I365" s="14" t="s">
        <v>120</v>
      </c>
    </row>
    <row r="366" spans="1:9" x14ac:dyDescent="0.5">
      <c r="A366" s="14">
        <v>1549108</v>
      </c>
      <c r="B366" s="14" t="s">
        <v>119</v>
      </c>
      <c r="I366" s="14" t="s">
        <v>120</v>
      </c>
    </row>
    <row r="367" spans="1:9" x14ac:dyDescent="0.5">
      <c r="A367" s="14">
        <v>1585585</v>
      </c>
      <c r="B367" s="14" t="s">
        <v>305</v>
      </c>
      <c r="C367" s="14">
        <v>1</v>
      </c>
      <c r="H367" s="14">
        <v>1</v>
      </c>
      <c r="I367" s="14" t="s">
        <v>120</v>
      </c>
    </row>
    <row r="368" spans="1:9" x14ac:dyDescent="0.5">
      <c r="A368" s="14">
        <v>1567720</v>
      </c>
      <c r="B368" s="14" t="s">
        <v>306</v>
      </c>
      <c r="C368" s="14">
        <v>1</v>
      </c>
      <c r="H368" s="14">
        <v>1</v>
      </c>
      <c r="I368" s="14" t="s">
        <v>120</v>
      </c>
    </row>
    <row r="369" spans="1:9" x14ac:dyDescent="0.5">
      <c r="A369" s="14">
        <v>1594368</v>
      </c>
      <c r="B369" s="14" t="s">
        <v>307</v>
      </c>
      <c r="E369" s="14">
        <v>1</v>
      </c>
      <c r="H369" s="14">
        <v>1</v>
      </c>
      <c r="I369" s="14" t="s">
        <v>120</v>
      </c>
    </row>
    <row r="370" spans="1:9" x14ac:dyDescent="0.5">
      <c r="A370" s="14">
        <v>1555273</v>
      </c>
      <c r="B370" s="14" t="s">
        <v>308</v>
      </c>
      <c r="E370" s="14">
        <v>1</v>
      </c>
      <c r="H370" s="14">
        <v>1</v>
      </c>
      <c r="I370" s="14" t="s">
        <v>120</v>
      </c>
    </row>
    <row r="371" spans="1:9" x14ac:dyDescent="0.5">
      <c r="A371" s="14">
        <v>1521577</v>
      </c>
      <c r="B371" s="14" t="s">
        <v>276</v>
      </c>
      <c r="E371" s="14">
        <v>3</v>
      </c>
      <c r="H371" s="14">
        <v>1</v>
      </c>
      <c r="I371" s="14" t="s">
        <v>120</v>
      </c>
    </row>
    <row r="372" spans="1:9" x14ac:dyDescent="0.5">
      <c r="A372" s="14">
        <v>1547490</v>
      </c>
      <c r="B372" s="14" t="s">
        <v>180</v>
      </c>
      <c r="E372" s="14">
        <v>2</v>
      </c>
      <c r="H372" s="14">
        <v>1</v>
      </c>
      <c r="I372" s="14" t="s">
        <v>120</v>
      </c>
    </row>
    <row r="373" spans="1:9" x14ac:dyDescent="0.5">
      <c r="A373" s="14">
        <v>1548466</v>
      </c>
      <c r="B373" s="14" t="s">
        <v>119</v>
      </c>
      <c r="I373" s="14" t="s">
        <v>120</v>
      </c>
    </row>
    <row r="374" spans="1:9" x14ac:dyDescent="0.5">
      <c r="A374" s="14">
        <v>1583133</v>
      </c>
      <c r="B374" s="14" t="s">
        <v>296</v>
      </c>
      <c r="C374" s="14">
        <v>1</v>
      </c>
      <c r="D374" s="14">
        <v>1</v>
      </c>
      <c r="H374" s="14">
        <v>1</v>
      </c>
      <c r="I374" s="14" t="s">
        <v>120</v>
      </c>
    </row>
    <row r="375" spans="1:9" x14ac:dyDescent="0.5">
      <c r="A375" s="14">
        <v>1568871</v>
      </c>
      <c r="B375" s="14" t="s">
        <v>309</v>
      </c>
      <c r="C375" s="14">
        <v>1</v>
      </c>
      <c r="H375" s="14">
        <v>1</v>
      </c>
      <c r="I375" s="14" t="s">
        <v>120</v>
      </c>
    </row>
    <row r="376" spans="1:9" x14ac:dyDescent="0.5">
      <c r="A376" s="14">
        <v>1500009</v>
      </c>
      <c r="B376" s="14" t="s">
        <v>310</v>
      </c>
      <c r="C376" s="14">
        <v>1</v>
      </c>
      <c r="H376" s="14">
        <v>1</v>
      </c>
      <c r="I376" s="14" t="s">
        <v>120</v>
      </c>
    </row>
    <row r="377" spans="1:9" x14ac:dyDescent="0.5">
      <c r="A377" s="14">
        <v>1544503</v>
      </c>
      <c r="B377" s="14" t="s">
        <v>230</v>
      </c>
      <c r="E377" s="14">
        <v>1</v>
      </c>
      <c r="H377" s="14">
        <v>1</v>
      </c>
      <c r="I377" s="14" t="s">
        <v>120</v>
      </c>
    </row>
    <row r="378" spans="1:9" x14ac:dyDescent="0.5">
      <c r="A378" s="14">
        <v>1452716</v>
      </c>
      <c r="B378" s="14" t="s">
        <v>311</v>
      </c>
      <c r="E378" s="14">
        <v>1</v>
      </c>
      <c r="H378" s="14">
        <v>1</v>
      </c>
      <c r="I378" s="14" t="s">
        <v>120</v>
      </c>
    </row>
    <row r="379" spans="1:9" x14ac:dyDescent="0.5">
      <c r="A379" s="14">
        <v>1432473</v>
      </c>
      <c r="B379" s="14" t="s">
        <v>197</v>
      </c>
      <c r="E379" s="14">
        <v>2</v>
      </c>
      <c r="H379" s="14">
        <v>1</v>
      </c>
      <c r="I379" s="14" t="s">
        <v>120</v>
      </c>
    </row>
    <row r="380" spans="1:9" x14ac:dyDescent="0.5">
      <c r="A380" s="14">
        <v>1490257</v>
      </c>
      <c r="B380" s="14" t="s">
        <v>312</v>
      </c>
      <c r="E380" s="14">
        <v>1</v>
      </c>
      <c r="H380" s="14">
        <v>1</v>
      </c>
      <c r="I380" s="14" t="s">
        <v>120</v>
      </c>
    </row>
    <row r="381" spans="1:9" x14ac:dyDescent="0.5">
      <c r="A381" s="14">
        <v>1541232</v>
      </c>
      <c r="B381" s="14" t="s">
        <v>144</v>
      </c>
      <c r="E381" s="14">
        <v>1</v>
      </c>
      <c r="H381" s="14">
        <v>1</v>
      </c>
      <c r="I381" s="14" t="s">
        <v>120</v>
      </c>
    </row>
    <row r="382" spans="1:9" x14ac:dyDescent="0.5">
      <c r="A382" s="14">
        <v>1551271</v>
      </c>
      <c r="B382" s="14" t="s">
        <v>180</v>
      </c>
      <c r="E382" s="14">
        <v>2</v>
      </c>
      <c r="H382" s="14">
        <v>1</v>
      </c>
      <c r="I382" s="14" t="s">
        <v>120</v>
      </c>
    </row>
    <row r="383" spans="1:9" x14ac:dyDescent="0.5">
      <c r="A383" s="14">
        <v>1558381</v>
      </c>
      <c r="B383" s="14" t="s">
        <v>313</v>
      </c>
      <c r="E383" s="14">
        <v>1</v>
      </c>
      <c r="H383" s="14">
        <v>2</v>
      </c>
      <c r="I383" s="14" t="s">
        <v>120</v>
      </c>
    </row>
    <row r="384" spans="1:9" x14ac:dyDescent="0.5">
      <c r="A384" s="14">
        <v>1479067</v>
      </c>
      <c r="B384" s="14" t="s">
        <v>172</v>
      </c>
      <c r="E384" s="14">
        <v>1</v>
      </c>
      <c r="H384" s="14">
        <v>1</v>
      </c>
      <c r="I384" s="14" t="s">
        <v>120</v>
      </c>
    </row>
    <row r="385" spans="1:9" x14ac:dyDescent="0.5">
      <c r="A385" s="14">
        <v>1519868</v>
      </c>
      <c r="B385" s="14" t="s">
        <v>156</v>
      </c>
      <c r="E385" s="14">
        <v>2</v>
      </c>
      <c r="H385" s="14">
        <v>1</v>
      </c>
      <c r="I385" s="14" t="s">
        <v>120</v>
      </c>
    </row>
    <row r="386" spans="1:9" x14ac:dyDescent="0.5">
      <c r="A386" s="14">
        <v>1557809</v>
      </c>
      <c r="B386" s="14" t="s">
        <v>140</v>
      </c>
      <c r="E386" s="14">
        <v>1</v>
      </c>
      <c r="H386" s="14">
        <v>1</v>
      </c>
      <c r="I386" s="14" t="s">
        <v>120</v>
      </c>
    </row>
    <row r="387" spans="1:9" x14ac:dyDescent="0.5">
      <c r="A387" s="14">
        <v>1507150</v>
      </c>
      <c r="B387" s="14" t="s">
        <v>206</v>
      </c>
      <c r="C387" s="14">
        <v>0</v>
      </c>
      <c r="D387" s="14">
        <v>0</v>
      </c>
      <c r="E387" s="14">
        <v>1</v>
      </c>
      <c r="G387" s="14">
        <v>0</v>
      </c>
      <c r="H387" s="14">
        <v>1</v>
      </c>
      <c r="I387" s="14" t="s">
        <v>120</v>
      </c>
    </row>
    <row r="388" spans="1:9" x14ac:dyDescent="0.5">
      <c r="A388" s="14">
        <v>1561212</v>
      </c>
      <c r="B388" s="14" t="s">
        <v>314</v>
      </c>
      <c r="C388" s="14">
        <v>1</v>
      </c>
      <c r="H388" s="14">
        <v>2</v>
      </c>
      <c r="I388" s="14" t="s">
        <v>120</v>
      </c>
    </row>
    <row r="389" spans="1:9" x14ac:dyDescent="0.5">
      <c r="A389" s="14">
        <v>1528901</v>
      </c>
      <c r="B389" s="14" t="s">
        <v>132</v>
      </c>
      <c r="D389" s="14">
        <v>1</v>
      </c>
      <c r="H389" s="14">
        <v>1</v>
      </c>
      <c r="I389" s="14" t="s">
        <v>120</v>
      </c>
    </row>
    <row r="390" spans="1:9" x14ac:dyDescent="0.5">
      <c r="A390" s="14">
        <v>1538200</v>
      </c>
      <c r="B390" s="14" t="s">
        <v>217</v>
      </c>
      <c r="C390" s="14">
        <v>1</v>
      </c>
      <c r="H390" s="14">
        <v>1</v>
      </c>
      <c r="I390" s="14" t="s">
        <v>120</v>
      </c>
    </row>
    <row r="391" spans="1:9" x14ac:dyDescent="0.5">
      <c r="A391" s="14">
        <v>1501798</v>
      </c>
      <c r="B391" s="14" t="s">
        <v>169</v>
      </c>
      <c r="E391" s="14">
        <v>1</v>
      </c>
      <c r="H391" s="14">
        <v>1</v>
      </c>
      <c r="I391" s="14" t="s">
        <v>120</v>
      </c>
    </row>
    <row r="392" spans="1:9" x14ac:dyDescent="0.5">
      <c r="A392" s="14">
        <v>1449396</v>
      </c>
      <c r="B392" s="14" t="s">
        <v>315</v>
      </c>
      <c r="E392" s="14">
        <v>1</v>
      </c>
      <c r="H392" s="14">
        <v>1</v>
      </c>
      <c r="I392" s="14" t="s">
        <v>120</v>
      </c>
    </row>
    <row r="393" spans="1:9" x14ac:dyDescent="0.5">
      <c r="A393" s="14">
        <v>1483483</v>
      </c>
      <c r="B393" s="14" t="s">
        <v>175</v>
      </c>
      <c r="D393" s="14">
        <v>1</v>
      </c>
      <c r="E393" s="14">
        <v>1</v>
      </c>
      <c r="H393" s="14">
        <v>1</v>
      </c>
      <c r="I393" s="14" t="s">
        <v>120</v>
      </c>
    </row>
    <row r="394" spans="1:9" x14ac:dyDescent="0.5">
      <c r="A394" s="14">
        <v>1538137</v>
      </c>
      <c r="B394" s="14" t="s">
        <v>316</v>
      </c>
      <c r="E394" s="14">
        <v>1</v>
      </c>
      <c r="H394" s="14">
        <v>1</v>
      </c>
      <c r="I394" s="14" t="s">
        <v>120</v>
      </c>
    </row>
    <row r="395" spans="1:9" x14ac:dyDescent="0.5">
      <c r="A395" s="14">
        <v>1493736</v>
      </c>
      <c r="B395" s="14" t="s">
        <v>317</v>
      </c>
      <c r="E395" s="14">
        <v>1</v>
      </c>
      <c r="H395" s="14">
        <v>1</v>
      </c>
      <c r="I395" s="14" t="s">
        <v>120</v>
      </c>
    </row>
    <row r="396" spans="1:9" x14ac:dyDescent="0.5">
      <c r="A396" s="14">
        <v>1160850</v>
      </c>
      <c r="B396" s="14" t="s">
        <v>223</v>
      </c>
      <c r="E396" s="14">
        <v>1</v>
      </c>
      <c r="H396" s="14">
        <v>1</v>
      </c>
      <c r="I396" s="14" t="s">
        <v>120</v>
      </c>
    </row>
    <row r="397" spans="1:9" x14ac:dyDescent="0.5">
      <c r="A397" s="14">
        <v>1578038</v>
      </c>
      <c r="B397" s="14" t="s">
        <v>119</v>
      </c>
      <c r="I397" s="14" t="s">
        <v>120</v>
      </c>
    </row>
    <row r="398" spans="1:9" x14ac:dyDescent="0.5">
      <c r="A398" s="14">
        <v>1587430</v>
      </c>
      <c r="B398" s="14" t="s">
        <v>318</v>
      </c>
      <c r="E398" s="14">
        <v>1</v>
      </c>
      <c r="H398" s="14">
        <v>1</v>
      </c>
      <c r="I398" s="14" t="s">
        <v>120</v>
      </c>
    </row>
    <row r="399" spans="1:9" x14ac:dyDescent="0.5">
      <c r="A399" s="14">
        <v>1536785</v>
      </c>
      <c r="B399" s="14" t="s">
        <v>175</v>
      </c>
      <c r="E399" s="14">
        <v>2</v>
      </c>
      <c r="H399" s="14">
        <v>1</v>
      </c>
      <c r="I399" s="14" t="s">
        <v>120</v>
      </c>
    </row>
    <row r="400" spans="1:9" x14ac:dyDescent="0.5">
      <c r="A400" s="14">
        <v>1501788</v>
      </c>
      <c r="B400" s="14" t="s">
        <v>169</v>
      </c>
      <c r="E400" s="14">
        <v>1</v>
      </c>
      <c r="H400" s="14">
        <v>1</v>
      </c>
      <c r="I400" s="14" t="s">
        <v>120</v>
      </c>
    </row>
    <row r="401" spans="1:9" x14ac:dyDescent="0.5">
      <c r="A401" s="14">
        <v>1584523</v>
      </c>
      <c r="B401" s="14" t="s">
        <v>139</v>
      </c>
      <c r="D401" s="14">
        <v>0</v>
      </c>
      <c r="E401" s="14">
        <v>1</v>
      </c>
      <c r="H401" s="14">
        <v>1</v>
      </c>
      <c r="I401" s="14" t="s">
        <v>120</v>
      </c>
    </row>
    <row r="402" spans="1:9" x14ac:dyDescent="0.5">
      <c r="A402" s="14">
        <v>1556901</v>
      </c>
      <c r="B402" s="14" t="s">
        <v>319</v>
      </c>
      <c r="D402" s="14">
        <v>1</v>
      </c>
      <c r="H402" s="14">
        <v>1</v>
      </c>
      <c r="I402" s="14" t="s">
        <v>120</v>
      </c>
    </row>
    <row r="403" spans="1:9" x14ac:dyDescent="0.5">
      <c r="A403" s="14">
        <v>1578031</v>
      </c>
      <c r="B403" s="14" t="s">
        <v>119</v>
      </c>
      <c r="I403" s="14" t="s">
        <v>120</v>
      </c>
    </row>
    <row r="404" spans="1:9" x14ac:dyDescent="0.5">
      <c r="A404" s="14">
        <v>1477848</v>
      </c>
      <c r="B404" s="14" t="s">
        <v>176</v>
      </c>
      <c r="E404" s="14">
        <v>1</v>
      </c>
      <c r="H404" s="14">
        <v>1</v>
      </c>
      <c r="I404" s="14" t="s">
        <v>120</v>
      </c>
    </row>
    <row r="405" spans="1:9" x14ac:dyDescent="0.5">
      <c r="A405" s="14">
        <v>1558353</v>
      </c>
      <c r="B405" s="14" t="s">
        <v>320</v>
      </c>
      <c r="E405" s="14">
        <v>1</v>
      </c>
      <c r="H405" s="14">
        <v>1</v>
      </c>
      <c r="I405" s="14" t="s">
        <v>120</v>
      </c>
    </row>
    <row r="406" spans="1:9" x14ac:dyDescent="0.5">
      <c r="A406" s="14">
        <v>1597312</v>
      </c>
      <c r="B406" s="14" t="s">
        <v>321</v>
      </c>
      <c r="D406" s="14">
        <v>3</v>
      </c>
      <c r="H406" s="14">
        <v>1</v>
      </c>
      <c r="I406" s="14" t="s">
        <v>120</v>
      </c>
    </row>
    <row r="407" spans="1:9" x14ac:dyDescent="0.5">
      <c r="A407" s="14">
        <v>1561730</v>
      </c>
      <c r="B407" s="14" t="s">
        <v>322</v>
      </c>
      <c r="E407" s="14">
        <v>1</v>
      </c>
      <c r="H407" s="14">
        <v>1</v>
      </c>
      <c r="I407" s="14" t="s">
        <v>120</v>
      </c>
    </row>
    <row r="408" spans="1:9" x14ac:dyDescent="0.5">
      <c r="A408" s="14">
        <v>1475135</v>
      </c>
      <c r="B408" s="14" t="s">
        <v>151</v>
      </c>
      <c r="E408" s="14">
        <v>1</v>
      </c>
      <c r="H408" s="14">
        <v>1</v>
      </c>
      <c r="I408" s="14" t="s">
        <v>120</v>
      </c>
    </row>
    <row r="409" spans="1:9" x14ac:dyDescent="0.5">
      <c r="A409" s="14">
        <v>1573147</v>
      </c>
      <c r="B409" s="14" t="s">
        <v>223</v>
      </c>
      <c r="E409" s="14">
        <v>1</v>
      </c>
      <c r="H409" s="14">
        <v>1</v>
      </c>
      <c r="I409" s="14" t="s">
        <v>120</v>
      </c>
    </row>
    <row r="410" spans="1:9" x14ac:dyDescent="0.5">
      <c r="A410" s="14">
        <v>1458431</v>
      </c>
      <c r="B410" s="14" t="s">
        <v>323</v>
      </c>
      <c r="E410" s="14">
        <v>2</v>
      </c>
      <c r="H410" s="14">
        <v>1</v>
      </c>
      <c r="I410" s="14" t="s">
        <v>120</v>
      </c>
    </row>
    <row r="411" spans="1:9" x14ac:dyDescent="0.5">
      <c r="A411" s="14">
        <v>1541068</v>
      </c>
      <c r="B411" s="14" t="s">
        <v>324</v>
      </c>
      <c r="D411" s="14">
        <v>1</v>
      </c>
      <c r="H411" s="14">
        <v>1</v>
      </c>
      <c r="I411" s="14" t="s">
        <v>120</v>
      </c>
    </row>
    <row r="412" spans="1:9" x14ac:dyDescent="0.5">
      <c r="A412" s="14">
        <v>1574039</v>
      </c>
      <c r="B412" s="14" t="s">
        <v>210</v>
      </c>
      <c r="E412" s="14">
        <v>1</v>
      </c>
      <c r="H412" s="14">
        <v>1</v>
      </c>
      <c r="I412" s="14" t="s">
        <v>120</v>
      </c>
    </row>
    <row r="413" spans="1:9" x14ac:dyDescent="0.5">
      <c r="A413" s="14">
        <v>1528203</v>
      </c>
      <c r="B413" s="14" t="s">
        <v>325</v>
      </c>
      <c r="E413" s="14">
        <v>1</v>
      </c>
      <c r="H413" s="14">
        <v>1</v>
      </c>
      <c r="I413" s="14" t="s">
        <v>120</v>
      </c>
    </row>
    <row r="414" spans="1:9" x14ac:dyDescent="0.5">
      <c r="A414" s="14">
        <v>1528475</v>
      </c>
      <c r="B414" s="14" t="s">
        <v>326</v>
      </c>
      <c r="E414" s="14">
        <v>1</v>
      </c>
      <c r="H414" s="14">
        <v>1</v>
      </c>
      <c r="I414" s="14" t="s">
        <v>120</v>
      </c>
    </row>
    <row r="415" spans="1:9" x14ac:dyDescent="0.5">
      <c r="A415" s="14">
        <v>1473594</v>
      </c>
      <c r="B415" s="14" t="s">
        <v>155</v>
      </c>
      <c r="E415" s="14">
        <v>1</v>
      </c>
      <c r="H415" s="14">
        <v>1</v>
      </c>
      <c r="I415" s="14" t="s">
        <v>120</v>
      </c>
    </row>
    <row r="416" spans="1:9" x14ac:dyDescent="0.5">
      <c r="A416" s="14">
        <v>1456223</v>
      </c>
      <c r="B416" s="14" t="s">
        <v>122</v>
      </c>
      <c r="E416" s="14">
        <v>1</v>
      </c>
      <c r="H416" s="14">
        <v>1</v>
      </c>
      <c r="I416" s="14" t="s">
        <v>120</v>
      </c>
    </row>
    <row r="417" spans="1:9" x14ac:dyDescent="0.5">
      <c r="A417" s="14">
        <v>1587220</v>
      </c>
      <c r="B417" s="14" t="s">
        <v>155</v>
      </c>
      <c r="E417" s="14">
        <v>2</v>
      </c>
      <c r="H417" s="14">
        <v>1</v>
      </c>
      <c r="I417" s="14" t="s">
        <v>120</v>
      </c>
    </row>
    <row r="418" spans="1:9" x14ac:dyDescent="0.5">
      <c r="A418" s="14">
        <v>1396191</v>
      </c>
      <c r="B418" s="14" t="s">
        <v>180</v>
      </c>
      <c r="E418" s="14">
        <v>2</v>
      </c>
      <c r="H418" s="14">
        <v>1</v>
      </c>
      <c r="I418" s="14" t="s">
        <v>120</v>
      </c>
    </row>
    <row r="419" spans="1:9" x14ac:dyDescent="0.5">
      <c r="A419" s="14">
        <v>1491974</v>
      </c>
      <c r="B419" s="14" t="s">
        <v>191</v>
      </c>
      <c r="D419" s="14">
        <v>2</v>
      </c>
      <c r="E419" s="14">
        <v>1</v>
      </c>
      <c r="H419" s="14">
        <v>1</v>
      </c>
      <c r="I419" s="14" t="s">
        <v>120</v>
      </c>
    </row>
    <row r="420" spans="1:9" x14ac:dyDescent="0.5">
      <c r="A420" s="14">
        <v>1509651</v>
      </c>
      <c r="B420" s="14" t="s">
        <v>327</v>
      </c>
      <c r="E420" s="14">
        <v>5</v>
      </c>
      <c r="H420" s="14">
        <v>1</v>
      </c>
      <c r="I420" s="14" t="s">
        <v>120</v>
      </c>
    </row>
    <row r="421" spans="1:9" x14ac:dyDescent="0.5">
      <c r="A421" s="14">
        <v>1547454</v>
      </c>
      <c r="B421" s="14" t="s">
        <v>180</v>
      </c>
      <c r="E421" s="14">
        <v>2</v>
      </c>
      <c r="H421" s="14">
        <v>1</v>
      </c>
      <c r="I421" s="14" t="s">
        <v>120</v>
      </c>
    </row>
    <row r="422" spans="1:9" x14ac:dyDescent="0.5">
      <c r="A422" s="14">
        <v>1582240</v>
      </c>
      <c r="B422" s="14" t="s">
        <v>328</v>
      </c>
      <c r="C422" s="14">
        <v>1</v>
      </c>
      <c r="H422" s="14">
        <v>1</v>
      </c>
      <c r="I422" s="14" t="s">
        <v>120</v>
      </c>
    </row>
    <row r="423" spans="1:9" x14ac:dyDescent="0.5">
      <c r="A423" s="14">
        <v>1581936</v>
      </c>
      <c r="B423" s="14" t="s">
        <v>159</v>
      </c>
      <c r="E423" s="14">
        <v>1</v>
      </c>
      <c r="H423" s="14">
        <v>1</v>
      </c>
      <c r="I423" s="14" t="s">
        <v>120</v>
      </c>
    </row>
    <row r="424" spans="1:9" x14ac:dyDescent="0.5">
      <c r="A424" s="14">
        <v>1511435</v>
      </c>
      <c r="B424" s="14" t="s">
        <v>244</v>
      </c>
      <c r="E424" s="14">
        <v>1</v>
      </c>
      <c r="H424" s="14">
        <v>1</v>
      </c>
      <c r="I424" s="14" t="s">
        <v>120</v>
      </c>
    </row>
    <row r="425" spans="1:9" x14ac:dyDescent="0.5">
      <c r="A425" s="14">
        <v>1532035</v>
      </c>
      <c r="B425" s="14" t="s">
        <v>329</v>
      </c>
      <c r="E425" s="14">
        <v>1</v>
      </c>
      <c r="H425" s="14">
        <v>1</v>
      </c>
      <c r="I425" s="14" t="s">
        <v>120</v>
      </c>
    </row>
    <row r="426" spans="1:9" x14ac:dyDescent="0.5">
      <c r="A426" s="14">
        <v>1547941</v>
      </c>
      <c r="B426" s="14" t="s">
        <v>119</v>
      </c>
      <c r="I426" s="14" t="s">
        <v>120</v>
      </c>
    </row>
    <row r="427" spans="1:9" x14ac:dyDescent="0.5">
      <c r="A427" s="14">
        <v>1501610</v>
      </c>
      <c r="B427" s="14" t="s">
        <v>282</v>
      </c>
      <c r="E427" s="14">
        <v>2</v>
      </c>
      <c r="H427" s="14">
        <v>1</v>
      </c>
      <c r="I427" s="14" t="s">
        <v>120</v>
      </c>
    </row>
    <row r="428" spans="1:9" x14ac:dyDescent="0.5">
      <c r="A428" s="14">
        <v>1498046</v>
      </c>
      <c r="B428" s="14" t="s">
        <v>330</v>
      </c>
      <c r="C428" s="14">
        <v>1</v>
      </c>
      <c r="H428" s="14">
        <v>1</v>
      </c>
      <c r="I428" s="14" t="s">
        <v>120</v>
      </c>
    </row>
    <row r="429" spans="1:9" x14ac:dyDescent="0.5">
      <c r="A429" s="14">
        <v>1525302</v>
      </c>
      <c r="B429" s="14" t="s">
        <v>119</v>
      </c>
      <c r="I429" s="14" t="s">
        <v>120</v>
      </c>
    </row>
    <row r="430" spans="1:9" x14ac:dyDescent="0.5">
      <c r="A430" s="14">
        <v>1507205</v>
      </c>
      <c r="B430" s="14" t="s">
        <v>155</v>
      </c>
      <c r="E430" s="14">
        <v>2</v>
      </c>
      <c r="H430" s="14">
        <v>1</v>
      </c>
      <c r="I430" s="14" t="s">
        <v>120</v>
      </c>
    </row>
    <row r="431" spans="1:9" x14ac:dyDescent="0.5">
      <c r="A431" s="14">
        <v>1598151</v>
      </c>
      <c r="B431" s="14" t="s">
        <v>331</v>
      </c>
      <c r="E431" s="14">
        <v>1</v>
      </c>
      <c r="H431" s="14">
        <v>1</v>
      </c>
      <c r="I431" s="14" t="s">
        <v>120</v>
      </c>
    </row>
    <row r="432" spans="1:9" x14ac:dyDescent="0.5">
      <c r="A432" s="14">
        <v>1528139</v>
      </c>
      <c r="B432" s="14" t="s">
        <v>123</v>
      </c>
      <c r="E432" s="14">
        <v>1</v>
      </c>
      <c r="H432" s="14">
        <v>1</v>
      </c>
      <c r="I432" s="14" t="s">
        <v>120</v>
      </c>
    </row>
    <row r="433" spans="1:9" x14ac:dyDescent="0.5">
      <c r="A433" s="14">
        <v>1561834</v>
      </c>
      <c r="B433" s="14" t="s">
        <v>93</v>
      </c>
      <c r="E433" s="14">
        <v>2</v>
      </c>
      <c r="H433" s="14">
        <v>1</v>
      </c>
      <c r="I433" s="14" t="s">
        <v>120</v>
      </c>
    </row>
    <row r="434" spans="1:9" x14ac:dyDescent="0.5">
      <c r="A434" s="14">
        <v>1519793</v>
      </c>
      <c r="B434" s="14" t="s">
        <v>170</v>
      </c>
      <c r="E434" s="14">
        <v>1</v>
      </c>
      <c r="H434" s="14">
        <v>1</v>
      </c>
      <c r="I434" s="14" t="s">
        <v>120</v>
      </c>
    </row>
    <row r="435" spans="1:9" x14ac:dyDescent="0.5">
      <c r="A435" s="14">
        <v>1473740</v>
      </c>
      <c r="B435" s="14" t="s">
        <v>155</v>
      </c>
      <c r="E435" s="14">
        <v>2</v>
      </c>
      <c r="H435" s="14">
        <v>1</v>
      </c>
      <c r="I435" s="14" t="s">
        <v>120</v>
      </c>
    </row>
    <row r="436" spans="1:9" x14ac:dyDescent="0.5">
      <c r="A436" s="14">
        <v>1587644</v>
      </c>
      <c r="B436" s="14" t="s">
        <v>332</v>
      </c>
      <c r="E436" s="14">
        <v>1</v>
      </c>
      <c r="H436" s="14">
        <v>1</v>
      </c>
      <c r="I436" s="14" t="s">
        <v>120</v>
      </c>
    </row>
    <row r="437" spans="1:9" x14ac:dyDescent="0.5">
      <c r="A437" s="14">
        <v>1514102</v>
      </c>
      <c r="B437" s="14" t="s">
        <v>333</v>
      </c>
      <c r="E437" s="14">
        <v>1</v>
      </c>
      <c r="H437" s="14">
        <v>1</v>
      </c>
      <c r="I437" s="14" t="s">
        <v>120</v>
      </c>
    </row>
    <row r="438" spans="1:9" x14ac:dyDescent="0.5">
      <c r="A438" s="14">
        <v>1389307</v>
      </c>
      <c r="B438" s="14" t="s">
        <v>252</v>
      </c>
      <c r="E438" s="14">
        <v>1</v>
      </c>
      <c r="H438" s="14">
        <v>1</v>
      </c>
      <c r="I438" s="14" t="s">
        <v>120</v>
      </c>
    </row>
    <row r="439" spans="1:9" x14ac:dyDescent="0.5">
      <c r="A439" s="14">
        <v>1489961</v>
      </c>
      <c r="B439" s="14" t="s">
        <v>312</v>
      </c>
      <c r="E439" s="14">
        <v>1</v>
      </c>
      <c r="H439" s="14">
        <v>1</v>
      </c>
      <c r="I439" s="14" t="s">
        <v>120</v>
      </c>
    </row>
    <row r="440" spans="1:9" x14ac:dyDescent="0.5">
      <c r="A440" s="14">
        <v>1574046</v>
      </c>
      <c r="B440" s="14" t="s">
        <v>210</v>
      </c>
      <c r="E440" s="14">
        <v>3</v>
      </c>
      <c r="H440" s="14">
        <v>1</v>
      </c>
      <c r="I440" s="14" t="s">
        <v>120</v>
      </c>
    </row>
    <row r="441" spans="1:9" x14ac:dyDescent="0.5">
      <c r="A441" s="14">
        <v>1530299</v>
      </c>
      <c r="B441" s="14" t="s">
        <v>334</v>
      </c>
      <c r="E441" s="14">
        <v>1</v>
      </c>
      <c r="H441" s="14">
        <v>1</v>
      </c>
      <c r="I441" s="14" t="s">
        <v>120</v>
      </c>
    </row>
    <row r="442" spans="1:9" x14ac:dyDescent="0.5">
      <c r="A442" s="14">
        <v>1554035</v>
      </c>
      <c r="B442" s="14" t="s">
        <v>130</v>
      </c>
      <c r="E442" s="14">
        <v>2</v>
      </c>
      <c r="H442" s="14">
        <v>1</v>
      </c>
      <c r="I442" s="14" t="s">
        <v>120</v>
      </c>
    </row>
    <row r="443" spans="1:9" x14ac:dyDescent="0.5">
      <c r="A443" s="14">
        <v>1473728</v>
      </c>
      <c r="B443" s="14" t="s">
        <v>155</v>
      </c>
      <c r="E443" s="14">
        <v>2</v>
      </c>
      <c r="H443" s="14">
        <v>1</v>
      </c>
      <c r="I443" s="14" t="s">
        <v>120</v>
      </c>
    </row>
    <row r="444" spans="1:9" x14ac:dyDescent="0.5">
      <c r="A444" s="14">
        <v>1501756</v>
      </c>
      <c r="B444" s="14" t="s">
        <v>335</v>
      </c>
      <c r="E444" s="14">
        <v>2</v>
      </c>
      <c r="H444" s="14">
        <v>1</v>
      </c>
      <c r="I444" s="14" t="s">
        <v>120</v>
      </c>
    </row>
    <row r="445" spans="1:9" x14ac:dyDescent="0.5">
      <c r="A445" s="14">
        <v>1555909</v>
      </c>
      <c r="B445" s="14" t="s">
        <v>336</v>
      </c>
      <c r="E445" s="14">
        <v>2</v>
      </c>
      <c r="H445" s="14">
        <v>1</v>
      </c>
      <c r="I445" s="14" t="s">
        <v>120</v>
      </c>
    </row>
    <row r="446" spans="1:9" x14ac:dyDescent="0.5">
      <c r="A446" s="14">
        <v>1550376</v>
      </c>
      <c r="B446" s="14" t="s">
        <v>337</v>
      </c>
      <c r="E446" s="14">
        <v>1</v>
      </c>
      <c r="H446" s="14">
        <v>1</v>
      </c>
      <c r="I446" s="14" t="s">
        <v>120</v>
      </c>
    </row>
    <row r="447" spans="1:9" x14ac:dyDescent="0.5">
      <c r="A447" s="14">
        <v>1549116</v>
      </c>
      <c r="B447" s="14" t="s">
        <v>338</v>
      </c>
      <c r="D447" s="14">
        <v>0</v>
      </c>
      <c r="E447" s="14">
        <v>1</v>
      </c>
      <c r="H447" s="14">
        <v>1</v>
      </c>
      <c r="I447" s="14" t="s">
        <v>120</v>
      </c>
    </row>
    <row r="448" spans="1:9" x14ac:dyDescent="0.5">
      <c r="A448" s="14">
        <v>1600167</v>
      </c>
      <c r="B448" s="14" t="s">
        <v>171</v>
      </c>
      <c r="E448" s="14">
        <v>1</v>
      </c>
      <c r="H448" s="14">
        <v>1</v>
      </c>
      <c r="I448" s="14" t="s">
        <v>120</v>
      </c>
    </row>
    <row r="449" spans="1:9" x14ac:dyDescent="0.5">
      <c r="A449" s="14">
        <v>1609647</v>
      </c>
      <c r="B449" s="14" t="s">
        <v>210</v>
      </c>
      <c r="E449" s="14">
        <v>1</v>
      </c>
      <c r="H449" s="14">
        <v>1</v>
      </c>
      <c r="I449" s="14" t="s">
        <v>120</v>
      </c>
    </row>
    <row r="450" spans="1:9" x14ac:dyDescent="0.5">
      <c r="A450" s="14">
        <v>1531702</v>
      </c>
      <c r="B450" s="14" t="s">
        <v>339</v>
      </c>
      <c r="C450" s="14">
        <v>1</v>
      </c>
      <c r="H450" s="14">
        <v>1</v>
      </c>
      <c r="I450" s="14" t="s">
        <v>120</v>
      </c>
    </row>
    <row r="451" spans="1:9" x14ac:dyDescent="0.5">
      <c r="A451" s="14">
        <v>1535108</v>
      </c>
      <c r="B451" s="14" t="s">
        <v>340</v>
      </c>
      <c r="E451" s="14">
        <v>1</v>
      </c>
      <c r="H451" s="14">
        <v>1</v>
      </c>
      <c r="I451" s="14" t="s">
        <v>120</v>
      </c>
    </row>
    <row r="452" spans="1:9" x14ac:dyDescent="0.5">
      <c r="A452" s="14">
        <v>1586906</v>
      </c>
      <c r="B452" s="14" t="s">
        <v>155</v>
      </c>
      <c r="E452" s="14">
        <v>3</v>
      </c>
      <c r="H452" s="14">
        <v>1</v>
      </c>
      <c r="I452" s="14" t="s">
        <v>120</v>
      </c>
    </row>
    <row r="453" spans="1:9" x14ac:dyDescent="0.5">
      <c r="A453" s="14">
        <v>1538241</v>
      </c>
      <c r="B453" s="14" t="s">
        <v>119</v>
      </c>
      <c r="I453" s="14" t="s">
        <v>120</v>
      </c>
    </row>
    <row r="454" spans="1:9" x14ac:dyDescent="0.5">
      <c r="A454" s="14">
        <v>1293725</v>
      </c>
      <c r="B454" s="14" t="s">
        <v>341</v>
      </c>
      <c r="D454" s="14">
        <v>1</v>
      </c>
      <c r="H454" s="14">
        <v>1</v>
      </c>
      <c r="I454" s="14" t="s">
        <v>120</v>
      </c>
    </row>
    <row r="455" spans="1:9" x14ac:dyDescent="0.5">
      <c r="A455" s="14">
        <v>1567542</v>
      </c>
      <c r="B455" s="14" t="s">
        <v>236</v>
      </c>
      <c r="E455" s="14">
        <v>10</v>
      </c>
      <c r="H455" s="14">
        <v>1</v>
      </c>
      <c r="I455" s="14" t="s">
        <v>120</v>
      </c>
    </row>
    <row r="456" spans="1:9" x14ac:dyDescent="0.5">
      <c r="A456" s="14">
        <v>1591766</v>
      </c>
      <c r="B456" s="14" t="s">
        <v>173</v>
      </c>
      <c r="C456" s="14">
        <v>1</v>
      </c>
      <c r="E456" s="14">
        <v>1</v>
      </c>
      <c r="H456" s="14">
        <v>1</v>
      </c>
      <c r="I456" s="14" t="s">
        <v>120</v>
      </c>
    </row>
    <row r="457" spans="1:9" x14ac:dyDescent="0.5">
      <c r="A457" s="14">
        <v>1554335</v>
      </c>
      <c r="B457" s="14" t="s">
        <v>342</v>
      </c>
      <c r="C457" s="14">
        <v>1</v>
      </c>
      <c r="H457" s="14">
        <v>1</v>
      </c>
      <c r="I457" s="14" t="s">
        <v>120</v>
      </c>
    </row>
    <row r="458" spans="1:9" x14ac:dyDescent="0.5">
      <c r="A458" s="14">
        <v>1527967</v>
      </c>
      <c r="B458" s="14" t="s">
        <v>343</v>
      </c>
      <c r="D458" s="14">
        <v>2</v>
      </c>
      <c r="H458" s="14">
        <v>1</v>
      </c>
      <c r="I458" s="14" t="s">
        <v>120</v>
      </c>
    </row>
    <row r="459" spans="1:9" x14ac:dyDescent="0.5">
      <c r="A459" s="14">
        <v>1554542</v>
      </c>
      <c r="B459" s="14" t="s">
        <v>344</v>
      </c>
      <c r="E459" s="14">
        <v>1</v>
      </c>
      <c r="H459" s="14">
        <v>1</v>
      </c>
      <c r="I459" s="14" t="s">
        <v>120</v>
      </c>
    </row>
    <row r="460" spans="1:9" x14ac:dyDescent="0.5">
      <c r="A460" s="14">
        <v>1548497</v>
      </c>
      <c r="B460" s="14" t="s">
        <v>345</v>
      </c>
      <c r="C460" s="14">
        <v>1</v>
      </c>
      <c r="H460" s="14">
        <v>1</v>
      </c>
      <c r="I460" s="14" t="s">
        <v>120</v>
      </c>
    </row>
    <row r="461" spans="1:9" x14ac:dyDescent="0.5">
      <c r="A461" s="14">
        <v>1511884</v>
      </c>
      <c r="B461" s="14" t="s">
        <v>224</v>
      </c>
      <c r="E461" s="14">
        <v>1</v>
      </c>
      <c r="H461" s="14">
        <v>1</v>
      </c>
      <c r="I461" s="14" t="s">
        <v>120</v>
      </c>
    </row>
    <row r="462" spans="1:9" x14ac:dyDescent="0.5">
      <c r="A462" s="14">
        <v>1505590</v>
      </c>
      <c r="B462" s="14" t="s">
        <v>283</v>
      </c>
      <c r="E462" s="14">
        <v>1</v>
      </c>
      <c r="H462" s="14">
        <v>1</v>
      </c>
      <c r="I462" s="14" t="s">
        <v>120</v>
      </c>
    </row>
    <row r="463" spans="1:9" x14ac:dyDescent="0.5">
      <c r="A463" s="14">
        <v>1510081</v>
      </c>
      <c r="B463" s="14" t="s">
        <v>346</v>
      </c>
      <c r="E463" s="14">
        <v>1</v>
      </c>
      <c r="H463" s="14">
        <v>1</v>
      </c>
      <c r="I463" s="14" t="s">
        <v>120</v>
      </c>
    </row>
    <row r="464" spans="1:9" x14ac:dyDescent="0.5">
      <c r="A464" s="14">
        <v>1498056</v>
      </c>
      <c r="B464" s="14" t="s">
        <v>222</v>
      </c>
      <c r="E464" s="14">
        <v>1</v>
      </c>
      <c r="H464" s="14">
        <v>1</v>
      </c>
      <c r="I464" s="14" t="s">
        <v>120</v>
      </c>
    </row>
    <row r="465" spans="1:9" x14ac:dyDescent="0.5">
      <c r="A465" s="14">
        <v>1560276</v>
      </c>
      <c r="B465" s="14" t="s">
        <v>347</v>
      </c>
      <c r="E465" s="14">
        <v>1</v>
      </c>
      <c r="H465" s="14">
        <v>1</v>
      </c>
      <c r="I465" s="14" t="s">
        <v>120</v>
      </c>
    </row>
    <row r="466" spans="1:9" x14ac:dyDescent="0.5">
      <c r="A466" s="14">
        <v>1473731</v>
      </c>
      <c r="B466" s="14" t="s">
        <v>155</v>
      </c>
      <c r="E466" s="14">
        <v>1</v>
      </c>
      <c r="H466" s="14">
        <v>1</v>
      </c>
      <c r="I466" s="14" t="s">
        <v>120</v>
      </c>
    </row>
    <row r="467" spans="1:9" x14ac:dyDescent="0.5">
      <c r="A467" s="14">
        <v>1507265</v>
      </c>
      <c r="B467" s="14" t="s">
        <v>155</v>
      </c>
      <c r="E467" s="14">
        <v>2</v>
      </c>
      <c r="H467" s="14">
        <v>1</v>
      </c>
      <c r="I467" s="14" t="s">
        <v>120</v>
      </c>
    </row>
    <row r="468" spans="1:9" x14ac:dyDescent="0.5">
      <c r="A468" s="14">
        <v>1547151</v>
      </c>
      <c r="B468" s="14" t="s">
        <v>162</v>
      </c>
      <c r="E468" s="14">
        <v>1</v>
      </c>
      <c r="H468" s="14">
        <v>1</v>
      </c>
      <c r="I468" s="14" t="s">
        <v>120</v>
      </c>
    </row>
    <row r="469" spans="1:9" x14ac:dyDescent="0.5">
      <c r="A469" s="14">
        <v>1527276</v>
      </c>
      <c r="B469" s="14" t="s">
        <v>151</v>
      </c>
      <c r="C469" s="14">
        <v>0</v>
      </c>
      <c r="D469" s="14">
        <v>0</v>
      </c>
      <c r="E469" s="14">
        <v>6</v>
      </c>
      <c r="G469" s="14">
        <v>0</v>
      </c>
      <c r="H469" s="14">
        <v>1</v>
      </c>
      <c r="I469" s="14" t="s">
        <v>120</v>
      </c>
    </row>
    <row r="470" spans="1:9" x14ac:dyDescent="0.5">
      <c r="A470" s="14">
        <v>1581860</v>
      </c>
      <c r="B470" s="14" t="s">
        <v>348</v>
      </c>
      <c r="C470" s="14">
        <v>1</v>
      </c>
      <c r="H470" s="14">
        <v>1</v>
      </c>
      <c r="I470" s="14" t="s">
        <v>120</v>
      </c>
    </row>
    <row r="471" spans="1:9" x14ac:dyDescent="0.5">
      <c r="A471" s="14">
        <v>1519754</v>
      </c>
      <c r="B471" s="14" t="s">
        <v>170</v>
      </c>
      <c r="E471" s="14">
        <v>1</v>
      </c>
      <c r="H471" s="14">
        <v>1</v>
      </c>
      <c r="I471" s="14" t="s">
        <v>120</v>
      </c>
    </row>
    <row r="472" spans="1:9" x14ac:dyDescent="0.5">
      <c r="A472" s="14">
        <v>1510646</v>
      </c>
      <c r="B472" s="14" t="s">
        <v>349</v>
      </c>
      <c r="E472" s="14">
        <v>2</v>
      </c>
      <c r="H472" s="14">
        <v>1</v>
      </c>
      <c r="I472" s="14" t="s">
        <v>120</v>
      </c>
    </row>
    <row r="473" spans="1:9" x14ac:dyDescent="0.5">
      <c r="A473" s="14">
        <v>1558398</v>
      </c>
      <c r="B473" s="14" t="s">
        <v>350</v>
      </c>
      <c r="E473" s="14">
        <v>1</v>
      </c>
      <c r="H473" s="14">
        <v>1</v>
      </c>
      <c r="I473" s="14" t="s">
        <v>120</v>
      </c>
    </row>
    <row r="474" spans="1:9" x14ac:dyDescent="0.5">
      <c r="A474" s="14">
        <v>1614197</v>
      </c>
      <c r="E474" s="14">
        <v>2</v>
      </c>
      <c r="H474" s="14">
        <v>1</v>
      </c>
      <c r="I474" s="14" t="s">
        <v>120</v>
      </c>
    </row>
    <row r="475" spans="1:9" x14ac:dyDescent="0.5">
      <c r="A475" s="14">
        <v>1473512</v>
      </c>
      <c r="B475" s="14" t="s">
        <v>155</v>
      </c>
      <c r="E475" s="14">
        <v>2</v>
      </c>
      <c r="H475" s="14">
        <v>1</v>
      </c>
      <c r="I475" s="14" t="s">
        <v>120</v>
      </c>
    </row>
    <row r="476" spans="1:9" x14ac:dyDescent="0.5">
      <c r="A476" s="14">
        <v>1570257</v>
      </c>
      <c r="B476" s="14" t="s">
        <v>207</v>
      </c>
      <c r="C476" s="14">
        <v>1</v>
      </c>
      <c r="H476" s="14">
        <v>1</v>
      </c>
      <c r="I476" s="14" t="s">
        <v>120</v>
      </c>
    </row>
    <row r="477" spans="1:9" x14ac:dyDescent="0.5">
      <c r="A477" s="14">
        <v>1507221</v>
      </c>
      <c r="B477" s="14" t="s">
        <v>172</v>
      </c>
      <c r="E477" s="14">
        <v>1</v>
      </c>
      <c r="H477" s="14">
        <v>1</v>
      </c>
      <c r="I477" s="14" t="s">
        <v>120</v>
      </c>
    </row>
    <row r="478" spans="1:9" x14ac:dyDescent="0.5">
      <c r="A478" s="14">
        <v>1552317</v>
      </c>
      <c r="B478" s="14" t="s">
        <v>190</v>
      </c>
      <c r="D478" s="14">
        <v>1</v>
      </c>
      <c r="H478" s="14">
        <v>1</v>
      </c>
      <c r="I478" s="14" t="s">
        <v>120</v>
      </c>
    </row>
    <row r="479" spans="1:9" x14ac:dyDescent="0.5">
      <c r="A479" s="14">
        <v>1551294</v>
      </c>
      <c r="B479" s="14" t="s">
        <v>180</v>
      </c>
      <c r="E479" s="14">
        <v>2</v>
      </c>
      <c r="H479" s="14">
        <v>1</v>
      </c>
      <c r="I479" s="14" t="s">
        <v>120</v>
      </c>
    </row>
    <row r="480" spans="1:9" x14ac:dyDescent="0.5">
      <c r="A480" s="14">
        <v>1483335</v>
      </c>
      <c r="B480" s="14" t="s">
        <v>122</v>
      </c>
      <c r="E480" s="14">
        <v>1</v>
      </c>
      <c r="H480" s="14">
        <v>1</v>
      </c>
      <c r="I480" s="14" t="s">
        <v>120</v>
      </c>
    </row>
    <row r="481" spans="1:9" x14ac:dyDescent="0.5">
      <c r="A481" s="14">
        <v>1473736</v>
      </c>
      <c r="B481" s="14" t="s">
        <v>155</v>
      </c>
      <c r="E481" s="14">
        <v>2</v>
      </c>
      <c r="H481" s="14">
        <v>1</v>
      </c>
      <c r="I481" s="14" t="s">
        <v>120</v>
      </c>
    </row>
    <row r="482" spans="1:9" x14ac:dyDescent="0.5">
      <c r="A482" s="14">
        <v>1528494</v>
      </c>
      <c r="B482" s="14" t="s">
        <v>275</v>
      </c>
      <c r="D482" s="14">
        <v>1</v>
      </c>
      <c r="H482" s="14">
        <v>1</v>
      </c>
      <c r="I482" s="14" t="s">
        <v>120</v>
      </c>
    </row>
    <row r="483" spans="1:9" x14ac:dyDescent="0.5">
      <c r="A483" s="14">
        <v>1540612</v>
      </c>
      <c r="B483" s="14" t="s">
        <v>105</v>
      </c>
      <c r="E483" s="14">
        <v>1</v>
      </c>
      <c r="H483" s="14">
        <v>1</v>
      </c>
      <c r="I483" s="14" t="s">
        <v>120</v>
      </c>
    </row>
    <row r="484" spans="1:9" x14ac:dyDescent="0.5">
      <c r="A484" s="14">
        <v>1554827</v>
      </c>
      <c r="B484" s="14" t="s">
        <v>351</v>
      </c>
      <c r="E484" s="14">
        <v>3</v>
      </c>
      <c r="H484" s="14">
        <v>1</v>
      </c>
      <c r="I484" s="14" t="s">
        <v>120</v>
      </c>
    </row>
    <row r="485" spans="1:9" x14ac:dyDescent="0.5">
      <c r="A485" s="14">
        <v>1308538</v>
      </c>
      <c r="B485" s="14" t="s">
        <v>228</v>
      </c>
      <c r="C485" s="14">
        <v>0</v>
      </c>
      <c r="D485" s="14">
        <v>0</v>
      </c>
      <c r="E485" s="14">
        <v>1</v>
      </c>
      <c r="G485" s="14">
        <v>0</v>
      </c>
      <c r="H485" s="14">
        <v>1</v>
      </c>
      <c r="I485" s="14" t="s">
        <v>120</v>
      </c>
    </row>
    <row r="486" spans="1:9" x14ac:dyDescent="0.5">
      <c r="A486" s="14">
        <v>1598209</v>
      </c>
      <c r="B486" s="14" t="s">
        <v>352</v>
      </c>
      <c r="E486" s="14">
        <v>1</v>
      </c>
      <c r="H486" s="14">
        <v>1</v>
      </c>
      <c r="I486" s="14" t="s">
        <v>120</v>
      </c>
    </row>
    <row r="487" spans="1:9" x14ac:dyDescent="0.5">
      <c r="A487" s="14">
        <v>1535858</v>
      </c>
      <c r="B487" s="14" t="s">
        <v>353</v>
      </c>
      <c r="E487" s="14">
        <v>3</v>
      </c>
      <c r="H487" s="14">
        <v>1</v>
      </c>
      <c r="I487" s="14" t="s">
        <v>120</v>
      </c>
    </row>
    <row r="488" spans="1:9" x14ac:dyDescent="0.5">
      <c r="A488" s="14">
        <v>1557882</v>
      </c>
      <c r="B488" s="14" t="s">
        <v>354</v>
      </c>
      <c r="E488" s="14">
        <v>1</v>
      </c>
      <c r="H488" s="14">
        <v>1</v>
      </c>
      <c r="I488" s="14" t="s">
        <v>120</v>
      </c>
    </row>
    <row r="489" spans="1:9" x14ac:dyDescent="0.5">
      <c r="A489" s="14">
        <v>1494715</v>
      </c>
      <c r="B489" s="14" t="s">
        <v>355</v>
      </c>
      <c r="C489" s="14">
        <v>1</v>
      </c>
      <c r="H489" s="14">
        <v>1</v>
      </c>
      <c r="I489" s="14" t="s">
        <v>120</v>
      </c>
    </row>
    <row r="490" spans="1:9" x14ac:dyDescent="0.5">
      <c r="A490" s="14">
        <v>1563457</v>
      </c>
      <c r="B490" s="14" t="s">
        <v>356</v>
      </c>
      <c r="D490" s="14">
        <v>1</v>
      </c>
      <c r="E490" s="14">
        <v>1</v>
      </c>
      <c r="H490" s="14">
        <v>1</v>
      </c>
      <c r="I490" s="14" t="s">
        <v>120</v>
      </c>
    </row>
    <row r="491" spans="1:9" x14ac:dyDescent="0.5">
      <c r="A491" s="14">
        <v>1452364</v>
      </c>
      <c r="B491" s="14" t="s">
        <v>174</v>
      </c>
      <c r="E491" s="14">
        <v>1</v>
      </c>
      <c r="H491" s="14">
        <v>1</v>
      </c>
      <c r="I491" s="14" t="s">
        <v>120</v>
      </c>
    </row>
    <row r="492" spans="1:9" x14ac:dyDescent="0.5">
      <c r="A492" s="14">
        <v>1503821</v>
      </c>
      <c r="B492" s="14" t="s">
        <v>357</v>
      </c>
      <c r="D492" s="14">
        <v>1</v>
      </c>
      <c r="H492" s="14">
        <v>1</v>
      </c>
      <c r="I492" s="14" t="s">
        <v>120</v>
      </c>
    </row>
    <row r="493" spans="1:9" x14ac:dyDescent="0.5">
      <c r="A493" s="14">
        <v>1547591</v>
      </c>
      <c r="B493" s="14" t="s">
        <v>297</v>
      </c>
      <c r="E493" s="14">
        <v>1</v>
      </c>
      <c r="H493" s="14">
        <v>1</v>
      </c>
      <c r="I493" s="14" t="s">
        <v>120</v>
      </c>
    </row>
    <row r="494" spans="1:9" x14ac:dyDescent="0.5">
      <c r="A494" s="14">
        <v>1464658</v>
      </c>
      <c r="B494" s="14" t="s">
        <v>312</v>
      </c>
      <c r="E494" s="14">
        <v>2</v>
      </c>
      <c r="H494" s="14">
        <v>1</v>
      </c>
      <c r="I494" s="14" t="s">
        <v>120</v>
      </c>
    </row>
    <row r="495" spans="1:9" x14ac:dyDescent="0.5">
      <c r="A495" s="14">
        <v>1545995</v>
      </c>
      <c r="B495" s="14" t="s">
        <v>358</v>
      </c>
      <c r="C495" s="14">
        <v>1</v>
      </c>
      <c r="H495" s="14">
        <v>1</v>
      </c>
      <c r="I495" s="14" t="s">
        <v>120</v>
      </c>
    </row>
    <row r="496" spans="1:9" x14ac:dyDescent="0.5">
      <c r="A496" s="14">
        <v>1473592</v>
      </c>
      <c r="B496" s="14" t="s">
        <v>155</v>
      </c>
      <c r="E496" s="14">
        <v>2</v>
      </c>
      <c r="H496" s="14">
        <v>1</v>
      </c>
      <c r="I496" s="14" t="s">
        <v>120</v>
      </c>
    </row>
    <row r="497" spans="1:9" x14ac:dyDescent="0.5">
      <c r="A497" s="14">
        <v>1591652</v>
      </c>
      <c r="B497" s="14" t="s">
        <v>359</v>
      </c>
      <c r="E497" s="14">
        <v>1</v>
      </c>
      <c r="H497" s="14">
        <v>1</v>
      </c>
      <c r="I497" s="14" t="s">
        <v>120</v>
      </c>
    </row>
    <row r="498" spans="1:9" x14ac:dyDescent="0.5">
      <c r="A498" s="14">
        <v>1551450</v>
      </c>
      <c r="B498" s="14" t="s">
        <v>143</v>
      </c>
      <c r="E498" s="14">
        <v>1</v>
      </c>
      <c r="H498" s="14">
        <v>1</v>
      </c>
      <c r="I498" s="14" t="s">
        <v>120</v>
      </c>
    </row>
    <row r="499" spans="1:9" x14ac:dyDescent="0.5">
      <c r="A499" s="14">
        <v>1519772</v>
      </c>
      <c r="B499" s="14" t="s">
        <v>170</v>
      </c>
      <c r="E499" s="14">
        <v>1</v>
      </c>
      <c r="H499" s="14">
        <v>1</v>
      </c>
      <c r="I499" s="14" t="s">
        <v>120</v>
      </c>
    </row>
    <row r="500" spans="1:9" x14ac:dyDescent="0.5">
      <c r="A500" s="14">
        <v>1413869</v>
      </c>
      <c r="B500" s="14" t="s">
        <v>242</v>
      </c>
      <c r="E500" s="14">
        <v>1</v>
      </c>
      <c r="H500" s="14">
        <v>1</v>
      </c>
      <c r="I500" s="14" t="s">
        <v>120</v>
      </c>
    </row>
    <row r="501" spans="1:9" x14ac:dyDescent="0.5">
      <c r="A501" s="14">
        <v>1548482</v>
      </c>
      <c r="B501" s="14" t="s">
        <v>314</v>
      </c>
      <c r="C501" s="14">
        <v>1</v>
      </c>
      <c r="H501" s="14">
        <v>4</v>
      </c>
      <c r="I501" s="14" t="s">
        <v>120</v>
      </c>
    </row>
    <row r="502" spans="1:9" x14ac:dyDescent="0.5">
      <c r="A502" s="14">
        <v>1530085</v>
      </c>
      <c r="B502" s="14" t="s">
        <v>205</v>
      </c>
      <c r="E502" s="14">
        <v>1</v>
      </c>
      <c r="H502" s="14">
        <v>1</v>
      </c>
      <c r="I502" s="14" t="s">
        <v>120</v>
      </c>
    </row>
    <row r="503" spans="1:9" x14ac:dyDescent="0.5">
      <c r="A503" s="14">
        <v>1532692</v>
      </c>
      <c r="B503" s="14" t="s">
        <v>119</v>
      </c>
      <c r="I503" s="14" t="s">
        <v>120</v>
      </c>
    </row>
    <row r="504" spans="1:9" x14ac:dyDescent="0.5">
      <c r="A504" s="14">
        <v>1573338</v>
      </c>
      <c r="B504" s="14" t="s">
        <v>360</v>
      </c>
      <c r="E504" s="14">
        <v>2</v>
      </c>
      <c r="H504" s="14">
        <v>1</v>
      </c>
      <c r="I504" s="14" t="s">
        <v>120</v>
      </c>
    </row>
    <row r="505" spans="1:9" x14ac:dyDescent="0.5">
      <c r="A505" s="14">
        <v>1578182</v>
      </c>
      <c r="B505" s="14" t="s">
        <v>361</v>
      </c>
      <c r="D505" s="14">
        <v>1</v>
      </c>
      <c r="H505" s="14">
        <v>1</v>
      </c>
      <c r="I505" s="14" t="s">
        <v>120</v>
      </c>
    </row>
    <row r="506" spans="1:9" x14ac:dyDescent="0.5">
      <c r="A506" s="14">
        <v>1591007</v>
      </c>
      <c r="B506" s="14" t="s">
        <v>332</v>
      </c>
      <c r="E506" s="14">
        <v>1</v>
      </c>
      <c r="H506" s="14">
        <v>1</v>
      </c>
      <c r="I506" s="14" t="s">
        <v>120</v>
      </c>
    </row>
    <row r="507" spans="1:9" x14ac:dyDescent="0.5">
      <c r="A507" s="14">
        <v>1539826</v>
      </c>
      <c r="B507" s="14" t="s">
        <v>167</v>
      </c>
      <c r="C507" s="14">
        <v>0</v>
      </c>
      <c r="D507" s="14">
        <v>0</v>
      </c>
      <c r="E507" s="14">
        <v>1</v>
      </c>
      <c r="G507" s="14">
        <v>0</v>
      </c>
      <c r="H507" s="14">
        <v>1</v>
      </c>
      <c r="I507" s="14" t="s">
        <v>120</v>
      </c>
    </row>
    <row r="508" spans="1:9" x14ac:dyDescent="0.5">
      <c r="A508" s="14">
        <v>1507231</v>
      </c>
      <c r="B508" s="14" t="s">
        <v>155</v>
      </c>
      <c r="E508" s="14">
        <v>2</v>
      </c>
      <c r="H508" s="14">
        <v>1</v>
      </c>
      <c r="I508" s="14" t="s">
        <v>120</v>
      </c>
    </row>
    <row r="509" spans="1:9" x14ac:dyDescent="0.5">
      <c r="A509" s="14">
        <v>1544408</v>
      </c>
      <c r="B509" s="14" t="s">
        <v>230</v>
      </c>
      <c r="E509" s="14">
        <v>1</v>
      </c>
      <c r="H509" s="14">
        <v>1</v>
      </c>
      <c r="I509" s="14" t="s">
        <v>120</v>
      </c>
    </row>
    <row r="510" spans="1:9" x14ac:dyDescent="0.5">
      <c r="A510" s="14">
        <v>1527892</v>
      </c>
      <c r="B510" s="14" t="s">
        <v>362</v>
      </c>
      <c r="E510" s="14">
        <v>1</v>
      </c>
      <c r="H510" s="14">
        <v>1</v>
      </c>
      <c r="I510" s="14" t="s">
        <v>120</v>
      </c>
    </row>
    <row r="511" spans="1:9" x14ac:dyDescent="0.5">
      <c r="A511" s="14">
        <v>1565250</v>
      </c>
      <c r="B511" s="14" t="s">
        <v>141</v>
      </c>
      <c r="E511" s="14">
        <v>1</v>
      </c>
      <c r="H511" s="14">
        <v>1</v>
      </c>
      <c r="I511" s="14" t="s">
        <v>120</v>
      </c>
    </row>
    <row r="512" spans="1:9" x14ac:dyDescent="0.5">
      <c r="A512" s="14">
        <v>1500145</v>
      </c>
      <c r="B512" s="14" t="s">
        <v>363</v>
      </c>
      <c r="D512" s="14">
        <v>3</v>
      </c>
      <c r="H512" s="14">
        <v>1</v>
      </c>
      <c r="I512" s="14" t="s">
        <v>120</v>
      </c>
    </row>
    <row r="513" spans="1:9" x14ac:dyDescent="0.5">
      <c r="A513" s="14">
        <v>1533880</v>
      </c>
      <c r="B513" s="14" t="s">
        <v>142</v>
      </c>
      <c r="E513" s="14">
        <v>1</v>
      </c>
      <c r="H513" s="14">
        <v>1</v>
      </c>
      <c r="I513" s="14" t="s">
        <v>120</v>
      </c>
    </row>
    <row r="514" spans="1:9" x14ac:dyDescent="0.5">
      <c r="A514" s="14">
        <v>1550533</v>
      </c>
      <c r="B514" s="14" t="s">
        <v>190</v>
      </c>
      <c r="D514" s="14">
        <v>1</v>
      </c>
      <c r="H514" s="14">
        <v>1</v>
      </c>
      <c r="I514" s="14" t="s">
        <v>120</v>
      </c>
    </row>
    <row r="515" spans="1:9" x14ac:dyDescent="0.5">
      <c r="A515" s="14">
        <v>1554586</v>
      </c>
      <c r="B515" s="14" t="s">
        <v>125</v>
      </c>
      <c r="E515" s="14">
        <v>2</v>
      </c>
      <c r="H515" s="14">
        <v>1</v>
      </c>
      <c r="I515" s="14" t="s">
        <v>120</v>
      </c>
    </row>
    <row r="516" spans="1:9" x14ac:dyDescent="0.5">
      <c r="A516" s="14">
        <v>1547896</v>
      </c>
      <c r="B516" s="14" t="s">
        <v>119</v>
      </c>
      <c r="I516" s="14" t="s">
        <v>120</v>
      </c>
    </row>
    <row r="517" spans="1:9" x14ac:dyDescent="0.5">
      <c r="A517" s="14">
        <v>1488425</v>
      </c>
      <c r="B517" s="14" t="s">
        <v>364</v>
      </c>
      <c r="E517" s="14">
        <v>1</v>
      </c>
      <c r="H517" s="14">
        <v>1</v>
      </c>
      <c r="I517" s="14" t="s">
        <v>120</v>
      </c>
    </row>
    <row r="518" spans="1:9" x14ac:dyDescent="0.5">
      <c r="A518" s="14">
        <v>1416977</v>
      </c>
      <c r="B518" s="14" t="s">
        <v>365</v>
      </c>
      <c r="E518" s="14">
        <v>1</v>
      </c>
      <c r="H518" s="14">
        <v>1</v>
      </c>
      <c r="I518" s="14" t="s">
        <v>120</v>
      </c>
    </row>
    <row r="519" spans="1:9" x14ac:dyDescent="0.5">
      <c r="A519" s="14">
        <v>1558188</v>
      </c>
      <c r="B519" s="14" t="s">
        <v>182</v>
      </c>
      <c r="E519" s="14">
        <v>1</v>
      </c>
      <c r="H519" s="14">
        <v>1</v>
      </c>
      <c r="I519" s="14" t="s">
        <v>120</v>
      </c>
    </row>
    <row r="520" spans="1:9" x14ac:dyDescent="0.5">
      <c r="A520" s="14">
        <v>1523598</v>
      </c>
      <c r="B520" s="14" t="s">
        <v>366</v>
      </c>
      <c r="E520" s="14">
        <v>1</v>
      </c>
      <c r="H520" s="14">
        <v>1</v>
      </c>
      <c r="I520" s="14" t="s">
        <v>120</v>
      </c>
    </row>
    <row r="521" spans="1:9" x14ac:dyDescent="0.5">
      <c r="A521" s="14">
        <v>1459078</v>
      </c>
      <c r="B521" s="14" t="s">
        <v>367</v>
      </c>
      <c r="E521" s="14">
        <v>1</v>
      </c>
      <c r="H521" s="14">
        <v>1</v>
      </c>
      <c r="I521" s="14" t="s">
        <v>120</v>
      </c>
    </row>
    <row r="522" spans="1:9" x14ac:dyDescent="0.5">
      <c r="A522" s="14">
        <v>1473724</v>
      </c>
      <c r="B522" s="14" t="s">
        <v>155</v>
      </c>
      <c r="E522" s="14">
        <v>2</v>
      </c>
      <c r="H522" s="14">
        <v>1</v>
      </c>
      <c r="I522" s="14" t="s">
        <v>120</v>
      </c>
    </row>
    <row r="523" spans="1:9" x14ac:dyDescent="0.5">
      <c r="A523" s="14">
        <v>1549127</v>
      </c>
      <c r="B523" s="14" t="s">
        <v>368</v>
      </c>
      <c r="E523" s="14">
        <v>1</v>
      </c>
      <c r="H523" s="14">
        <v>1</v>
      </c>
      <c r="I523" s="14" t="s">
        <v>120</v>
      </c>
    </row>
    <row r="524" spans="1:9" x14ac:dyDescent="0.5">
      <c r="A524" s="14">
        <v>1535047</v>
      </c>
      <c r="B524" s="14" t="s">
        <v>190</v>
      </c>
      <c r="E524" s="14">
        <v>1</v>
      </c>
      <c r="H524" s="14">
        <v>1</v>
      </c>
      <c r="I524" s="14" t="s">
        <v>120</v>
      </c>
    </row>
    <row r="525" spans="1:9" x14ac:dyDescent="0.5">
      <c r="A525" s="14">
        <v>1504066</v>
      </c>
      <c r="B525" s="14" t="s">
        <v>115</v>
      </c>
      <c r="E525" s="14">
        <v>5</v>
      </c>
      <c r="H525" s="14">
        <v>1</v>
      </c>
      <c r="I525" s="14" t="s">
        <v>120</v>
      </c>
    </row>
    <row r="526" spans="1:9" x14ac:dyDescent="0.5">
      <c r="A526" s="14">
        <v>1590671</v>
      </c>
      <c r="B526" s="14" t="s">
        <v>369</v>
      </c>
      <c r="E526" s="14">
        <v>2</v>
      </c>
      <c r="H526" s="14">
        <v>2</v>
      </c>
      <c r="I526" s="14" t="s">
        <v>120</v>
      </c>
    </row>
    <row r="527" spans="1:9" x14ac:dyDescent="0.5">
      <c r="A527" s="14">
        <v>1561742</v>
      </c>
      <c r="B527" s="14" t="s">
        <v>93</v>
      </c>
      <c r="E527" s="14">
        <v>3</v>
      </c>
      <c r="H527" s="14">
        <v>1</v>
      </c>
      <c r="I527" s="14" t="s">
        <v>120</v>
      </c>
    </row>
    <row r="528" spans="1:9" x14ac:dyDescent="0.5">
      <c r="A528" s="14">
        <v>1473712</v>
      </c>
      <c r="B528" s="14" t="s">
        <v>155</v>
      </c>
      <c r="E528" s="14">
        <v>2</v>
      </c>
      <c r="H528" s="14">
        <v>1</v>
      </c>
      <c r="I528" s="14" t="s">
        <v>120</v>
      </c>
    </row>
    <row r="529" spans="1:9" x14ac:dyDescent="0.5">
      <c r="A529" s="14">
        <v>1537055</v>
      </c>
      <c r="B529" s="14" t="s">
        <v>370</v>
      </c>
      <c r="C529" s="14">
        <v>1</v>
      </c>
      <c r="I529" s="14" t="s">
        <v>120</v>
      </c>
    </row>
    <row r="530" spans="1:9" x14ac:dyDescent="0.5">
      <c r="A530" s="14">
        <v>1565340</v>
      </c>
      <c r="B530" s="14" t="s">
        <v>371</v>
      </c>
      <c r="E530" s="14">
        <v>1</v>
      </c>
      <c r="H530" s="14">
        <v>1</v>
      </c>
      <c r="I530" s="14" t="s">
        <v>120</v>
      </c>
    </row>
    <row r="531" spans="1:9" x14ac:dyDescent="0.5">
      <c r="A531" s="14">
        <v>1574052</v>
      </c>
      <c r="B531" s="14" t="s">
        <v>372</v>
      </c>
      <c r="E531" s="14">
        <v>1</v>
      </c>
      <c r="H531" s="14">
        <v>1</v>
      </c>
      <c r="I531" s="14" t="s">
        <v>120</v>
      </c>
    </row>
    <row r="532" spans="1:9" x14ac:dyDescent="0.5">
      <c r="A532" s="14">
        <v>1516495</v>
      </c>
      <c r="B532" s="14" t="s">
        <v>258</v>
      </c>
      <c r="E532" s="14">
        <v>2</v>
      </c>
      <c r="H532" s="14">
        <v>1</v>
      </c>
      <c r="I532" s="14" t="s">
        <v>120</v>
      </c>
    </row>
    <row r="533" spans="1:9" x14ac:dyDescent="0.5">
      <c r="A533" s="14">
        <v>1548729</v>
      </c>
      <c r="B533" s="14" t="s">
        <v>373</v>
      </c>
      <c r="C533" s="14">
        <v>0</v>
      </c>
      <c r="D533" s="14">
        <v>0</v>
      </c>
      <c r="E533" s="14">
        <v>2</v>
      </c>
      <c r="G533" s="14">
        <v>0</v>
      </c>
      <c r="H533" s="14">
        <v>1</v>
      </c>
      <c r="I533" s="14" t="s">
        <v>120</v>
      </c>
    </row>
    <row r="534" spans="1:9" x14ac:dyDescent="0.5">
      <c r="A534" s="14">
        <v>1515775</v>
      </c>
      <c r="B534" s="14" t="s">
        <v>126</v>
      </c>
      <c r="E534" s="14">
        <v>2</v>
      </c>
      <c r="H534" s="14">
        <v>1</v>
      </c>
      <c r="I534" s="14" t="s">
        <v>120</v>
      </c>
    </row>
    <row r="535" spans="1:9" x14ac:dyDescent="0.5">
      <c r="A535" s="14">
        <v>1432494</v>
      </c>
      <c r="B535" s="14" t="s">
        <v>197</v>
      </c>
      <c r="E535" s="14">
        <v>3</v>
      </c>
      <c r="H535" s="14">
        <v>1</v>
      </c>
      <c r="I535" s="14" t="s">
        <v>120</v>
      </c>
    </row>
    <row r="536" spans="1:9" x14ac:dyDescent="0.5">
      <c r="A536" s="14">
        <v>1507245</v>
      </c>
      <c r="B536" s="14" t="s">
        <v>155</v>
      </c>
      <c r="E536" s="14">
        <v>2</v>
      </c>
      <c r="H536" s="14">
        <v>1</v>
      </c>
      <c r="I536" s="14" t="s">
        <v>120</v>
      </c>
    </row>
    <row r="537" spans="1:9" x14ac:dyDescent="0.5">
      <c r="A537" s="14">
        <v>1552813</v>
      </c>
      <c r="B537" s="14" t="s">
        <v>280</v>
      </c>
      <c r="E537" s="14">
        <v>1</v>
      </c>
      <c r="H537" s="14">
        <v>1</v>
      </c>
      <c r="I537" s="14" t="s">
        <v>120</v>
      </c>
    </row>
    <row r="538" spans="1:9" x14ac:dyDescent="0.5">
      <c r="A538" s="14">
        <v>1565003</v>
      </c>
      <c r="B538" s="14" t="s">
        <v>374</v>
      </c>
      <c r="C538" s="14">
        <v>1</v>
      </c>
      <c r="H538" s="14">
        <v>1</v>
      </c>
      <c r="I538" s="14" t="s">
        <v>120</v>
      </c>
    </row>
    <row r="539" spans="1:9" x14ac:dyDescent="0.5">
      <c r="A539" s="14">
        <v>1422225</v>
      </c>
      <c r="B539" s="14" t="s">
        <v>375</v>
      </c>
      <c r="D539" s="14">
        <v>2</v>
      </c>
      <c r="H539" s="14">
        <v>1</v>
      </c>
      <c r="I539" s="14" t="s">
        <v>120</v>
      </c>
    </row>
    <row r="540" spans="1:9" x14ac:dyDescent="0.5">
      <c r="A540" s="14">
        <v>1567537</v>
      </c>
      <c r="B540" s="14" t="s">
        <v>236</v>
      </c>
      <c r="E540" s="14">
        <v>6</v>
      </c>
      <c r="H540" s="14">
        <v>1</v>
      </c>
      <c r="I540" s="14" t="s">
        <v>120</v>
      </c>
    </row>
    <row r="541" spans="1:9" x14ac:dyDescent="0.5">
      <c r="A541" s="14">
        <v>1590490</v>
      </c>
      <c r="B541" s="14" t="s">
        <v>376</v>
      </c>
      <c r="D541" s="14">
        <v>0</v>
      </c>
      <c r="E541" s="14">
        <v>1</v>
      </c>
      <c r="H541" s="14">
        <v>1</v>
      </c>
      <c r="I541" s="14" t="s">
        <v>120</v>
      </c>
    </row>
    <row r="542" spans="1:9" x14ac:dyDescent="0.5">
      <c r="A542" s="14">
        <v>1533472</v>
      </c>
      <c r="B542" s="14" t="s">
        <v>146</v>
      </c>
      <c r="C542" s="14">
        <v>1</v>
      </c>
      <c r="H542" s="14">
        <v>1</v>
      </c>
      <c r="I542" s="14" t="s">
        <v>120</v>
      </c>
    </row>
    <row r="543" spans="1:9" x14ac:dyDescent="0.5">
      <c r="A543" s="14">
        <v>1483456</v>
      </c>
      <c r="B543" s="14" t="s">
        <v>175</v>
      </c>
      <c r="E543" s="14">
        <v>2</v>
      </c>
      <c r="H543" s="14">
        <v>1</v>
      </c>
      <c r="I543" s="14" t="s">
        <v>120</v>
      </c>
    </row>
    <row r="544" spans="1:9" x14ac:dyDescent="0.5">
      <c r="A544" s="14">
        <v>1556542</v>
      </c>
      <c r="B544" s="14" t="s">
        <v>241</v>
      </c>
      <c r="C544" s="14">
        <v>1</v>
      </c>
      <c r="H544" s="14">
        <v>1</v>
      </c>
      <c r="I544" s="14" t="s">
        <v>120</v>
      </c>
    </row>
    <row r="545" spans="1:9" x14ac:dyDescent="0.5">
      <c r="A545" s="14">
        <v>1528769</v>
      </c>
      <c r="B545" s="14" t="s">
        <v>119</v>
      </c>
      <c r="I545" s="14" t="s">
        <v>120</v>
      </c>
    </row>
    <row r="546" spans="1:9" x14ac:dyDescent="0.5">
      <c r="A546" s="14">
        <v>1500349</v>
      </c>
      <c r="B546" s="14" t="s">
        <v>377</v>
      </c>
      <c r="E546" s="14">
        <v>1</v>
      </c>
      <c r="H546" s="14">
        <v>1</v>
      </c>
      <c r="I546" s="14" t="s">
        <v>120</v>
      </c>
    </row>
    <row r="547" spans="1:9" x14ac:dyDescent="0.5">
      <c r="A547" s="14">
        <v>1566271</v>
      </c>
      <c r="B547" s="14" t="s">
        <v>375</v>
      </c>
      <c r="D547" s="14">
        <v>1</v>
      </c>
      <c r="H547" s="14">
        <v>1</v>
      </c>
      <c r="I547" s="14" t="s">
        <v>120</v>
      </c>
    </row>
    <row r="548" spans="1:9" x14ac:dyDescent="0.5">
      <c r="A548" s="14">
        <v>1538191</v>
      </c>
      <c r="B548" s="14" t="s">
        <v>360</v>
      </c>
      <c r="E548" s="14">
        <v>2</v>
      </c>
      <c r="H548" s="14">
        <v>1</v>
      </c>
      <c r="I548" s="14" t="s">
        <v>120</v>
      </c>
    </row>
    <row r="549" spans="1:9" x14ac:dyDescent="0.5">
      <c r="A549" s="14">
        <v>1481618</v>
      </c>
      <c r="B549" s="14" t="s">
        <v>115</v>
      </c>
      <c r="E549" s="14">
        <v>1</v>
      </c>
      <c r="H549" s="14">
        <v>1</v>
      </c>
      <c r="I549" s="14" t="s">
        <v>120</v>
      </c>
    </row>
    <row r="550" spans="1:9" x14ac:dyDescent="0.5">
      <c r="A550" s="14">
        <v>1565350</v>
      </c>
      <c r="B550" s="14" t="s">
        <v>378</v>
      </c>
      <c r="E550" s="14">
        <v>1</v>
      </c>
      <c r="H550" s="14">
        <v>1</v>
      </c>
      <c r="I550" s="14" t="s">
        <v>120</v>
      </c>
    </row>
    <row r="551" spans="1:9" x14ac:dyDescent="0.5">
      <c r="A551" s="14">
        <v>1531843</v>
      </c>
      <c r="B551" s="14" t="s">
        <v>177</v>
      </c>
      <c r="E551" s="14">
        <v>1</v>
      </c>
      <c r="H551" s="14">
        <v>1</v>
      </c>
      <c r="I551" s="14" t="s">
        <v>120</v>
      </c>
    </row>
    <row r="552" spans="1:9" x14ac:dyDescent="0.5">
      <c r="A552" s="14">
        <v>1586729</v>
      </c>
      <c r="B552" s="14" t="s">
        <v>155</v>
      </c>
      <c r="E552" s="14">
        <v>2</v>
      </c>
      <c r="H552" s="14">
        <v>1</v>
      </c>
      <c r="I552" s="14" t="s">
        <v>120</v>
      </c>
    </row>
    <row r="553" spans="1:9" x14ac:dyDescent="0.5">
      <c r="A553" s="14">
        <v>1596295</v>
      </c>
      <c r="B553" s="14" t="s">
        <v>171</v>
      </c>
      <c r="E553" s="14">
        <v>1</v>
      </c>
      <c r="H553" s="14">
        <v>1</v>
      </c>
      <c r="I553" s="14" t="s">
        <v>120</v>
      </c>
    </row>
    <row r="554" spans="1:9" x14ac:dyDescent="0.5">
      <c r="A554" s="14">
        <v>1583091</v>
      </c>
      <c r="B554" s="14" t="s">
        <v>119</v>
      </c>
      <c r="I554" s="14" t="s">
        <v>120</v>
      </c>
    </row>
    <row r="555" spans="1:9" x14ac:dyDescent="0.5">
      <c r="A555" s="14">
        <v>1558030</v>
      </c>
      <c r="B555" s="14" t="s">
        <v>379</v>
      </c>
      <c r="E555" s="14">
        <v>1</v>
      </c>
      <c r="H555" s="14">
        <v>1</v>
      </c>
      <c r="I555" s="14" t="s">
        <v>120</v>
      </c>
    </row>
    <row r="556" spans="1:9" x14ac:dyDescent="0.5">
      <c r="A556" s="14">
        <v>1535044</v>
      </c>
      <c r="B556" s="14" t="s">
        <v>190</v>
      </c>
      <c r="E556" s="14">
        <v>1</v>
      </c>
      <c r="H556" s="14">
        <v>1</v>
      </c>
      <c r="I556" s="14" t="s">
        <v>120</v>
      </c>
    </row>
    <row r="557" spans="1:9" x14ac:dyDescent="0.5">
      <c r="A557" s="14">
        <v>1532546</v>
      </c>
      <c r="B557" s="14" t="s">
        <v>299</v>
      </c>
      <c r="C557" s="14">
        <v>1</v>
      </c>
      <c r="D557" s="14">
        <v>0</v>
      </c>
      <c r="E557" s="14">
        <v>0</v>
      </c>
      <c r="G557" s="14">
        <v>0</v>
      </c>
      <c r="H557" s="14">
        <v>1</v>
      </c>
      <c r="I557" s="14" t="s">
        <v>120</v>
      </c>
    </row>
    <row r="558" spans="1:9" x14ac:dyDescent="0.5">
      <c r="A558" s="14">
        <v>1502996</v>
      </c>
      <c r="B558" s="14" t="s">
        <v>187</v>
      </c>
      <c r="D558" s="14">
        <v>0</v>
      </c>
      <c r="E558" s="14">
        <v>2</v>
      </c>
      <c r="H558" s="14">
        <v>1</v>
      </c>
      <c r="I558" s="14" t="s">
        <v>120</v>
      </c>
    </row>
    <row r="559" spans="1:9" x14ac:dyDescent="0.5">
      <c r="A559" s="14">
        <v>1501365</v>
      </c>
      <c r="B559" s="14" t="s">
        <v>327</v>
      </c>
      <c r="E559" s="14">
        <v>1</v>
      </c>
      <c r="H559" s="14">
        <v>1</v>
      </c>
      <c r="I559" s="14" t="s">
        <v>120</v>
      </c>
    </row>
    <row r="560" spans="1:9" x14ac:dyDescent="0.5">
      <c r="A560" s="14">
        <v>1573143</v>
      </c>
      <c r="B560" s="14" t="s">
        <v>223</v>
      </c>
      <c r="E560" s="14">
        <v>1</v>
      </c>
      <c r="H560" s="14">
        <v>1</v>
      </c>
      <c r="I560" s="14" t="s">
        <v>120</v>
      </c>
    </row>
    <row r="561" spans="1:9" x14ac:dyDescent="0.5">
      <c r="A561" s="14">
        <v>1488310</v>
      </c>
      <c r="B561" s="14" t="s">
        <v>380</v>
      </c>
      <c r="E561" s="14">
        <v>1</v>
      </c>
      <c r="H561" s="14">
        <v>1</v>
      </c>
      <c r="I561" s="14" t="s">
        <v>120</v>
      </c>
    </row>
    <row r="562" spans="1:9" x14ac:dyDescent="0.5">
      <c r="A562" s="14">
        <v>1476198</v>
      </c>
      <c r="B562" s="14" t="s">
        <v>381</v>
      </c>
      <c r="C562" s="14">
        <v>1</v>
      </c>
      <c r="H562" s="14">
        <v>1</v>
      </c>
      <c r="I562" s="14" t="s">
        <v>120</v>
      </c>
    </row>
    <row r="563" spans="1:9" x14ac:dyDescent="0.5">
      <c r="A563" s="14">
        <v>1528204</v>
      </c>
      <c r="B563" s="14" t="s">
        <v>382</v>
      </c>
      <c r="D563" s="14">
        <v>1</v>
      </c>
      <c r="H563" s="14">
        <v>1</v>
      </c>
      <c r="I563" s="14" t="s">
        <v>120</v>
      </c>
    </row>
    <row r="564" spans="1:9" x14ac:dyDescent="0.5">
      <c r="A564" s="14">
        <v>1473693</v>
      </c>
      <c r="B564" s="14" t="s">
        <v>155</v>
      </c>
      <c r="E564" s="14">
        <v>1</v>
      </c>
      <c r="H564" s="14">
        <v>1</v>
      </c>
      <c r="I564" s="14" t="s">
        <v>120</v>
      </c>
    </row>
    <row r="565" spans="1:9" x14ac:dyDescent="0.5">
      <c r="A565" s="14">
        <v>1544756</v>
      </c>
      <c r="B565" s="14" t="s">
        <v>383</v>
      </c>
      <c r="E565" s="14">
        <v>2</v>
      </c>
      <c r="H565" s="14">
        <v>1</v>
      </c>
      <c r="I565" s="14" t="s">
        <v>120</v>
      </c>
    </row>
    <row r="566" spans="1:9" x14ac:dyDescent="0.5">
      <c r="A566" s="14">
        <v>1473734</v>
      </c>
      <c r="B566" s="14" t="s">
        <v>155</v>
      </c>
      <c r="E566" s="14">
        <v>2</v>
      </c>
      <c r="H566" s="14">
        <v>1</v>
      </c>
      <c r="I566" s="14" t="s">
        <v>120</v>
      </c>
    </row>
    <row r="567" spans="1:9" x14ac:dyDescent="0.5">
      <c r="A567" s="14">
        <v>1556325</v>
      </c>
      <c r="B567" s="14" t="s">
        <v>272</v>
      </c>
      <c r="C567" s="14">
        <v>1</v>
      </c>
      <c r="H567" s="14">
        <v>1</v>
      </c>
      <c r="I567" s="14" t="s">
        <v>120</v>
      </c>
    </row>
    <row r="568" spans="1:9" x14ac:dyDescent="0.5">
      <c r="A568" s="14">
        <v>1476077</v>
      </c>
      <c r="B568" s="14" t="s">
        <v>105</v>
      </c>
      <c r="E568" s="14">
        <v>1</v>
      </c>
      <c r="H568" s="14">
        <v>1</v>
      </c>
      <c r="I568" s="14" t="s">
        <v>120</v>
      </c>
    </row>
    <row r="569" spans="1:9" x14ac:dyDescent="0.5">
      <c r="A569" s="14">
        <v>1570891</v>
      </c>
      <c r="B569" s="14" t="s">
        <v>384</v>
      </c>
      <c r="C569" s="14">
        <v>1</v>
      </c>
      <c r="H569" s="14">
        <v>1</v>
      </c>
      <c r="I569" s="14" t="s">
        <v>120</v>
      </c>
    </row>
    <row r="570" spans="1:9" x14ac:dyDescent="0.5">
      <c r="A570" s="14">
        <v>1579895</v>
      </c>
      <c r="B570" s="14" t="s">
        <v>385</v>
      </c>
      <c r="C570" s="14">
        <v>1</v>
      </c>
      <c r="H570" s="14">
        <v>1</v>
      </c>
      <c r="I570" s="14" t="s">
        <v>120</v>
      </c>
    </row>
    <row r="571" spans="1:9" x14ac:dyDescent="0.5">
      <c r="A571" s="14">
        <v>1538118</v>
      </c>
      <c r="B571" s="14" t="s">
        <v>119</v>
      </c>
      <c r="I571" s="14" t="s">
        <v>120</v>
      </c>
    </row>
    <row r="572" spans="1:9" x14ac:dyDescent="0.5">
      <c r="A572" s="14">
        <v>1527110</v>
      </c>
      <c r="B572" s="14" t="s">
        <v>119</v>
      </c>
      <c r="I572" s="14" t="s">
        <v>120</v>
      </c>
    </row>
    <row r="573" spans="1:9" x14ac:dyDescent="0.5">
      <c r="A573" s="14">
        <v>1550609</v>
      </c>
      <c r="B573" s="14" t="s">
        <v>293</v>
      </c>
      <c r="E573" s="14">
        <v>2</v>
      </c>
      <c r="H573" s="14">
        <v>1</v>
      </c>
      <c r="I573" s="14" t="s">
        <v>120</v>
      </c>
    </row>
    <row r="574" spans="1:9" x14ac:dyDescent="0.5">
      <c r="A574" s="14">
        <v>1552795</v>
      </c>
      <c r="B574" s="14" t="s">
        <v>322</v>
      </c>
      <c r="E574" s="14">
        <v>1</v>
      </c>
      <c r="H574" s="14">
        <v>1</v>
      </c>
      <c r="I574" s="14" t="s">
        <v>120</v>
      </c>
    </row>
    <row r="575" spans="1:9" x14ac:dyDescent="0.5">
      <c r="A575" s="14">
        <v>1549159</v>
      </c>
      <c r="B575" s="14" t="s">
        <v>136</v>
      </c>
      <c r="E575" s="14">
        <v>1</v>
      </c>
      <c r="H575" s="14">
        <v>1</v>
      </c>
      <c r="I575" s="14" t="s">
        <v>120</v>
      </c>
    </row>
    <row r="576" spans="1:9" x14ac:dyDescent="0.5">
      <c r="A576" s="14">
        <v>1492902</v>
      </c>
      <c r="B576" s="14" t="s">
        <v>386</v>
      </c>
      <c r="D576" s="14">
        <v>2</v>
      </c>
      <c r="H576" s="14">
        <v>1</v>
      </c>
      <c r="I576" s="14" t="s">
        <v>120</v>
      </c>
    </row>
    <row r="577" spans="1:9" x14ac:dyDescent="0.5">
      <c r="A577" s="14">
        <v>1562018</v>
      </c>
      <c r="B577" s="14" t="s">
        <v>119</v>
      </c>
      <c r="I577" s="14" t="s">
        <v>120</v>
      </c>
    </row>
    <row r="578" spans="1:9" x14ac:dyDescent="0.5">
      <c r="A578" s="14">
        <v>1572335</v>
      </c>
      <c r="B578" s="14" t="s">
        <v>182</v>
      </c>
      <c r="E578" s="14">
        <v>1</v>
      </c>
      <c r="H578" s="14">
        <v>1</v>
      </c>
      <c r="I578" s="14" t="s">
        <v>120</v>
      </c>
    </row>
    <row r="579" spans="1:9" x14ac:dyDescent="0.5">
      <c r="A579" s="14">
        <v>1552953</v>
      </c>
      <c r="B579" s="14" t="s">
        <v>304</v>
      </c>
      <c r="D579" s="14">
        <v>0</v>
      </c>
      <c r="E579" s="14">
        <v>1</v>
      </c>
      <c r="H579" s="14">
        <v>1</v>
      </c>
      <c r="I579" s="14" t="s">
        <v>120</v>
      </c>
    </row>
    <row r="580" spans="1:9" x14ac:dyDescent="0.5">
      <c r="A580" s="14">
        <v>1586735</v>
      </c>
      <c r="B580" s="14" t="s">
        <v>155</v>
      </c>
      <c r="E580" s="14">
        <v>2</v>
      </c>
      <c r="H580" s="14">
        <v>1</v>
      </c>
      <c r="I580" s="14" t="s">
        <v>120</v>
      </c>
    </row>
    <row r="581" spans="1:9" x14ac:dyDescent="0.5">
      <c r="A581" s="14">
        <v>1493678</v>
      </c>
      <c r="B581" s="14" t="s">
        <v>387</v>
      </c>
      <c r="D581" s="14">
        <v>2</v>
      </c>
      <c r="H581" s="14">
        <v>1</v>
      </c>
      <c r="I581" s="14" t="s">
        <v>120</v>
      </c>
    </row>
    <row r="582" spans="1:9" x14ac:dyDescent="0.5">
      <c r="A582" s="14">
        <v>1541278</v>
      </c>
      <c r="B582" s="14" t="s">
        <v>159</v>
      </c>
      <c r="E582" s="14">
        <v>1</v>
      </c>
      <c r="H582" s="14">
        <v>1</v>
      </c>
      <c r="I582" s="14" t="s">
        <v>120</v>
      </c>
    </row>
    <row r="583" spans="1:9" x14ac:dyDescent="0.5">
      <c r="A583" s="14">
        <v>1584654</v>
      </c>
      <c r="B583" s="14" t="s">
        <v>155</v>
      </c>
      <c r="E583" s="14">
        <v>2</v>
      </c>
      <c r="H583" s="14">
        <v>1</v>
      </c>
      <c r="I583" s="14" t="s">
        <v>120</v>
      </c>
    </row>
    <row r="584" spans="1:9" x14ac:dyDescent="0.5">
      <c r="A584" s="14">
        <v>1475885</v>
      </c>
      <c r="B584" s="14" t="s">
        <v>151</v>
      </c>
      <c r="E584" s="14">
        <v>1</v>
      </c>
      <c r="H584" s="14">
        <v>1</v>
      </c>
      <c r="I584" s="14" t="s">
        <v>120</v>
      </c>
    </row>
    <row r="585" spans="1:9" x14ac:dyDescent="0.5">
      <c r="A585" s="14">
        <v>1564689</v>
      </c>
      <c r="B585" s="14" t="s">
        <v>93</v>
      </c>
      <c r="D585" s="14">
        <v>1</v>
      </c>
      <c r="E585" s="14">
        <v>2</v>
      </c>
      <c r="H585" s="14">
        <v>1</v>
      </c>
      <c r="I585" s="14" t="s">
        <v>120</v>
      </c>
    </row>
    <row r="586" spans="1:9" x14ac:dyDescent="0.5">
      <c r="A586" s="14">
        <v>1590524</v>
      </c>
      <c r="B586" s="14" t="s">
        <v>301</v>
      </c>
      <c r="E586" s="14">
        <v>1</v>
      </c>
      <c r="G586" s="14">
        <v>0</v>
      </c>
      <c r="H586" s="14">
        <v>1</v>
      </c>
      <c r="I586" s="14" t="s">
        <v>120</v>
      </c>
    </row>
    <row r="587" spans="1:9" x14ac:dyDescent="0.5">
      <c r="A587" s="14">
        <v>1527352</v>
      </c>
      <c r="B587" s="14" t="s">
        <v>151</v>
      </c>
      <c r="E587" s="14">
        <v>1</v>
      </c>
      <c r="H587" s="14">
        <v>1</v>
      </c>
      <c r="I587" s="14" t="s">
        <v>120</v>
      </c>
    </row>
    <row r="588" spans="1:9" x14ac:dyDescent="0.5">
      <c r="A588" s="14">
        <v>1532005</v>
      </c>
      <c r="B588" s="14" t="s">
        <v>366</v>
      </c>
      <c r="C588" s="14">
        <v>0</v>
      </c>
      <c r="D588" s="14">
        <v>0</v>
      </c>
      <c r="E588" s="14">
        <v>1</v>
      </c>
      <c r="G588" s="14">
        <v>0</v>
      </c>
      <c r="H588" s="14">
        <v>1</v>
      </c>
      <c r="I588" s="14" t="s">
        <v>120</v>
      </c>
    </row>
    <row r="589" spans="1:9" x14ac:dyDescent="0.5">
      <c r="A589" s="14">
        <v>1521489</v>
      </c>
      <c r="B589" s="14" t="s">
        <v>388</v>
      </c>
      <c r="E589" s="14">
        <v>2</v>
      </c>
      <c r="H589" s="14">
        <v>1</v>
      </c>
      <c r="I589" s="14" t="s">
        <v>120</v>
      </c>
    </row>
    <row r="590" spans="1:9" x14ac:dyDescent="0.5">
      <c r="A590" s="14">
        <v>1485970</v>
      </c>
      <c r="B590" s="14" t="s">
        <v>174</v>
      </c>
      <c r="E590" s="14">
        <v>1</v>
      </c>
      <c r="H590" s="14">
        <v>1</v>
      </c>
      <c r="I590" s="14" t="s">
        <v>120</v>
      </c>
    </row>
    <row r="591" spans="1:9" x14ac:dyDescent="0.5">
      <c r="A591" s="14">
        <v>1395562</v>
      </c>
      <c r="B591" s="14" t="s">
        <v>389</v>
      </c>
      <c r="E591" s="14">
        <v>1</v>
      </c>
      <c r="H591" s="14">
        <v>1</v>
      </c>
      <c r="I591" s="14" t="s">
        <v>120</v>
      </c>
    </row>
    <row r="592" spans="1:9" x14ac:dyDescent="0.5">
      <c r="A592" s="14">
        <v>1475922</v>
      </c>
      <c r="B592" s="14" t="s">
        <v>151</v>
      </c>
      <c r="E592" s="14">
        <v>1</v>
      </c>
      <c r="H592" s="14">
        <v>1</v>
      </c>
      <c r="I592" s="14" t="s">
        <v>120</v>
      </c>
    </row>
    <row r="593" spans="1:9" x14ac:dyDescent="0.5">
      <c r="A593" s="14">
        <v>1498637</v>
      </c>
      <c r="B593" s="14" t="s">
        <v>390</v>
      </c>
      <c r="E593" s="14">
        <v>1</v>
      </c>
      <c r="H593" s="14">
        <v>1</v>
      </c>
      <c r="I593" s="14" t="s">
        <v>120</v>
      </c>
    </row>
    <row r="594" spans="1:9" x14ac:dyDescent="0.5">
      <c r="A594" s="14">
        <v>1522598</v>
      </c>
      <c r="B594" s="14" t="s">
        <v>144</v>
      </c>
      <c r="E594" s="14">
        <v>1</v>
      </c>
      <c r="H594" s="14">
        <v>1</v>
      </c>
      <c r="I594" s="14" t="s">
        <v>120</v>
      </c>
    </row>
    <row r="595" spans="1:9" x14ac:dyDescent="0.5">
      <c r="A595" s="14">
        <v>1491857</v>
      </c>
      <c r="B595" s="14" t="s">
        <v>105</v>
      </c>
      <c r="E595" s="14">
        <v>1</v>
      </c>
      <c r="H595" s="14">
        <v>1</v>
      </c>
      <c r="I595" s="14" t="s">
        <v>120</v>
      </c>
    </row>
    <row r="596" spans="1:9" x14ac:dyDescent="0.5">
      <c r="A596" s="14">
        <v>1586835</v>
      </c>
      <c r="B596" s="14" t="s">
        <v>155</v>
      </c>
      <c r="E596" s="14">
        <v>2</v>
      </c>
      <c r="H596" s="14">
        <v>1</v>
      </c>
      <c r="I596" s="14" t="s">
        <v>120</v>
      </c>
    </row>
    <row r="597" spans="1:9" x14ac:dyDescent="0.5">
      <c r="A597" s="14">
        <v>1570815</v>
      </c>
      <c r="B597" s="14" t="s">
        <v>163</v>
      </c>
      <c r="D597" s="14">
        <v>1</v>
      </c>
      <c r="H597" s="14">
        <v>1</v>
      </c>
      <c r="I597" s="14" t="s">
        <v>120</v>
      </c>
    </row>
    <row r="598" spans="1:9" x14ac:dyDescent="0.5">
      <c r="A598" s="14">
        <v>1541209</v>
      </c>
      <c r="B598" s="14" t="s">
        <v>254</v>
      </c>
      <c r="E598" s="14">
        <v>1</v>
      </c>
      <c r="H598" s="14">
        <v>1</v>
      </c>
      <c r="I598" s="14" t="s">
        <v>120</v>
      </c>
    </row>
    <row r="599" spans="1:9" x14ac:dyDescent="0.5">
      <c r="A599" s="14">
        <v>1557957</v>
      </c>
      <c r="B599" s="14" t="s">
        <v>391</v>
      </c>
      <c r="D599" s="14">
        <v>0</v>
      </c>
      <c r="E599" s="14">
        <v>2</v>
      </c>
      <c r="H599" s="14">
        <v>1</v>
      </c>
      <c r="I599" s="14" t="s">
        <v>120</v>
      </c>
    </row>
    <row r="600" spans="1:9" x14ac:dyDescent="0.5">
      <c r="A600" s="14">
        <v>1542836</v>
      </c>
      <c r="B600" s="14" t="s">
        <v>175</v>
      </c>
      <c r="E600" s="14">
        <v>2</v>
      </c>
      <c r="H600" s="14">
        <v>1</v>
      </c>
      <c r="I600" s="14" t="s">
        <v>120</v>
      </c>
    </row>
    <row r="601" spans="1:9" x14ac:dyDescent="0.5">
      <c r="A601" s="14">
        <v>1528497</v>
      </c>
      <c r="B601" s="14" t="s">
        <v>275</v>
      </c>
      <c r="D601" s="14">
        <v>1</v>
      </c>
      <c r="H601" s="14">
        <v>1</v>
      </c>
      <c r="I601" s="14" t="s">
        <v>120</v>
      </c>
    </row>
    <row r="602" spans="1:9" x14ac:dyDescent="0.5">
      <c r="A602" s="14">
        <v>1541260</v>
      </c>
      <c r="B602" s="14" t="s">
        <v>159</v>
      </c>
      <c r="E602" s="14">
        <v>1</v>
      </c>
      <c r="H602" s="14">
        <v>1</v>
      </c>
      <c r="I602" s="14" t="s">
        <v>120</v>
      </c>
    </row>
    <row r="603" spans="1:9" x14ac:dyDescent="0.5">
      <c r="A603" s="14">
        <v>1553070</v>
      </c>
      <c r="B603" s="14" t="s">
        <v>392</v>
      </c>
      <c r="E603" s="14">
        <v>2</v>
      </c>
      <c r="H603" s="14">
        <v>1</v>
      </c>
      <c r="I603" s="14" t="s">
        <v>120</v>
      </c>
    </row>
    <row r="604" spans="1:9" x14ac:dyDescent="0.5">
      <c r="A604" s="14">
        <v>1554448</v>
      </c>
      <c r="B604" s="14" t="s">
        <v>254</v>
      </c>
      <c r="D604" s="14">
        <v>1</v>
      </c>
      <c r="H604" s="14">
        <v>1</v>
      </c>
      <c r="I604" s="14" t="s">
        <v>120</v>
      </c>
    </row>
    <row r="605" spans="1:9" x14ac:dyDescent="0.5">
      <c r="A605" s="14">
        <v>1526770</v>
      </c>
      <c r="B605" s="14" t="s">
        <v>393</v>
      </c>
      <c r="E605" s="14">
        <v>3</v>
      </c>
      <c r="H605" s="14">
        <v>1</v>
      </c>
      <c r="I605" s="14" t="s">
        <v>120</v>
      </c>
    </row>
    <row r="606" spans="1:9" x14ac:dyDescent="0.5">
      <c r="A606" s="14">
        <v>1566268</v>
      </c>
      <c r="B606" s="14" t="s">
        <v>394</v>
      </c>
      <c r="E606" s="14">
        <v>1</v>
      </c>
      <c r="H606" s="14">
        <v>1</v>
      </c>
      <c r="I606" s="14" t="s">
        <v>120</v>
      </c>
    </row>
    <row r="607" spans="1:9" x14ac:dyDescent="0.5">
      <c r="A607" s="14">
        <v>1586856</v>
      </c>
      <c r="B607" s="14" t="s">
        <v>155</v>
      </c>
      <c r="E607" s="14">
        <v>2</v>
      </c>
      <c r="H607" s="14">
        <v>1</v>
      </c>
      <c r="I607" s="14" t="s">
        <v>120</v>
      </c>
    </row>
    <row r="608" spans="1:9" x14ac:dyDescent="0.5">
      <c r="A608" s="14">
        <v>1565801</v>
      </c>
      <c r="B608" s="14" t="s">
        <v>192</v>
      </c>
      <c r="E608" s="14">
        <v>1</v>
      </c>
      <c r="H608" s="14">
        <v>1</v>
      </c>
      <c r="I608" s="14" t="s">
        <v>120</v>
      </c>
    </row>
    <row r="609" spans="1:9" x14ac:dyDescent="0.5">
      <c r="A609" s="14">
        <v>1563410</v>
      </c>
      <c r="B609" s="14" t="s">
        <v>236</v>
      </c>
      <c r="E609" s="14">
        <v>3</v>
      </c>
      <c r="H609" s="14">
        <v>1</v>
      </c>
      <c r="I609" s="14" t="s">
        <v>120</v>
      </c>
    </row>
    <row r="610" spans="1:9" x14ac:dyDescent="0.5">
      <c r="A610" s="14">
        <v>1544565</v>
      </c>
      <c r="B610" s="14" t="s">
        <v>395</v>
      </c>
      <c r="E610" s="14">
        <v>1</v>
      </c>
      <c r="H610" s="14">
        <v>1</v>
      </c>
      <c r="I610" s="14" t="s">
        <v>120</v>
      </c>
    </row>
    <row r="611" spans="1:9" x14ac:dyDescent="0.5">
      <c r="A611" s="14">
        <v>1532683</v>
      </c>
      <c r="B611" s="14" t="s">
        <v>119</v>
      </c>
      <c r="I611" s="14" t="s">
        <v>120</v>
      </c>
    </row>
    <row r="612" spans="1:9" x14ac:dyDescent="0.5">
      <c r="A612" s="14">
        <v>1473752</v>
      </c>
      <c r="B612" s="14" t="s">
        <v>343</v>
      </c>
      <c r="E612" s="14">
        <v>1</v>
      </c>
      <c r="H612" s="14">
        <v>1</v>
      </c>
      <c r="I612" s="14" t="s">
        <v>120</v>
      </c>
    </row>
    <row r="613" spans="1:9" x14ac:dyDescent="0.5">
      <c r="A613" s="14">
        <v>1522640</v>
      </c>
      <c r="B613" s="14" t="s">
        <v>396</v>
      </c>
      <c r="E613" s="14">
        <v>1</v>
      </c>
      <c r="H613" s="14">
        <v>1</v>
      </c>
      <c r="I613" s="14" t="s">
        <v>120</v>
      </c>
    </row>
    <row r="614" spans="1:9" x14ac:dyDescent="0.5">
      <c r="A614" s="14">
        <v>1494582</v>
      </c>
      <c r="B614" s="14" t="s">
        <v>175</v>
      </c>
      <c r="E614" s="14">
        <v>2</v>
      </c>
      <c r="H614" s="14">
        <v>1</v>
      </c>
      <c r="I614" s="14" t="s">
        <v>120</v>
      </c>
    </row>
    <row r="615" spans="1:9" x14ac:dyDescent="0.5">
      <c r="A615" s="14">
        <v>1458456</v>
      </c>
      <c r="B615" s="14" t="s">
        <v>323</v>
      </c>
      <c r="D615" s="14">
        <v>2</v>
      </c>
      <c r="H615" s="14">
        <v>1</v>
      </c>
      <c r="I615" s="14" t="s">
        <v>120</v>
      </c>
    </row>
    <row r="616" spans="1:9" x14ac:dyDescent="0.5">
      <c r="A616" s="14">
        <v>1519748</v>
      </c>
      <c r="B616" s="14" t="s">
        <v>170</v>
      </c>
      <c r="E616" s="14">
        <v>1</v>
      </c>
      <c r="H616" s="14">
        <v>1</v>
      </c>
      <c r="I616" s="14" t="s">
        <v>120</v>
      </c>
    </row>
    <row r="617" spans="1:9" x14ac:dyDescent="0.5">
      <c r="A617" s="14">
        <v>1512163</v>
      </c>
      <c r="B617" s="14" t="s">
        <v>258</v>
      </c>
      <c r="C617" s="14">
        <v>0</v>
      </c>
      <c r="D617" s="14">
        <v>0</v>
      </c>
      <c r="E617" s="14">
        <v>1</v>
      </c>
      <c r="G617" s="14">
        <v>0</v>
      </c>
      <c r="H617" s="14">
        <v>1</v>
      </c>
      <c r="I617" s="14" t="s">
        <v>120</v>
      </c>
    </row>
    <row r="618" spans="1:9" x14ac:dyDescent="0.5">
      <c r="A618" s="14">
        <v>1473520</v>
      </c>
      <c r="B618" s="14" t="s">
        <v>155</v>
      </c>
      <c r="E618" s="14">
        <v>2</v>
      </c>
      <c r="H618" s="14">
        <v>1</v>
      </c>
      <c r="I618" s="14" t="s">
        <v>120</v>
      </c>
    </row>
    <row r="619" spans="1:9" x14ac:dyDescent="0.5">
      <c r="A619" s="14">
        <v>1559669</v>
      </c>
      <c r="B619" s="14" t="s">
        <v>190</v>
      </c>
      <c r="E619" s="14">
        <v>1</v>
      </c>
      <c r="H619" s="14">
        <v>1</v>
      </c>
      <c r="I619" s="14" t="s">
        <v>120</v>
      </c>
    </row>
    <row r="620" spans="1:9" x14ac:dyDescent="0.5">
      <c r="A620" s="14">
        <v>1562967</v>
      </c>
      <c r="B620" s="14" t="s">
        <v>141</v>
      </c>
      <c r="E620" s="14">
        <v>1</v>
      </c>
      <c r="H620" s="14">
        <v>1</v>
      </c>
      <c r="I620" s="14" t="s">
        <v>120</v>
      </c>
    </row>
    <row r="621" spans="1:9" x14ac:dyDescent="0.5">
      <c r="A621" s="14">
        <v>1458429</v>
      </c>
      <c r="B621" s="14" t="s">
        <v>323</v>
      </c>
      <c r="E621" s="14">
        <v>1</v>
      </c>
      <c r="H621" s="14">
        <v>1</v>
      </c>
      <c r="I621" s="14" t="s">
        <v>120</v>
      </c>
    </row>
    <row r="622" spans="1:9" x14ac:dyDescent="0.5">
      <c r="A622" s="14">
        <v>1586795</v>
      </c>
      <c r="B622" s="14" t="s">
        <v>155</v>
      </c>
      <c r="E622" s="14">
        <v>1</v>
      </c>
      <c r="H622" s="14">
        <v>1</v>
      </c>
      <c r="I622" s="14" t="s">
        <v>120</v>
      </c>
    </row>
    <row r="623" spans="1:9" x14ac:dyDescent="0.5">
      <c r="A623" s="14">
        <v>1553984</v>
      </c>
      <c r="B623" s="14" t="s">
        <v>124</v>
      </c>
      <c r="D623" s="14">
        <v>1</v>
      </c>
      <c r="H623" s="14">
        <v>1</v>
      </c>
      <c r="I623" s="14" t="s">
        <v>120</v>
      </c>
    </row>
    <row r="624" spans="1:9" x14ac:dyDescent="0.5">
      <c r="A624" s="14">
        <v>1535112</v>
      </c>
      <c r="B624" s="14" t="s">
        <v>340</v>
      </c>
      <c r="E624" s="14">
        <v>1</v>
      </c>
      <c r="H624" s="14">
        <v>1</v>
      </c>
      <c r="I624" s="14" t="s">
        <v>120</v>
      </c>
    </row>
    <row r="625" spans="1:9" x14ac:dyDescent="0.5">
      <c r="A625" s="14">
        <v>1591314</v>
      </c>
      <c r="B625" s="14" t="s">
        <v>359</v>
      </c>
      <c r="E625" s="14">
        <v>2</v>
      </c>
      <c r="H625" s="14">
        <v>1</v>
      </c>
      <c r="I625" s="14" t="s">
        <v>120</v>
      </c>
    </row>
    <row r="626" spans="1:9" x14ac:dyDescent="0.5">
      <c r="A626" s="14">
        <v>1516436</v>
      </c>
      <c r="B626" s="14" t="s">
        <v>196</v>
      </c>
      <c r="E626" s="14">
        <v>1</v>
      </c>
      <c r="H626" s="14">
        <v>1</v>
      </c>
      <c r="I626" s="14" t="s">
        <v>120</v>
      </c>
    </row>
    <row r="627" spans="1:9" x14ac:dyDescent="0.5">
      <c r="A627" s="14">
        <v>1566270</v>
      </c>
      <c r="B627" s="14" t="s">
        <v>348</v>
      </c>
      <c r="C627" s="14">
        <v>1</v>
      </c>
      <c r="H627" s="14">
        <v>1</v>
      </c>
      <c r="I627" s="14" t="s">
        <v>120</v>
      </c>
    </row>
    <row r="628" spans="1:9" x14ac:dyDescent="0.5">
      <c r="A628" s="14">
        <v>1556250</v>
      </c>
      <c r="B628" s="14" t="s">
        <v>243</v>
      </c>
      <c r="E628" s="14">
        <v>2</v>
      </c>
      <c r="H628" s="14">
        <v>1</v>
      </c>
      <c r="I628" s="14" t="s">
        <v>120</v>
      </c>
    </row>
    <row r="629" spans="1:9" x14ac:dyDescent="0.5">
      <c r="A629" s="14">
        <v>1500554</v>
      </c>
      <c r="B629" s="14" t="s">
        <v>293</v>
      </c>
      <c r="E629" s="14">
        <v>2</v>
      </c>
      <c r="H629" s="14">
        <v>1</v>
      </c>
      <c r="I629" s="14" t="s">
        <v>120</v>
      </c>
    </row>
    <row r="630" spans="1:9" x14ac:dyDescent="0.5">
      <c r="A630" s="14">
        <v>1523336</v>
      </c>
      <c r="B630" s="14" t="s">
        <v>397</v>
      </c>
      <c r="E630" s="14">
        <v>2</v>
      </c>
      <c r="H630" s="14">
        <v>1</v>
      </c>
      <c r="I630" s="14" t="s">
        <v>120</v>
      </c>
    </row>
    <row r="631" spans="1:9" x14ac:dyDescent="0.5">
      <c r="A631" s="14">
        <v>1535703</v>
      </c>
      <c r="B631" s="14" t="s">
        <v>160</v>
      </c>
      <c r="E631" s="14">
        <v>2</v>
      </c>
      <c r="H631" s="14">
        <v>1</v>
      </c>
      <c r="I631" s="14" t="s">
        <v>120</v>
      </c>
    </row>
    <row r="632" spans="1:9" x14ac:dyDescent="0.5">
      <c r="A632" s="14">
        <v>1458430</v>
      </c>
      <c r="B632" s="14" t="s">
        <v>323</v>
      </c>
      <c r="E632" s="14">
        <v>2</v>
      </c>
      <c r="H632" s="14">
        <v>1</v>
      </c>
      <c r="I632" s="14" t="s">
        <v>120</v>
      </c>
    </row>
    <row r="633" spans="1:9" x14ac:dyDescent="0.5">
      <c r="A633" s="14">
        <v>1493037</v>
      </c>
      <c r="B633" s="14" t="s">
        <v>130</v>
      </c>
      <c r="E633" s="14">
        <v>2</v>
      </c>
      <c r="H633" s="14">
        <v>1</v>
      </c>
      <c r="I633" s="14" t="s">
        <v>120</v>
      </c>
    </row>
    <row r="634" spans="1:9" x14ac:dyDescent="0.5">
      <c r="A634" s="14">
        <v>1515120</v>
      </c>
      <c r="B634" s="14" t="s">
        <v>329</v>
      </c>
      <c r="E634" s="14">
        <v>1</v>
      </c>
      <c r="H634" s="14">
        <v>1</v>
      </c>
      <c r="I634" s="14" t="s">
        <v>120</v>
      </c>
    </row>
    <row r="635" spans="1:9" x14ac:dyDescent="0.5">
      <c r="A635" s="14">
        <v>1519942</v>
      </c>
      <c r="B635" s="14" t="s">
        <v>366</v>
      </c>
      <c r="C635" s="14">
        <v>0</v>
      </c>
      <c r="D635" s="14">
        <v>0</v>
      </c>
      <c r="E635" s="14">
        <v>1</v>
      </c>
      <c r="G635" s="14">
        <v>0</v>
      </c>
      <c r="H635" s="14">
        <v>1</v>
      </c>
      <c r="I635" s="14" t="s">
        <v>120</v>
      </c>
    </row>
    <row r="636" spans="1:9" x14ac:dyDescent="0.5">
      <c r="A636" s="14">
        <v>1473701</v>
      </c>
      <c r="B636" s="14" t="s">
        <v>155</v>
      </c>
      <c r="E636" s="14">
        <v>2</v>
      </c>
      <c r="H636" s="14">
        <v>1</v>
      </c>
      <c r="I636" s="14" t="s">
        <v>120</v>
      </c>
    </row>
    <row r="637" spans="1:9" x14ac:dyDescent="0.5">
      <c r="A637" s="14">
        <v>1574270</v>
      </c>
      <c r="B637" s="14" t="s">
        <v>300</v>
      </c>
      <c r="D637" s="14">
        <v>1</v>
      </c>
      <c r="H637" s="14">
        <v>1</v>
      </c>
      <c r="I637" s="14" t="s">
        <v>120</v>
      </c>
    </row>
    <row r="638" spans="1:9" x14ac:dyDescent="0.5">
      <c r="A638" s="14">
        <v>1490310</v>
      </c>
      <c r="B638" s="14" t="s">
        <v>201</v>
      </c>
      <c r="C638" s="14">
        <v>1</v>
      </c>
      <c r="H638" s="14">
        <v>1</v>
      </c>
      <c r="I638" s="14" t="s">
        <v>120</v>
      </c>
    </row>
    <row r="639" spans="1:9" x14ac:dyDescent="0.5">
      <c r="A639" s="14">
        <v>1557800</v>
      </c>
      <c r="B639" s="14" t="s">
        <v>398</v>
      </c>
      <c r="E639" s="14">
        <v>1</v>
      </c>
      <c r="H639" s="14">
        <v>1</v>
      </c>
      <c r="I639" s="14" t="s">
        <v>120</v>
      </c>
    </row>
    <row r="640" spans="1:9" x14ac:dyDescent="0.5">
      <c r="A640" s="14">
        <v>1551300</v>
      </c>
      <c r="B640" s="14" t="s">
        <v>180</v>
      </c>
      <c r="E640" s="14">
        <v>1</v>
      </c>
      <c r="H640" s="14">
        <v>1</v>
      </c>
      <c r="I640" s="14" t="s">
        <v>120</v>
      </c>
    </row>
    <row r="641" spans="1:9" x14ac:dyDescent="0.5">
      <c r="A641" s="14">
        <v>1528457</v>
      </c>
      <c r="B641" s="14" t="s">
        <v>206</v>
      </c>
      <c r="D641" s="14">
        <v>1</v>
      </c>
      <c r="H641" s="14">
        <v>1</v>
      </c>
      <c r="I641" s="14" t="s">
        <v>120</v>
      </c>
    </row>
    <row r="642" spans="1:9" x14ac:dyDescent="0.5">
      <c r="A642" s="14">
        <v>1551290</v>
      </c>
      <c r="B642" s="14" t="s">
        <v>180</v>
      </c>
      <c r="E642" s="14">
        <v>2</v>
      </c>
      <c r="H642" s="14">
        <v>1</v>
      </c>
      <c r="I642" s="14" t="s">
        <v>120</v>
      </c>
    </row>
    <row r="643" spans="1:9" x14ac:dyDescent="0.5">
      <c r="A643" s="14">
        <v>1469945</v>
      </c>
      <c r="B643" s="14" t="s">
        <v>399</v>
      </c>
      <c r="E643" s="14">
        <v>1</v>
      </c>
      <c r="H643" s="14">
        <v>1</v>
      </c>
      <c r="I643" s="14" t="s">
        <v>120</v>
      </c>
    </row>
    <row r="644" spans="1:9" x14ac:dyDescent="0.5">
      <c r="A644" s="14">
        <v>1507270</v>
      </c>
      <c r="B644" s="14" t="s">
        <v>155</v>
      </c>
      <c r="E644" s="14">
        <v>1</v>
      </c>
      <c r="H644" s="14">
        <v>1</v>
      </c>
      <c r="I644" s="14" t="s">
        <v>120</v>
      </c>
    </row>
    <row r="645" spans="1:9" x14ac:dyDescent="0.5">
      <c r="A645" s="14">
        <v>1521645</v>
      </c>
      <c r="B645" s="14" t="s">
        <v>396</v>
      </c>
      <c r="E645" s="14">
        <v>1</v>
      </c>
      <c r="H645" s="14">
        <v>1</v>
      </c>
      <c r="I645" s="14" t="s">
        <v>120</v>
      </c>
    </row>
    <row r="646" spans="1:9" x14ac:dyDescent="0.5">
      <c r="A646" s="14">
        <v>1584778</v>
      </c>
      <c r="B646" s="14" t="s">
        <v>400</v>
      </c>
      <c r="E646" s="14">
        <v>2</v>
      </c>
      <c r="H646" s="14">
        <v>1</v>
      </c>
      <c r="I646" s="14" t="s">
        <v>120</v>
      </c>
    </row>
    <row r="647" spans="1:9" x14ac:dyDescent="0.5">
      <c r="A647" s="14">
        <v>1530536</v>
      </c>
      <c r="B647" s="14" t="s">
        <v>188</v>
      </c>
      <c r="C647" s="14">
        <v>1</v>
      </c>
      <c r="H647" s="14">
        <v>1</v>
      </c>
      <c r="I647" s="14" t="s">
        <v>120</v>
      </c>
    </row>
    <row r="648" spans="1:9" x14ac:dyDescent="0.5">
      <c r="A648" s="14">
        <v>1560485</v>
      </c>
      <c r="B648" s="14" t="s">
        <v>322</v>
      </c>
      <c r="E648" s="14">
        <v>1</v>
      </c>
      <c r="H648" s="14">
        <v>1</v>
      </c>
      <c r="I648" s="14" t="s">
        <v>120</v>
      </c>
    </row>
    <row r="649" spans="1:9" x14ac:dyDescent="0.5">
      <c r="A649" s="14">
        <v>1532561</v>
      </c>
      <c r="B649" s="14" t="s">
        <v>119</v>
      </c>
      <c r="I649" s="14" t="s">
        <v>120</v>
      </c>
    </row>
    <row r="650" spans="1:9" x14ac:dyDescent="0.5">
      <c r="A650" s="14">
        <v>1390244</v>
      </c>
      <c r="B650" s="14" t="s">
        <v>401</v>
      </c>
      <c r="D650" s="14">
        <v>1</v>
      </c>
      <c r="H650" s="14">
        <v>1</v>
      </c>
      <c r="I650" s="14" t="s">
        <v>120</v>
      </c>
    </row>
    <row r="651" spans="1:9" x14ac:dyDescent="0.5">
      <c r="A651" s="14">
        <v>1496852</v>
      </c>
      <c r="B651" s="14" t="s">
        <v>402</v>
      </c>
      <c r="C651" s="14">
        <v>0</v>
      </c>
      <c r="D651" s="14">
        <v>0</v>
      </c>
      <c r="E651" s="14">
        <v>2</v>
      </c>
      <c r="G651" s="14">
        <v>0</v>
      </c>
      <c r="H651" s="14">
        <v>1</v>
      </c>
      <c r="I651" s="14" t="s">
        <v>120</v>
      </c>
    </row>
    <row r="652" spans="1:9" x14ac:dyDescent="0.5">
      <c r="A652" s="14">
        <v>1596259</v>
      </c>
      <c r="B652" s="14" t="s">
        <v>171</v>
      </c>
      <c r="E652" s="14">
        <v>1</v>
      </c>
      <c r="H652" s="14">
        <v>1</v>
      </c>
      <c r="I652" s="14" t="s">
        <v>120</v>
      </c>
    </row>
    <row r="653" spans="1:9" x14ac:dyDescent="0.5">
      <c r="A653" s="14">
        <v>1476272</v>
      </c>
      <c r="B653" s="14" t="s">
        <v>396</v>
      </c>
      <c r="E653" s="14">
        <v>1</v>
      </c>
      <c r="H653" s="14">
        <v>1</v>
      </c>
      <c r="I653" s="14" t="s">
        <v>120</v>
      </c>
    </row>
    <row r="654" spans="1:9" x14ac:dyDescent="0.5">
      <c r="A654" s="14">
        <v>1541571</v>
      </c>
      <c r="B654" s="14" t="s">
        <v>403</v>
      </c>
      <c r="E654" s="14">
        <v>1</v>
      </c>
      <c r="G654" s="14">
        <v>1</v>
      </c>
      <c r="H654" s="14">
        <v>1</v>
      </c>
      <c r="I654" s="14" t="s">
        <v>120</v>
      </c>
    </row>
    <row r="655" spans="1:9" x14ac:dyDescent="0.5">
      <c r="A655" s="14">
        <v>1476010</v>
      </c>
      <c r="B655" s="14" t="s">
        <v>151</v>
      </c>
      <c r="E655" s="14">
        <v>1</v>
      </c>
      <c r="H655" s="14">
        <v>1</v>
      </c>
      <c r="I655" s="14" t="s">
        <v>120</v>
      </c>
    </row>
    <row r="656" spans="1:9" x14ac:dyDescent="0.5">
      <c r="A656" s="14">
        <v>1512063</v>
      </c>
      <c r="B656" s="14" t="s">
        <v>404</v>
      </c>
      <c r="E656" s="14">
        <v>3</v>
      </c>
      <c r="H656" s="14">
        <v>1</v>
      </c>
      <c r="I656" s="14" t="s">
        <v>120</v>
      </c>
    </row>
    <row r="657" spans="1:9" x14ac:dyDescent="0.5">
      <c r="A657" s="14">
        <v>1587667</v>
      </c>
      <c r="B657" s="14" t="s">
        <v>332</v>
      </c>
      <c r="E657" s="14">
        <v>1</v>
      </c>
      <c r="H657" s="14">
        <v>1</v>
      </c>
      <c r="I657" s="14" t="s">
        <v>120</v>
      </c>
    </row>
    <row r="658" spans="1:9" x14ac:dyDescent="0.5">
      <c r="A658" s="14">
        <v>1583144</v>
      </c>
      <c r="B658" s="14" t="s">
        <v>405</v>
      </c>
      <c r="E658" s="14">
        <v>1</v>
      </c>
      <c r="H658" s="14">
        <v>1</v>
      </c>
      <c r="I658" s="14" t="s">
        <v>120</v>
      </c>
    </row>
    <row r="659" spans="1:9" x14ac:dyDescent="0.5">
      <c r="A659" s="14">
        <v>1513654</v>
      </c>
      <c r="B659" s="14" t="s">
        <v>175</v>
      </c>
      <c r="E659" s="14">
        <v>2</v>
      </c>
      <c r="H659" s="14">
        <v>1</v>
      </c>
      <c r="I659" s="14" t="s">
        <v>120</v>
      </c>
    </row>
    <row r="660" spans="1:9" x14ac:dyDescent="0.5">
      <c r="A660" s="14">
        <v>1532087</v>
      </c>
      <c r="B660" s="14" t="s">
        <v>406</v>
      </c>
      <c r="E660" s="14">
        <v>2</v>
      </c>
      <c r="H660" s="14">
        <v>1</v>
      </c>
      <c r="I660" s="14" t="s">
        <v>120</v>
      </c>
    </row>
    <row r="661" spans="1:9" x14ac:dyDescent="0.5">
      <c r="A661" s="14">
        <v>1555808</v>
      </c>
      <c r="B661" s="14" t="s">
        <v>407</v>
      </c>
      <c r="D661" s="14">
        <v>1</v>
      </c>
      <c r="H661" s="14">
        <v>1</v>
      </c>
      <c r="I661" s="14" t="s">
        <v>120</v>
      </c>
    </row>
    <row r="662" spans="1:9" x14ac:dyDescent="0.5">
      <c r="A662" s="14">
        <v>1511776</v>
      </c>
      <c r="B662" s="14" t="s">
        <v>273</v>
      </c>
      <c r="E662" s="14">
        <v>1</v>
      </c>
      <c r="H662" s="14">
        <v>1</v>
      </c>
      <c r="I662" s="14" t="s">
        <v>120</v>
      </c>
    </row>
    <row r="663" spans="1:9" x14ac:dyDescent="0.5">
      <c r="A663" s="14">
        <v>1567797</v>
      </c>
      <c r="B663" s="14" t="s">
        <v>408</v>
      </c>
      <c r="D663" s="14">
        <v>1</v>
      </c>
      <c r="H663" s="14">
        <v>1</v>
      </c>
      <c r="I663" s="14" t="s">
        <v>120</v>
      </c>
    </row>
    <row r="664" spans="1:9" x14ac:dyDescent="0.5">
      <c r="A664" s="14">
        <v>1545964</v>
      </c>
      <c r="B664" s="14" t="s">
        <v>409</v>
      </c>
      <c r="E664" s="14">
        <v>2</v>
      </c>
      <c r="H664" s="14">
        <v>1</v>
      </c>
      <c r="I664" s="14" t="s">
        <v>120</v>
      </c>
    </row>
    <row r="665" spans="1:9" x14ac:dyDescent="0.5">
      <c r="A665" s="14">
        <v>1501940</v>
      </c>
      <c r="B665" s="14" t="s">
        <v>410</v>
      </c>
      <c r="C665" s="14">
        <v>1</v>
      </c>
      <c r="D665" s="14">
        <v>1</v>
      </c>
      <c r="H665" s="14">
        <v>1</v>
      </c>
      <c r="I665" s="14" t="s">
        <v>120</v>
      </c>
    </row>
    <row r="666" spans="1:9" x14ac:dyDescent="0.5">
      <c r="A666" s="14">
        <v>1584664</v>
      </c>
      <c r="B666" s="14" t="s">
        <v>155</v>
      </c>
      <c r="E666" s="14">
        <v>2</v>
      </c>
      <c r="H666" s="14">
        <v>1</v>
      </c>
      <c r="I666" s="14" t="s">
        <v>120</v>
      </c>
    </row>
    <row r="667" spans="1:9" x14ac:dyDescent="0.5">
      <c r="A667" s="14">
        <v>1538154</v>
      </c>
      <c r="B667" s="14" t="s">
        <v>276</v>
      </c>
      <c r="D667" s="14">
        <v>1</v>
      </c>
      <c r="H667" s="14">
        <v>1</v>
      </c>
      <c r="I667" s="14" t="s">
        <v>120</v>
      </c>
    </row>
    <row r="668" spans="1:9" x14ac:dyDescent="0.5">
      <c r="A668" s="14">
        <v>1601754</v>
      </c>
      <c r="B668" s="14" t="s">
        <v>171</v>
      </c>
      <c r="E668" s="14">
        <v>1</v>
      </c>
      <c r="H668" s="14">
        <v>1</v>
      </c>
      <c r="I668" s="14" t="s">
        <v>120</v>
      </c>
    </row>
    <row r="669" spans="1:9" x14ac:dyDescent="0.5">
      <c r="A669" s="14">
        <v>1473511</v>
      </c>
      <c r="B669" s="14" t="s">
        <v>155</v>
      </c>
      <c r="E669" s="14">
        <v>2</v>
      </c>
      <c r="H669" s="14">
        <v>1</v>
      </c>
      <c r="I669" s="14" t="s">
        <v>120</v>
      </c>
    </row>
    <row r="670" spans="1:9" x14ac:dyDescent="0.5">
      <c r="A670" s="14">
        <v>1554114</v>
      </c>
      <c r="B670" s="14" t="s">
        <v>255</v>
      </c>
      <c r="D670" s="14">
        <v>1</v>
      </c>
      <c r="H670" s="14">
        <v>1</v>
      </c>
      <c r="I670" s="14" t="s">
        <v>120</v>
      </c>
    </row>
    <row r="671" spans="1:9" x14ac:dyDescent="0.5">
      <c r="A671" s="14">
        <v>1540347</v>
      </c>
      <c r="B671" s="14" t="s">
        <v>174</v>
      </c>
      <c r="E671" s="14">
        <v>1</v>
      </c>
      <c r="H671" s="14">
        <v>1</v>
      </c>
      <c r="I671" s="14" t="s">
        <v>120</v>
      </c>
    </row>
    <row r="672" spans="1:9" x14ac:dyDescent="0.5">
      <c r="A672" s="14">
        <v>1536884</v>
      </c>
      <c r="B672" s="14" t="s">
        <v>411</v>
      </c>
      <c r="C672" s="14">
        <v>1</v>
      </c>
      <c r="H672" s="14">
        <v>1</v>
      </c>
      <c r="I672" s="14" t="s">
        <v>120</v>
      </c>
    </row>
    <row r="673" spans="1:9" x14ac:dyDescent="0.5">
      <c r="A673" s="14">
        <v>1598152</v>
      </c>
      <c r="B673" s="14" t="s">
        <v>141</v>
      </c>
      <c r="E673" s="14">
        <v>3</v>
      </c>
      <c r="H673" s="14">
        <v>1</v>
      </c>
      <c r="I673" s="14" t="s">
        <v>120</v>
      </c>
    </row>
    <row r="674" spans="1:9" x14ac:dyDescent="0.5">
      <c r="A674" s="14">
        <v>1555321</v>
      </c>
      <c r="B674" s="14" t="s">
        <v>278</v>
      </c>
      <c r="E674" s="14">
        <v>1</v>
      </c>
      <c r="H674" s="14">
        <v>2</v>
      </c>
      <c r="I674" s="14" t="s">
        <v>120</v>
      </c>
    </row>
    <row r="675" spans="1:9" x14ac:dyDescent="0.5">
      <c r="A675" s="14">
        <v>1553365</v>
      </c>
      <c r="B675" s="14" t="s">
        <v>412</v>
      </c>
      <c r="E675" s="14">
        <v>1</v>
      </c>
      <c r="H675" s="14">
        <v>1</v>
      </c>
      <c r="I675" s="14" t="s">
        <v>120</v>
      </c>
    </row>
    <row r="676" spans="1:9" x14ac:dyDescent="0.5">
      <c r="A676" s="14">
        <v>1579668</v>
      </c>
      <c r="B676" s="14" t="s">
        <v>141</v>
      </c>
      <c r="E676" s="14">
        <v>1</v>
      </c>
      <c r="H676" s="14">
        <v>1</v>
      </c>
      <c r="I676" s="14" t="s">
        <v>120</v>
      </c>
    </row>
    <row r="677" spans="1:9" x14ac:dyDescent="0.5">
      <c r="A677" s="14">
        <v>1532247</v>
      </c>
      <c r="B677" s="14" t="s">
        <v>413</v>
      </c>
      <c r="E677" s="14">
        <v>2</v>
      </c>
      <c r="H677" s="14">
        <v>1</v>
      </c>
      <c r="I677" s="14" t="s">
        <v>120</v>
      </c>
    </row>
    <row r="678" spans="1:9" x14ac:dyDescent="0.5">
      <c r="A678" s="14">
        <v>1559925</v>
      </c>
      <c r="B678" s="14" t="s">
        <v>414</v>
      </c>
      <c r="C678" s="14">
        <v>0</v>
      </c>
      <c r="D678" s="14">
        <v>0</v>
      </c>
      <c r="E678" s="14">
        <v>1</v>
      </c>
      <c r="G678" s="14">
        <v>0</v>
      </c>
      <c r="H678" s="14">
        <v>1</v>
      </c>
      <c r="I678" s="14" t="s">
        <v>120</v>
      </c>
    </row>
    <row r="679" spans="1:9" x14ac:dyDescent="0.5">
      <c r="A679" s="14">
        <v>1494961</v>
      </c>
      <c r="B679" s="14" t="s">
        <v>370</v>
      </c>
      <c r="C679" s="14">
        <v>1</v>
      </c>
      <c r="I679" s="14" t="s">
        <v>120</v>
      </c>
    </row>
    <row r="680" spans="1:9" x14ac:dyDescent="0.5">
      <c r="A680" s="14">
        <v>1534063</v>
      </c>
      <c r="B680" s="14" t="s">
        <v>162</v>
      </c>
      <c r="E680" s="14">
        <v>1</v>
      </c>
      <c r="H680" s="14">
        <v>1</v>
      </c>
      <c r="I680" s="14" t="s">
        <v>120</v>
      </c>
    </row>
    <row r="681" spans="1:9" x14ac:dyDescent="0.5">
      <c r="A681" s="14">
        <v>1584699</v>
      </c>
      <c r="B681" s="14" t="s">
        <v>415</v>
      </c>
      <c r="E681" s="14">
        <v>2</v>
      </c>
      <c r="H681" s="14">
        <v>1</v>
      </c>
      <c r="I681" s="14" t="s">
        <v>120</v>
      </c>
    </row>
    <row r="682" spans="1:9" x14ac:dyDescent="0.5">
      <c r="A682" s="14">
        <v>1552499</v>
      </c>
      <c r="B682" s="14" t="s">
        <v>338</v>
      </c>
      <c r="D682" s="14">
        <v>1</v>
      </c>
      <c r="H682" s="14">
        <v>1</v>
      </c>
      <c r="I682" s="14" t="s">
        <v>120</v>
      </c>
    </row>
    <row r="683" spans="1:9" x14ac:dyDescent="0.5">
      <c r="A683" s="14">
        <v>1557971</v>
      </c>
      <c r="B683" s="14" t="s">
        <v>416</v>
      </c>
      <c r="E683" s="14">
        <v>1</v>
      </c>
      <c r="H683" s="14">
        <v>1</v>
      </c>
      <c r="I683" s="14" t="s">
        <v>120</v>
      </c>
    </row>
    <row r="684" spans="1:9" x14ac:dyDescent="0.5">
      <c r="A684" s="14">
        <v>1289272</v>
      </c>
      <c r="B684" s="14" t="s">
        <v>290</v>
      </c>
      <c r="E684" s="14">
        <v>2</v>
      </c>
      <c r="H684" s="14">
        <v>1</v>
      </c>
      <c r="I684" s="14" t="s">
        <v>120</v>
      </c>
    </row>
    <row r="685" spans="1:9" x14ac:dyDescent="0.5">
      <c r="A685" s="14">
        <v>1582021</v>
      </c>
      <c r="B685" s="14" t="s">
        <v>159</v>
      </c>
      <c r="E685" s="14">
        <v>1</v>
      </c>
      <c r="H685" s="14">
        <v>1</v>
      </c>
      <c r="I685" s="14" t="s">
        <v>120</v>
      </c>
    </row>
    <row r="686" spans="1:9" x14ac:dyDescent="0.5">
      <c r="A686" s="14">
        <v>1527355</v>
      </c>
      <c r="B686" s="14" t="s">
        <v>151</v>
      </c>
      <c r="E686" s="14">
        <v>1</v>
      </c>
      <c r="H686" s="14">
        <v>1</v>
      </c>
      <c r="I686" s="14" t="s">
        <v>120</v>
      </c>
    </row>
    <row r="687" spans="1:9" x14ac:dyDescent="0.5">
      <c r="A687" s="14">
        <v>1575840</v>
      </c>
      <c r="B687" s="14" t="s">
        <v>366</v>
      </c>
      <c r="E687" s="14">
        <v>1</v>
      </c>
      <c r="H687" s="14">
        <v>1</v>
      </c>
      <c r="I687" s="14" t="s">
        <v>120</v>
      </c>
    </row>
    <row r="688" spans="1:9" x14ac:dyDescent="0.5">
      <c r="A688" s="14">
        <v>1491458</v>
      </c>
      <c r="B688" s="14" t="s">
        <v>236</v>
      </c>
      <c r="E688" s="14">
        <v>15</v>
      </c>
      <c r="H688" s="14">
        <v>1</v>
      </c>
      <c r="I688" s="14" t="s">
        <v>120</v>
      </c>
    </row>
    <row r="689" spans="1:9" x14ac:dyDescent="0.5">
      <c r="A689" s="14">
        <v>1518878</v>
      </c>
      <c r="B689" s="14" t="s">
        <v>163</v>
      </c>
      <c r="D689" s="14">
        <v>1</v>
      </c>
      <c r="H689" s="14">
        <v>1</v>
      </c>
      <c r="I689" s="14" t="s">
        <v>120</v>
      </c>
    </row>
    <row r="690" spans="1:9" x14ac:dyDescent="0.5">
      <c r="A690" s="14">
        <v>1562226</v>
      </c>
      <c r="B690" s="14" t="s">
        <v>417</v>
      </c>
      <c r="E690" s="14">
        <v>2</v>
      </c>
      <c r="H690" s="14">
        <v>1</v>
      </c>
      <c r="I690" s="14" t="s">
        <v>120</v>
      </c>
    </row>
    <row r="691" spans="1:9" x14ac:dyDescent="0.5">
      <c r="A691" s="14">
        <v>1572880</v>
      </c>
      <c r="B691" s="14" t="s">
        <v>369</v>
      </c>
      <c r="C691" s="14">
        <v>1</v>
      </c>
      <c r="H691" s="14">
        <v>1</v>
      </c>
      <c r="I691" s="14" t="s">
        <v>120</v>
      </c>
    </row>
    <row r="692" spans="1:9" x14ac:dyDescent="0.5">
      <c r="A692" s="14">
        <v>1547125</v>
      </c>
      <c r="B692" s="14" t="s">
        <v>162</v>
      </c>
      <c r="E692" s="14">
        <v>1</v>
      </c>
      <c r="H692" s="14">
        <v>1</v>
      </c>
      <c r="I692" s="14" t="s">
        <v>120</v>
      </c>
    </row>
    <row r="693" spans="1:9" x14ac:dyDescent="0.5">
      <c r="A693" s="14">
        <v>1579337</v>
      </c>
      <c r="B693" s="14" t="s">
        <v>364</v>
      </c>
      <c r="E693" s="14">
        <v>1</v>
      </c>
      <c r="H693" s="14">
        <v>1</v>
      </c>
      <c r="I693" s="14" t="s">
        <v>120</v>
      </c>
    </row>
    <row r="694" spans="1:9" x14ac:dyDescent="0.5">
      <c r="A694" s="14">
        <v>1492923</v>
      </c>
      <c r="B694" s="14" t="s">
        <v>418</v>
      </c>
      <c r="E694" s="14">
        <v>8</v>
      </c>
      <c r="H694" s="14">
        <v>1</v>
      </c>
      <c r="I694" s="14" t="s">
        <v>120</v>
      </c>
    </row>
    <row r="695" spans="1:9" x14ac:dyDescent="0.5">
      <c r="A695" s="14">
        <v>1538107</v>
      </c>
      <c r="B695" s="14" t="s">
        <v>119</v>
      </c>
      <c r="I695" s="14" t="s">
        <v>120</v>
      </c>
    </row>
    <row r="696" spans="1:9" x14ac:dyDescent="0.5">
      <c r="A696" s="14">
        <v>1554511</v>
      </c>
      <c r="B696" s="14" t="s">
        <v>160</v>
      </c>
      <c r="D696" s="14">
        <v>0</v>
      </c>
      <c r="E696" s="14">
        <v>2</v>
      </c>
      <c r="H696" s="14">
        <v>1</v>
      </c>
      <c r="I696" s="14" t="s">
        <v>120</v>
      </c>
    </row>
    <row r="697" spans="1:9" x14ac:dyDescent="0.5">
      <c r="A697" s="14">
        <v>1549128</v>
      </c>
      <c r="B697" s="14" t="s">
        <v>119</v>
      </c>
      <c r="I697" s="14" t="s">
        <v>120</v>
      </c>
    </row>
    <row r="698" spans="1:9" x14ac:dyDescent="0.5">
      <c r="A698" s="14">
        <v>1562856</v>
      </c>
      <c r="B698" s="14" t="s">
        <v>119</v>
      </c>
      <c r="C698" s="14">
        <v>1</v>
      </c>
      <c r="D698" s="14">
        <v>1</v>
      </c>
      <c r="I698" s="14" t="s">
        <v>120</v>
      </c>
    </row>
    <row r="699" spans="1:9" x14ac:dyDescent="0.5">
      <c r="A699" s="14">
        <v>1503712</v>
      </c>
      <c r="B699" s="14" t="s">
        <v>419</v>
      </c>
      <c r="E699" s="14">
        <v>1</v>
      </c>
      <c r="H699" s="14">
        <v>1</v>
      </c>
      <c r="I699" s="14" t="s">
        <v>120</v>
      </c>
    </row>
    <row r="700" spans="1:9" x14ac:dyDescent="0.5">
      <c r="A700" s="14">
        <v>1391308</v>
      </c>
      <c r="B700" s="14" t="s">
        <v>293</v>
      </c>
      <c r="E700" s="14">
        <v>2</v>
      </c>
      <c r="H700" s="14">
        <v>1</v>
      </c>
      <c r="I700" s="14" t="s">
        <v>120</v>
      </c>
    </row>
    <row r="701" spans="1:9" x14ac:dyDescent="0.5">
      <c r="A701" s="14">
        <v>1540893</v>
      </c>
      <c r="B701" s="14" t="s">
        <v>420</v>
      </c>
      <c r="E701" s="14">
        <v>1</v>
      </c>
      <c r="H701" s="14">
        <v>1</v>
      </c>
      <c r="I701" s="14" t="s">
        <v>120</v>
      </c>
    </row>
    <row r="702" spans="1:9" x14ac:dyDescent="0.5">
      <c r="A702" s="14">
        <v>1473691</v>
      </c>
      <c r="B702" s="14" t="s">
        <v>155</v>
      </c>
      <c r="E702" s="14">
        <v>2</v>
      </c>
      <c r="H702" s="14">
        <v>1</v>
      </c>
      <c r="I702" s="14" t="s">
        <v>120</v>
      </c>
    </row>
    <row r="703" spans="1:9" x14ac:dyDescent="0.5">
      <c r="A703" s="14">
        <v>1589306</v>
      </c>
      <c r="B703" s="14" t="s">
        <v>421</v>
      </c>
      <c r="C703" s="14">
        <v>1</v>
      </c>
      <c r="H703" s="14">
        <v>1</v>
      </c>
      <c r="I703" s="14" t="s">
        <v>120</v>
      </c>
    </row>
    <row r="704" spans="1:9" x14ac:dyDescent="0.5">
      <c r="A704" s="14">
        <v>1472368</v>
      </c>
      <c r="B704" s="14" t="s">
        <v>295</v>
      </c>
      <c r="E704" s="14">
        <v>1</v>
      </c>
      <c r="H704" s="14">
        <v>1</v>
      </c>
      <c r="I704" s="14" t="s">
        <v>120</v>
      </c>
    </row>
    <row r="705" spans="1:9" x14ac:dyDescent="0.5">
      <c r="A705" s="14">
        <v>1555447</v>
      </c>
      <c r="B705" s="14" t="s">
        <v>319</v>
      </c>
      <c r="D705" s="14">
        <v>1</v>
      </c>
      <c r="H705" s="14">
        <v>1</v>
      </c>
      <c r="I705" s="14" t="s">
        <v>120</v>
      </c>
    </row>
    <row r="706" spans="1:9" x14ac:dyDescent="0.5">
      <c r="A706" s="14">
        <v>1550649</v>
      </c>
      <c r="B706" s="14" t="s">
        <v>196</v>
      </c>
      <c r="C706" s="14">
        <v>1</v>
      </c>
      <c r="H706" s="14">
        <v>1</v>
      </c>
      <c r="I706" s="14" t="s">
        <v>120</v>
      </c>
    </row>
    <row r="707" spans="1:9" x14ac:dyDescent="0.5">
      <c r="A707" s="14">
        <v>1537219</v>
      </c>
      <c r="B707" s="14" t="s">
        <v>127</v>
      </c>
      <c r="E707" s="14">
        <v>2</v>
      </c>
      <c r="H707" s="14">
        <v>1</v>
      </c>
      <c r="I707" s="14" t="s">
        <v>120</v>
      </c>
    </row>
    <row r="708" spans="1:9" x14ac:dyDescent="0.5">
      <c r="A708" s="14">
        <v>1507138</v>
      </c>
      <c r="B708" s="14" t="s">
        <v>155</v>
      </c>
      <c r="E708" s="14">
        <v>2</v>
      </c>
      <c r="H708" s="14">
        <v>1</v>
      </c>
      <c r="I708" s="14" t="s">
        <v>120</v>
      </c>
    </row>
    <row r="709" spans="1:9" x14ac:dyDescent="0.5">
      <c r="A709" s="14">
        <v>1600173</v>
      </c>
      <c r="B709" s="14" t="s">
        <v>171</v>
      </c>
      <c r="E709" s="14">
        <v>1</v>
      </c>
      <c r="H709" s="14">
        <v>1</v>
      </c>
      <c r="I709" s="14" t="s">
        <v>120</v>
      </c>
    </row>
    <row r="710" spans="1:9" x14ac:dyDescent="0.5">
      <c r="A710" s="14">
        <v>1518976</v>
      </c>
      <c r="B710" s="14" t="s">
        <v>165</v>
      </c>
      <c r="E710" s="14">
        <v>1</v>
      </c>
      <c r="H710" s="14">
        <v>1</v>
      </c>
      <c r="I710" s="14" t="s">
        <v>120</v>
      </c>
    </row>
    <row r="711" spans="1:9" x14ac:dyDescent="0.5">
      <c r="A711" s="14">
        <v>1554457</v>
      </c>
      <c r="B711" s="14" t="s">
        <v>422</v>
      </c>
      <c r="E711" s="14">
        <v>1</v>
      </c>
      <c r="H711" s="14">
        <v>1</v>
      </c>
      <c r="I711" s="14" t="s">
        <v>120</v>
      </c>
    </row>
    <row r="712" spans="1:9" x14ac:dyDescent="0.5">
      <c r="A712" s="14">
        <v>1522614</v>
      </c>
      <c r="B712" s="14" t="s">
        <v>144</v>
      </c>
      <c r="E712" s="14">
        <v>1</v>
      </c>
      <c r="H712" s="14">
        <v>1</v>
      </c>
      <c r="I712" s="14" t="s">
        <v>120</v>
      </c>
    </row>
    <row r="713" spans="1:9" x14ac:dyDescent="0.5">
      <c r="A713" s="14">
        <v>1531508</v>
      </c>
      <c r="B713" s="14" t="s">
        <v>423</v>
      </c>
      <c r="E713" s="14">
        <v>1</v>
      </c>
      <c r="H713" s="14">
        <v>1</v>
      </c>
      <c r="I713" s="14" t="s">
        <v>120</v>
      </c>
    </row>
    <row r="714" spans="1:9" x14ac:dyDescent="0.5">
      <c r="A714" s="14">
        <v>1548669</v>
      </c>
      <c r="B714" s="14" t="s">
        <v>424</v>
      </c>
      <c r="D714" s="14">
        <v>2</v>
      </c>
      <c r="H714" s="14">
        <v>1</v>
      </c>
      <c r="I714" s="14" t="s">
        <v>120</v>
      </c>
    </row>
    <row r="715" spans="1:9" x14ac:dyDescent="0.5">
      <c r="A715" s="14">
        <v>1568336</v>
      </c>
      <c r="B715" s="14" t="s">
        <v>425</v>
      </c>
      <c r="D715" s="14">
        <v>2</v>
      </c>
      <c r="H715" s="14">
        <v>1</v>
      </c>
      <c r="I715" s="14" t="s">
        <v>120</v>
      </c>
    </row>
    <row r="716" spans="1:9" x14ac:dyDescent="0.5">
      <c r="A716" s="14">
        <v>1549675</v>
      </c>
      <c r="B716" s="14" t="s">
        <v>173</v>
      </c>
      <c r="G716" s="14">
        <v>2</v>
      </c>
      <c r="H716" s="14">
        <v>1</v>
      </c>
      <c r="I716" s="14" t="s">
        <v>120</v>
      </c>
    </row>
    <row r="717" spans="1:9" x14ac:dyDescent="0.5">
      <c r="A717" s="14">
        <v>1587427</v>
      </c>
      <c r="B717" s="14" t="s">
        <v>171</v>
      </c>
      <c r="E717" s="14">
        <v>1</v>
      </c>
      <c r="H717" s="14">
        <v>1</v>
      </c>
      <c r="I717" s="14" t="s">
        <v>120</v>
      </c>
    </row>
    <row r="718" spans="1:9" x14ac:dyDescent="0.5">
      <c r="A718" s="14">
        <v>1531574</v>
      </c>
      <c r="B718" s="14" t="s">
        <v>161</v>
      </c>
      <c r="C718" s="14">
        <v>1</v>
      </c>
      <c r="H718" s="14">
        <v>1</v>
      </c>
      <c r="I718" s="14" t="s">
        <v>120</v>
      </c>
    </row>
    <row r="719" spans="1:9" x14ac:dyDescent="0.5">
      <c r="A719" s="14">
        <v>1518886</v>
      </c>
      <c r="B719" s="14" t="s">
        <v>156</v>
      </c>
      <c r="E719" s="14">
        <v>2</v>
      </c>
      <c r="H719" s="14">
        <v>1</v>
      </c>
      <c r="I719" s="14" t="s">
        <v>120</v>
      </c>
    </row>
    <row r="720" spans="1:9" x14ac:dyDescent="0.5">
      <c r="A720" s="14">
        <v>1532263</v>
      </c>
      <c r="B720" s="14" t="s">
        <v>329</v>
      </c>
      <c r="E720" s="14">
        <v>2</v>
      </c>
      <c r="H720" s="14">
        <v>1</v>
      </c>
      <c r="I720" s="14" t="s">
        <v>120</v>
      </c>
    </row>
    <row r="721" spans="1:9" x14ac:dyDescent="0.5">
      <c r="A721" s="14">
        <v>1536914</v>
      </c>
      <c r="B721" s="14" t="s">
        <v>166</v>
      </c>
      <c r="E721" s="14">
        <v>1</v>
      </c>
      <c r="H721" s="14">
        <v>1</v>
      </c>
      <c r="I721" s="14" t="s">
        <v>120</v>
      </c>
    </row>
    <row r="722" spans="1:9" x14ac:dyDescent="0.5">
      <c r="A722" s="14">
        <v>1541267</v>
      </c>
      <c r="B722" s="14" t="s">
        <v>159</v>
      </c>
      <c r="E722" s="14">
        <v>1</v>
      </c>
      <c r="H722" s="14">
        <v>1</v>
      </c>
      <c r="I722" s="14" t="s">
        <v>120</v>
      </c>
    </row>
    <row r="723" spans="1:9" x14ac:dyDescent="0.5">
      <c r="A723" s="14">
        <v>1564457</v>
      </c>
      <c r="B723" s="14" t="s">
        <v>107</v>
      </c>
      <c r="D723" s="14">
        <v>2</v>
      </c>
      <c r="H723" s="14">
        <v>1</v>
      </c>
      <c r="I723" s="14" t="s">
        <v>120</v>
      </c>
    </row>
    <row r="724" spans="1:9" x14ac:dyDescent="0.5">
      <c r="A724" s="14">
        <v>1481641</v>
      </c>
      <c r="B724" s="14" t="s">
        <v>115</v>
      </c>
      <c r="E724" s="14">
        <v>1</v>
      </c>
      <c r="H724" s="14">
        <v>1</v>
      </c>
      <c r="I724" s="14" t="s">
        <v>120</v>
      </c>
    </row>
    <row r="725" spans="1:9" x14ac:dyDescent="0.5">
      <c r="A725" s="14">
        <v>1521622</v>
      </c>
      <c r="B725" s="14" t="s">
        <v>155</v>
      </c>
      <c r="E725" s="14">
        <v>1</v>
      </c>
      <c r="H725" s="14">
        <v>1</v>
      </c>
      <c r="I725" s="14" t="s">
        <v>120</v>
      </c>
    </row>
    <row r="726" spans="1:9" x14ac:dyDescent="0.5">
      <c r="A726" s="14">
        <v>1548708</v>
      </c>
      <c r="B726" s="14" t="s">
        <v>424</v>
      </c>
      <c r="D726" s="14">
        <v>1</v>
      </c>
      <c r="H726" s="14">
        <v>1</v>
      </c>
      <c r="I726" s="14" t="s">
        <v>120</v>
      </c>
    </row>
    <row r="727" spans="1:9" x14ac:dyDescent="0.5">
      <c r="A727" s="14">
        <v>1500007</v>
      </c>
      <c r="B727" s="14" t="s">
        <v>206</v>
      </c>
      <c r="E727" s="14">
        <v>1</v>
      </c>
      <c r="H727" s="14">
        <v>1</v>
      </c>
      <c r="I727" s="14" t="s">
        <v>120</v>
      </c>
    </row>
    <row r="728" spans="1:9" x14ac:dyDescent="0.5">
      <c r="A728" s="14">
        <v>1578266</v>
      </c>
      <c r="B728" s="14" t="s">
        <v>134</v>
      </c>
      <c r="E728" s="14">
        <v>1</v>
      </c>
      <c r="H728" s="14">
        <v>1</v>
      </c>
      <c r="I728" s="14" t="s">
        <v>120</v>
      </c>
    </row>
    <row r="729" spans="1:9" x14ac:dyDescent="0.5">
      <c r="A729" s="14">
        <v>1553959</v>
      </c>
      <c r="B729" s="14" t="s">
        <v>174</v>
      </c>
      <c r="E729" s="14">
        <v>1</v>
      </c>
      <c r="H729" s="14">
        <v>1</v>
      </c>
      <c r="I729" s="14" t="s">
        <v>120</v>
      </c>
    </row>
    <row r="730" spans="1:9" x14ac:dyDescent="0.5">
      <c r="A730" s="14">
        <v>1519662</v>
      </c>
      <c r="B730" s="14" t="s">
        <v>266</v>
      </c>
      <c r="E730" s="14">
        <v>1</v>
      </c>
      <c r="H730" s="14">
        <v>2</v>
      </c>
      <c r="I730" s="14" t="s">
        <v>120</v>
      </c>
    </row>
    <row r="731" spans="1:9" x14ac:dyDescent="0.5">
      <c r="A731" s="14">
        <v>1565256</v>
      </c>
      <c r="B731" s="14" t="s">
        <v>141</v>
      </c>
      <c r="E731" s="14">
        <v>1</v>
      </c>
      <c r="H731" s="14">
        <v>1</v>
      </c>
      <c r="I731" s="14" t="s">
        <v>120</v>
      </c>
    </row>
    <row r="732" spans="1:9" x14ac:dyDescent="0.5">
      <c r="A732" s="14">
        <v>1535827</v>
      </c>
      <c r="B732" s="14" t="s">
        <v>162</v>
      </c>
      <c r="E732" s="14">
        <v>1</v>
      </c>
      <c r="H732" s="14">
        <v>1</v>
      </c>
      <c r="I732" s="14" t="s">
        <v>120</v>
      </c>
    </row>
    <row r="733" spans="1:9" x14ac:dyDescent="0.5">
      <c r="A733" s="14">
        <v>1552415</v>
      </c>
      <c r="B733" s="14" t="s">
        <v>172</v>
      </c>
      <c r="C733" s="14">
        <v>0</v>
      </c>
      <c r="D733" s="14">
        <v>1</v>
      </c>
      <c r="E733" s="14">
        <v>0</v>
      </c>
      <c r="G733" s="14">
        <v>0</v>
      </c>
      <c r="H733" s="14">
        <v>1</v>
      </c>
      <c r="I733" s="14" t="s">
        <v>120</v>
      </c>
    </row>
    <row r="734" spans="1:9" x14ac:dyDescent="0.5">
      <c r="A734" s="14">
        <v>1536729</v>
      </c>
      <c r="B734" s="14" t="s">
        <v>426</v>
      </c>
      <c r="D734" s="14">
        <v>1</v>
      </c>
      <c r="H734" s="14">
        <v>1</v>
      </c>
      <c r="I734" s="14" t="s">
        <v>120</v>
      </c>
    </row>
    <row r="735" spans="1:9" x14ac:dyDescent="0.5">
      <c r="A735" s="14">
        <v>1544559</v>
      </c>
      <c r="B735" s="14" t="s">
        <v>395</v>
      </c>
      <c r="D735" s="14">
        <v>3</v>
      </c>
      <c r="H735" s="14">
        <v>1</v>
      </c>
      <c r="I735" s="14" t="s">
        <v>120</v>
      </c>
    </row>
    <row r="736" spans="1:9" x14ac:dyDescent="0.5">
      <c r="A736" s="14">
        <v>1603995</v>
      </c>
      <c r="B736" s="14" t="s">
        <v>427</v>
      </c>
      <c r="E736" s="14">
        <v>5</v>
      </c>
      <c r="H736" s="14">
        <v>1</v>
      </c>
      <c r="I736" s="14" t="s">
        <v>120</v>
      </c>
    </row>
    <row r="737" spans="1:9" x14ac:dyDescent="0.5">
      <c r="A737" s="14">
        <v>1553141</v>
      </c>
      <c r="B737" s="14" t="s">
        <v>428</v>
      </c>
      <c r="C737" s="14">
        <v>1</v>
      </c>
      <c r="H737" s="14">
        <v>1</v>
      </c>
      <c r="I737" s="14" t="s">
        <v>120</v>
      </c>
    </row>
    <row r="738" spans="1:9" x14ac:dyDescent="0.5">
      <c r="A738" s="14">
        <v>1331092</v>
      </c>
      <c r="B738" s="14" t="s">
        <v>295</v>
      </c>
      <c r="E738" s="14">
        <v>1</v>
      </c>
      <c r="H738" s="14">
        <v>1</v>
      </c>
      <c r="I738" s="14" t="s">
        <v>120</v>
      </c>
    </row>
    <row r="739" spans="1:9" x14ac:dyDescent="0.5">
      <c r="A739" s="14">
        <v>1621986</v>
      </c>
      <c r="B739" s="14" t="s">
        <v>429</v>
      </c>
      <c r="E739" s="14">
        <v>1</v>
      </c>
      <c r="H739" s="14">
        <v>1</v>
      </c>
      <c r="I739" s="14" t="s">
        <v>120</v>
      </c>
    </row>
    <row r="740" spans="1:9" x14ac:dyDescent="0.5">
      <c r="A740" s="14">
        <v>1499997</v>
      </c>
      <c r="B740" s="14" t="s">
        <v>206</v>
      </c>
      <c r="E740" s="14">
        <v>1</v>
      </c>
      <c r="H740" s="14">
        <v>1</v>
      </c>
      <c r="I740" s="14" t="s">
        <v>120</v>
      </c>
    </row>
    <row r="741" spans="1:9" x14ac:dyDescent="0.5">
      <c r="A741" s="14">
        <v>1528746</v>
      </c>
      <c r="I741" s="14" t="s">
        <v>120</v>
      </c>
    </row>
    <row r="742" spans="1:9" x14ac:dyDescent="0.5">
      <c r="A742" s="14">
        <v>1555814</v>
      </c>
      <c r="B742" s="14" t="s">
        <v>407</v>
      </c>
      <c r="E742" s="14">
        <v>1</v>
      </c>
      <c r="H742" s="14">
        <v>1</v>
      </c>
      <c r="I742" s="14" t="s">
        <v>120</v>
      </c>
    </row>
    <row r="743" spans="1:9" x14ac:dyDescent="0.5">
      <c r="A743" s="14">
        <v>1554507</v>
      </c>
      <c r="B743" s="14" t="s">
        <v>180</v>
      </c>
      <c r="C743" s="14">
        <v>1</v>
      </c>
      <c r="H743" s="14">
        <v>1</v>
      </c>
      <c r="I743" s="14" t="s">
        <v>120</v>
      </c>
    </row>
    <row r="744" spans="1:9" x14ac:dyDescent="0.5">
      <c r="A744" s="14">
        <v>1573036</v>
      </c>
      <c r="B744" s="14" t="s">
        <v>192</v>
      </c>
      <c r="E744" s="14">
        <v>1</v>
      </c>
      <c r="H744" s="14">
        <v>1</v>
      </c>
      <c r="I744" s="14" t="s">
        <v>120</v>
      </c>
    </row>
    <row r="745" spans="1:9" x14ac:dyDescent="0.5">
      <c r="A745" s="14">
        <v>1534045</v>
      </c>
      <c r="B745" s="14" t="s">
        <v>286</v>
      </c>
      <c r="E745" s="14">
        <v>1</v>
      </c>
      <c r="H745" s="14">
        <v>1</v>
      </c>
      <c r="I745" s="14" t="s">
        <v>120</v>
      </c>
    </row>
    <row r="746" spans="1:9" x14ac:dyDescent="0.5">
      <c r="A746" s="14">
        <v>1556909</v>
      </c>
      <c r="B746" s="14" t="s">
        <v>119</v>
      </c>
      <c r="I746" s="14" t="s">
        <v>120</v>
      </c>
    </row>
    <row r="747" spans="1:9" x14ac:dyDescent="0.5">
      <c r="A747" s="14">
        <v>1544551</v>
      </c>
      <c r="B747" s="14" t="s">
        <v>258</v>
      </c>
      <c r="E747" s="14">
        <v>2</v>
      </c>
      <c r="H747" s="14">
        <v>1</v>
      </c>
      <c r="I747" s="14" t="s">
        <v>120</v>
      </c>
    </row>
    <row r="748" spans="1:9" x14ac:dyDescent="0.5">
      <c r="A748" s="14">
        <v>1559812</v>
      </c>
      <c r="B748" s="14" t="s">
        <v>430</v>
      </c>
      <c r="E748" s="14">
        <v>1</v>
      </c>
      <c r="I748" s="14" t="s">
        <v>120</v>
      </c>
    </row>
    <row r="749" spans="1:9" x14ac:dyDescent="0.5">
      <c r="A749" s="14">
        <v>1602078</v>
      </c>
      <c r="B749" s="14" t="s">
        <v>416</v>
      </c>
      <c r="E749" s="14">
        <v>1</v>
      </c>
      <c r="H749" s="14">
        <v>1</v>
      </c>
      <c r="I749" s="14" t="s">
        <v>120</v>
      </c>
    </row>
    <row r="750" spans="1:9" x14ac:dyDescent="0.5">
      <c r="A750" s="14">
        <v>1551024</v>
      </c>
      <c r="B750" s="14" t="s">
        <v>312</v>
      </c>
      <c r="E750" s="14">
        <v>2</v>
      </c>
      <c r="H750" s="14">
        <v>1</v>
      </c>
      <c r="I750" s="14" t="s">
        <v>120</v>
      </c>
    </row>
    <row r="751" spans="1:9" x14ac:dyDescent="0.5">
      <c r="A751" s="14">
        <v>1575914</v>
      </c>
      <c r="B751" s="14" t="s">
        <v>292</v>
      </c>
      <c r="E751" s="14">
        <v>1</v>
      </c>
      <c r="H751" s="14">
        <v>1</v>
      </c>
      <c r="I751" s="14" t="s">
        <v>120</v>
      </c>
    </row>
    <row r="752" spans="1:9" x14ac:dyDescent="0.5">
      <c r="A752" s="14">
        <v>1561301</v>
      </c>
      <c r="B752" s="14" t="s">
        <v>431</v>
      </c>
      <c r="C752" s="14">
        <v>1</v>
      </c>
      <c r="H752" s="14">
        <v>1</v>
      </c>
      <c r="I752" s="14" t="s">
        <v>120</v>
      </c>
    </row>
    <row r="753" spans="1:9" x14ac:dyDescent="0.5">
      <c r="A753" s="14">
        <v>1588074</v>
      </c>
      <c r="B753" s="14" t="s">
        <v>134</v>
      </c>
      <c r="E753" s="14">
        <v>2</v>
      </c>
      <c r="H753" s="14">
        <v>1</v>
      </c>
      <c r="I753" s="14" t="s">
        <v>120</v>
      </c>
    </row>
    <row r="754" spans="1:9" x14ac:dyDescent="0.5">
      <c r="A754" s="14">
        <v>1519715</v>
      </c>
      <c r="B754" s="14" t="s">
        <v>156</v>
      </c>
      <c r="E754" s="14">
        <v>1</v>
      </c>
      <c r="H754" s="14">
        <v>1</v>
      </c>
      <c r="I754" s="14" t="s">
        <v>120</v>
      </c>
    </row>
    <row r="755" spans="1:9" x14ac:dyDescent="0.5">
      <c r="A755" s="14">
        <v>1532267</v>
      </c>
      <c r="B755" s="14" t="s">
        <v>329</v>
      </c>
      <c r="E755" s="14">
        <v>2</v>
      </c>
      <c r="H755" s="14">
        <v>1</v>
      </c>
      <c r="I755" s="14" t="s">
        <v>120</v>
      </c>
    </row>
    <row r="756" spans="1:9" x14ac:dyDescent="0.5">
      <c r="A756" s="14">
        <v>1583732</v>
      </c>
      <c r="B756" s="14" t="s">
        <v>141</v>
      </c>
      <c r="E756" s="14">
        <v>1</v>
      </c>
      <c r="H756" s="14">
        <v>1</v>
      </c>
      <c r="I756" s="14" t="s">
        <v>120</v>
      </c>
    </row>
    <row r="757" spans="1:9" x14ac:dyDescent="0.5">
      <c r="A757" s="14">
        <v>1514651</v>
      </c>
      <c r="B757" s="14" t="s">
        <v>179</v>
      </c>
      <c r="E757" s="14">
        <v>3</v>
      </c>
      <c r="H757" s="14">
        <v>1</v>
      </c>
      <c r="I757" s="14" t="s">
        <v>120</v>
      </c>
    </row>
    <row r="758" spans="1:9" x14ac:dyDescent="0.5">
      <c r="A758" s="14">
        <v>1558368</v>
      </c>
      <c r="B758" s="14" t="s">
        <v>147</v>
      </c>
      <c r="E758" s="14">
        <v>1</v>
      </c>
      <c r="H758" s="14">
        <v>1</v>
      </c>
      <c r="I758" s="14" t="s">
        <v>120</v>
      </c>
    </row>
    <row r="759" spans="1:9" x14ac:dyDescent="0.5">
      <c r="A759" s="14">
        <v>1572532</v>
      </c>
      <c r="B759" s="14" t="s">
        <v>213</v>
      </c>
      <c r="E759" s="14">
        <v>1</v>
      </c>
      <c r="H759" s="14">
        <v>1</v>
      </c>
      <c r="I759" s="14" t="s">
        <v>120</v>
      </c>
    </row>
    <row r="760" spans="1:9" x14ac:dyDescent="0.5">
      <c r="A760" s="14">
        <v>1411274</v>
      </c>
      <c r="B760" s="14" t="s">
        <v>275</v>
      </c>
      <c r="E760" s="14">
        <v>1</v>
      </c>
      <c r="H760" s="14">
        <v>1</v>
      </c>
      <c r="I760" s="14" t="s">
        <v>120</v>
      </c>
    </row>
    <row r="761" spans="1:9" x14ac:dyDescent="0.5">
      <c r="A761" s="14">
        <v>1493579</v>
      </c>
      <c r="B761" s="14" t="s">
        <v>196</v>
      </c>
      <c r="E761" s="14">
        <v>1</v>
      </c>
      <c r="H761" s="14">
        <v>1</v>
      </c>
      <c r="I761" s="14" t="s">
        <v>120</v>
      </c>
    </row>
    <row r="762" spans="1:9" x14ac:dyDescent="0.5">
      <c r="A762" s="14">
        <v>1512043</v>
      </c>
      <c r="B762" s="14" t="s">
        <v>186</v>
      </c>
      <c r="E762" s="14">
        <v>1</v>
      </c>
      <c r="H762" s="14">
        <v>1</v>
      </c>
      <c r="I762" s="14" t="s">
        <v>120</v>
      </c>
    </row>
    <row r="763" spans="1:9" x14ac:dyDescent="0.5">
      <c r="A763" s="14">
        <v>1536617</v>
      </c>
      <c r="B763" s="14" t="s">
        <v>432</v>
      </c>
      <c r="C763" s="14">
        <v>1</v>
      </c>
      <c r="H763" s="14">
        <v>1</v>
      </c>
      <c r="I763" s="14" t="s">
        <v>120</v>
      </c>
    </row>
    <row r="764" spans="1:9" x14ac:dyDescent="0.5">
      <c r="A764" s="14">
        <v>1507269</v>
      </c>
      <c r="B764" s="14" t="s">
        <v>155</v>
      </c>
      <c r="E764" s="14">
        <v>2</v>
      </c>
      <c r="H764" s="14">
        <v>1</v>
      </c>
      <c r="I764" s="14" t="s">
        <v>120</v>
      </c>
    </row>
    <row r="765" spans="1:9" x14ac:dyDescent="0.5">
      <c r="A765" s="14">
        <v>1573223</v>
      </c>
      <c r="B765" s="14" t="s">
        <v>222</v>
      </c>
      <c r="E765" s="14">
        <v>1</v>
      </c>
      <c r="H765" s="14">
        <v>1</v>
      </c>
      <c r="I765" s="14" t="s">
        <v>120</v>
      </c>
    </row>
    <row r="766" spans="1:9" x14ac:dyDescent="0.5">
      <c r="A766" s="14">
        <v>1540797</v>
      </c>
      <c r="B766" s="14" t="s">
        <v>374</v>
      </c>
      <c r="D766" s="14">
        <v>1</v>
      </c>
      <c r="H766" s="14">
        <v>1</v>
      </c>
      <c r="I766" s="14" t="s">
        <v>120</v>
      </c>
    </row>
    <row r="767" spans="1:9" x14ac:dyDescent="0.5">
      <c r="A767" s="14">
        <v>1567756</v>
      </c>
      <c r="B767" s="14" t="s">
        <v>223</v>
      </c>
      <c r="E767" s="14">
        <v>1</v>
      </c>
      <c r="H767" s="14">
        <v>1</v>
      </c>
      <c r="I767" s="14" t="s">
        <v>120</v>
      </c>
    </row>
    <row r="768" spans="1:9" x14ac:dyDescent="0.5">
      <c r="A768" s="14">
        <v>1472154</v>
      </c>
      <c r="B768" s="14" t="s">
        <v>295</v>
      </c>
      <c r="E768" s="14">
        <v>1</v>
      </c>
      <c r="H768" s="14">
        <v>1</v>
      </c>
      <c r="I768" s="14" t="s">
        <v>120</v>
      </c>
    </row>
    <row r="769" spans="1:9" x14ac:dyDescent="0.5">
      <c r="A769" s="14">
        <v>1435292</v>
      </c>
      <c r="B769" s="14" t="s">
        <v>318</v>
      </c>
      <c r="E769" s="14">
        <v>1</v>
      </c>
      <c r="H769" s="14">
        <v>1</v>
      </c>
      <c r="I769" s="14" t="s">
        <v>120</v>
      </c>
    </row>
    <row r="770" spans="1:9" x14ac:dyDescent="0.5">
      <c r="A770" s="14">
        <v>1496635</v>
      </c>
      <c r="B770" s="14" t="s">
        <v>393</v>
      </c>
      <c r="E770" s="14">
        <v>1</v>
      </c>
      <c r="H770" s="14">
        <v>1</v>
      </c>
      <c r="I770" s="14" t="s">
        <v>120</v>
      </c>
    </row>
    <row r="771" spans="1:9" x14ac:dyDescent="0.5">
      <c r="A771" s="14">
        <v>1458236</v>
      </c>
      <c r="B771" s="14" t="s">
        <v>174</v>
      </c>
      <c r="E771" s="14">
        <v>1</v>
      </c>
      <c r="H771" s="14">
        <v>1</v>
      </c>
      <c r="I771" s="14" t="s">
        <v>120</v>
      </c>
    </row>
    <row r="772" spans="1:9" x14ac:dyDescent="0.5">
      <c r="A772" s="14">
        <v>1476003</v>
      </c>
      <c r="B772" s="14" t="s">
        <v>151</v>
      </c>
      <c r="E772" s="14">
        <v>1</v>
      </c>
      <c r="H772" s="14">
        <v>1</v>
      </c>
      <c r="I772" s="14" t="s">
        <v>120</v>
      </c>
    </row>
    <row r="773" spans="1:9" x14ac:dyDescent="0.5">
      <c r="A773" s="14">
        <v>1538190</v>
      </c>
      <c r="B773" s="14" t="s">
        <v>217</v>
      </c>
      <c r="C773" s="14">
        <v>1</v>
      </c>
      <c r="H773" s="14">
        <v>1</v>
      </c>
      <c r="I773" s="14" t="s">
        <v>120</v>
      </c>
    </row>
    <row r="774" spans="1:9" x14ac:dyDescent="0.5">
      <c r="A774" s="14">
        <v>1590993</v>
      </c>
      <c r="B774" s="14" t="s">
        <v>332</v>
      </c>
      <c r="E774" s="14">
        <v>1</v>
      </c>
      <c r="H774" s="14">
        <v>1</v>
      </c>
      <c r="I774" s="14" t="s">
        <v>120</v>
      </c>
    </row>
    <row r="775" spans="1:9" x14ac:dyDescent="0.5">
      <c r="A775" s="14">
        <v>1533755</v>
      </c>
      <c r="B775" s="14" t="s">
        <v>433</v>
      </c>
      <c r="E775" s="14">
        <v>1</v>
      </c>
      <c r="H775" s="14">
        <v>1</v>
      </c>
      <c r="I775" s="14" t="s">
        <v>120</v>
      </c>
    </row>
    <row r="776" spans="1:9" x14ac:dyDescent="0.5">
      <c r="A776" s="14">
        <v>1513961</v>
      </c>
      <c r="B776" s="14" t="s">
        <v>308</v>
      </c>
      <c r="E776" s="14">
        <v>1</v>
      </c>
      <c r="H776" s="14">
        <v>1</v>
      </c>
      <c r="I776" s="14" t="s">
        <v>120</v>
      </c>
    </row>
    <row r="777" spans="1:9" x14ac:dyDescent="0.5">
      <c r="A777" s="14">
        <v>1547041</v>
      </c>
      <c r="B777" s="14" t="s">
        <v>434</v>
      </c>
      <c r="E777" s="14">
        <v>1</v>
      </c>
      <c r="H777" s="14">
        <v>1</v>
      </c>
      <c r="I777" s="14" t="s">
        <v>120</v>
      </c>
    </row>
    <row r="778" spans="1:9" x14ac:dyDescent="0.5">
      <c r="A778" s="14">
        <v>1551716</v>
      </c>
      <c r="B778" s="14" t="s">
        <v>435</v>
      </c>
      <c r="G778" s="14">
        <v>1</v>
      </c>
      <c r="H778" s="14">
        <v>1</v>
      </c>
      <c r="I778" s="14" t="s">
        <v>120</v>
      </c>
    </row>
    <row r="779" spans="1:9" x14ac:dyDescent="0.5">
      <c r="A779" s="14">
        <v>1499901</v>
      </c>
      <c r="B779" s="14" t="s">
        <v>436</v>
      </c>
      <c r="E779" s="14">
        <v>1</v>
      </c>
      <c r="H779" s="14">
        <v>1</v>
      </c>
      <c r="I779" s="14" t="s">
        <v>120</v>
      </c>
    </row>
    <row r="780" spans="1:9" x14ac:dyDescent="0.5">
      <c r="A780" s="14">
        <v>1478842</v>
      </c>
      <c r="B780" s="14" t="s">
        <v>437</v>
      </c>
      <c r="D780" s="14">
        <v>1</v>
      </c>
      <c r="E780" s="14">
        <v>3</v>
      </c>
      <c r="H780" s="14">
        <v>1</v>
      </c>
      <c r="I780" s="14" t="s">
        <v>120</v>
      </c>
    </row>
    <row r="781" spans="1:9" x14ac:dyDescent="0.5">
      <c r="A781" s="14">
        <v>1535136</v>
      </c>
      <c r="B781" s="14" t="s">
        <v>284</v>
      </c>
      <c r="E781" s="14">
        <v>1</v>
      </c>
      <c r="H781" s="14">
        <v>1</v>
      </c>
      <c r="I781" s="14" t="s">
        <v>120</v>
      </c>
    </row>
    <row r="782" spans="1:9" x14ac:dyDescent="0.5">
      <c r="A782" s="14">
        <v>1552790</v>
      </c>
      <c r="B782" s="14" t="s">
        <v>280</v>
      </c>
      <c r="E782" s="14">
        <v>1</v>
      </c>
      <c r="H782" s="14">
        <v>1</v>
      </c>
      <c r="I782" s="14" t="s">
        <v>120</v>
      </c>
    </row>
    <row r="783" spans="1:9" x14ac:dyDescent="0.5">
      <c r="A783" s="14">
        <v>1499598</v>
      </c>
      <c r="B783" s="14" t="s">
        <v>167</v>
      </c>
      <c r="E783" s="14">
        <v>1</v>
      </c>
      <c r="H783" s="14">
        <v>1</v>
      </c>
      <c r="I783" s="14" t="s">
        <v>120</v>
      </c>
    </row>
    <row r="784" spans="1:9" x14ac:dyDescent="0.5">
      <c r="A784" s="14">
        <v>1542651</v>
      </c>
      <c r="B784" s="14" t="s">
        <v>438</v>
      </c>
      <c r="C784" s="14">
        <v>1</v>
      </c>
      <c r="H784" s="14">
        <v>1</v>
      </c>
      <c r="I784" s="14" t="s">
        <v>120</v>
      </c>
    </row>
    <row r="785" spans="1:9" x14ac:dyDescent="0.5">
      <c r="A785" s="14">
        <v>1521157</v>
      </c>
      <c r="B785" s="14" t="s">
        <v>439</v>
      </c>
      <c r="D785" s="14">
        <v>1</v>
      </c>
      <c r="H785" s="14">
        <v>1</v>
      </c>
      <c r="I785" s="14" t="s">
        <v>120</v>
      </c>
    </row>
    <row r="786" spans="1:9" x14ac:dyDescent="0.5">
      <c r="A786" s="14">
        <v>1555275</v>
      </c>
      <c r="B786" s="14" t="s">
        <v>308</v>
      </c>
      <c r="E786" s="14">
        <v>1</v>
      </c>
      <c r="H786" s="14">
        <v>1</v>
      </c>
      <c r="I786" s="14" t="s">
        <v>120</v>
      </c>
    </row>
    <row r="787" spans="1:9" x14ac:dyDescent="0.5">
      <c r="A787" s="14">
        <v>1553243</v>
      </c>
      <c r="B787" s="14" t="s">
        <v>440</v>
      </c>
      <c r="D787" s="14">
        <v>1</v>
      </c>
      <c r="H787" s="14">
        <v>1</v>
      </c>
      <c r="I787" s="14" t="s">
        <v>120</v>
      </c>
    </row>
    <row r="788" spans="1:9" x14ac:dyDescent="0.5">
      <c r="A788" s="14">
        <v>1539853</v>
      </c>
      <c r="B788" s="14" t="s">
        <v>167</v>
      </c>
      <c r="E788" s="14">
        <v>1</v>
      </c>
      <c r="H788" s="14">
        <v>1</v>
      </c>
      <c r="I788" s="14" t="s">
        <v>120</v>
      </c>
    </row>
    <row r="789" spans="1:9" x14ac:dyDescent="0.5">
      <c r="A789" s="14">
        <v>1574025</v>
      </c>
      <c r="B789" s="14" t="s">
        <v>210</v>
      </c>
      <c r="E789" s="14">
        <v>1</v>
      </c>
      <c r="H789" s="14">
        <v>1</v>
      </c>
      <c r="I789" s="14" t="s">
        <v>120</v>
      </c>
    </row>
    <row r="790" spans="1:9" x14ac:dyDescent="0.5">
      <c r="A790" s="14">
        <v>1556590</v>
      </c>
      <c r="B790" s="14" t="s">
        <v>136</v>
      </c>
      <c r="G790" s="14">
        <v>1</v>
      </c>
      <c r="H790" s="14">
        <v>1</v>
      </c>
      <c r="I790" s="14" t="s">
        <v>120</v>
      </c>
    </row>
    <row r="791" spans="1:9" x14ac:dyDescent="0.5">
      <c r="A791" s="14">
        <v>1473593</v>
      </c>
      <c r="B791" s="14" t="s">
        <v>155</v>
      </c>
      <c r="E791" s="14">
        <v>2</v>
      </c>
      <c r="H791" s="14">
        <v>1</v>
      </c>
      <c r="I791" s="14" t="s">
        <v>120</v>
      </c>
    </row>
    <row r="792" spans="1:9" x14ac:dyDescent="0.5">
      <c r="A792" s="14">
        <v>1544759</v>
      </c>
      <c r="B792" s="14" t="s">
        <v>180</v>
      </c>
      <c r="E792" s="14">
        <v>1</v>
      </c>
      <c r="H792" s="14">
        <v>1</v>
      </c>
      <c r="I792" s="14" t="s">
        <v>120</v>
      </c>
    </row>
    <row r="793" spans="1:9" x14ac:dyDescent="0.5">
      <c r="A793" s="14">
        <v>1046809</v>
      </c>
      <c r="B793" s="14" t="s">
        <v>223</v>
      </c>
      <c r="E793" s="14">
        <v>1</v>
      </c>
      <c r="H793" s="14">
        <v>1</v>
      </c>
      <c r="I793" s="14" t="s">
        <v>120</v>
      </c>
    </row>
    <row r="794" spans="1:9" x14ac:dyDescent="0.5">
      <c r="A794" s="14">
        <v>1473730</v>
      </c>
      <c r="B794" s="14" t="s">
        <v>155</v>
      </c>
      <c r="E794" s="14">
        <v>2</v>
      </c>
      <c r="H794" s="14">
        <v>1</v>
      </c>
      <c r="I794" s="14" t="s">
        <v>120</v>
      </c>
    </row>
    <row r="795" spans="1:9" x14ac:dyDescent="0.5">
      <c r="A795" s="14">
        <v>1530306</v>
      </c>
      <c r="B795" s="14" t="s">
        <v>334</v>
      </c>
      <c r="E795" s="14">
        <v>1</v>
      </c>
      <c r="H795" s="14">
        <v>1</v>
      </c>
      <c r="I795" s="14" t="s">
        <v>120</v>
      </c>
    </row>
    <row r="796" spans="1:9" x14ac:dyDescent="0.5">
      <c r="A796" s="14">
        <v>1336246</v>
      </c>
      <c r="B796" s="14" t="s">
        <v>138</v>
      </c>
      <c r="C796" s="14">
        <v>0</v>
      </c>
      <c r="D796" s="14">
        <v>1</v>
      </c>
      <c r="E796" s="14">
        <v>0</v>
      </c>
      <c r="G796" s="14">
        <v>0</v>
      </c>
      <c r="H796" s="14">
        <v>1</v>
      </c>
      <c r="I796" s="14" t="s">
        <v>120</v>
      </c>
    </row>
    <row r="797" spans="1:9" x14ac:dyDescent="0.5">
      <c r="A797" s="14">
        <v>1488367</v>
      </c>
      <c r="B797" s="14" t="s">
        <v>441</v>
      </c>
      <c r="E797" s="14">
        <v>1</v>
      </c>
      <c r="H797" s="14">
        <v>1</v>
      </c>
      <c r="I797" s="14" t="s">
        <v>120</v>
      </c>
    </row>
    <row r="798" spans="1:9" x14ac:dyDescent="0.5">
      <c r="A798" s="14">
        <v>1536928</v>
      </c>
      <c r="B798" s="14" t="s">
        <v>166</v>
      </c>
      <c r="E798" s="14">
        <v>1</v>
      </c>
      <c r="H798" s="14">
        <v>1</v>
      </c>
      <c r="I798" s="14" t="s">
        <v>120</v>
      </c>
    </row>
    <row r="799" spans="1:9" x14ac:dyDescent="0.5">
      <c r="A799" s="14">
        <v>1521422</v>
      </c>
      <c r="B799" s="14" t="s">
        <v>442</v>
      </c>
      <c r="C799" s="14">
        <v>1</v>
      </c>
      <c r="H799" s="14">
        <v>1</v>
      </c>
      <c r="I799" s="14" t="s">
        <v>120</v>
      </c>
    </row>
    <row r="800" spans="1:9" x14ac:dyDescent="0.5">
      <c r="A800" s="14">
        <v>1536879</v>
      </c>
      <c r="B800" s="14" t="s">
        <v>411</v>
      </c>
      <c r="C800" s="14">
        <v>1</v>
      </c>
      <c r="H800" s="14">
        <v>1</v>
      </c>
      <c r="I800" s="14" t="s">
        <v>120</v>
      </c>
    </row>
    <row r="801" spans="1:9" x14ac:dyDescent="0.5">
      <c r="A801" s="14">
        <v>1566139</v>
      </c>
      <c r="B801" s="14" t="s">
        <v>443</v>
      </c>
      <c r="E801" s="14">
        <v>1</v>
      </c>
      <c r="H801" s="14">
        <v>1</v>
      </c>
      <c r="I801" s="14" t="s">
        <v>120</v>
      </c>
    </row>
    <row r="802" spans="1:9" x14ac:dyDescent="0.5">
      <c r="A802" s="14">
        <v>1327926</v>
      </c>
      <c r="B802" s="14" t="s">
        <v>137</v>
      </c>
      <c r="E802" s="14">
        <v>2</v>
      </c>
      <c r="H802" s="14">
        <v>1</v>
      </c>
      <c r="I802" s="14" t="s">
        <v>120</v>
      </c>
    </row>
    <row r="803" spans="1:9" x14ac:dyDescent="0.5">
      <c r="A803" s="14">
        <v>1527673</v>
      </c>
      <c r="B803" s="14" t="s">
        <v>364</v>
      </c>
      <c r="E803" s="14">
        <v>1</v>
      </c>
      <c r="H803" s="14">
        <v>1</v>
      </c>
      <c r="I803" s="14" t="s">
        <v>120</v>
      </c>
    </row>
    <row r="804" spans="1:9" x14ac:dyDescent="0.5">
      <c r="A804" s="14">
        <v>1590721</v>
      </c>
      <c r="B804" s="14" t="s">
        <v>444</v>
      </c>
      <c r="E804" s="14">
        <v>1</v>
      </c>
      <c r="H804" s="14">
        <v>1</v>
      </c>
      <c r="I804" s="14" t="s">
        <v>120</v>
      </c>
    </row>
    <row r="805" spans="1:9" x14ac:dyDescent="0.5">
      <c r="A805" s="14">
        <v>1559723</v>
      </c>
      <c r="B805" s="14" t="s">
        <v>445</v>
      </c>
      <c r="E805" s="14">
        <v>1</v>
      </c>
      <c r="H805" s="14">
        <v>1</v>
      </c>
      <c r="I805" s="14" t="s">
        <v>120</v>
      </c>
    </row>
    <row r="806" spans="1:9" x14ac:dyDescent="0.5">
      <c r="A806" s="14">
        <v>1534186</v>
      </c>
      <c r="B806" s="14" t="s">
        <v>279</v>
      </c>
      <c r="C806" s="14">
        <v>1</v>
      </c>
      <c r="H806" s="14">
        <v>1</v>
      </c>
      <c r="I806" s="14" t="s">
        <v>120</v>
      </c>
    </row>
    <row r="807" spans="1:9" x14ac:dyDescent="0.5">
      <c r="A807" s="14">
        <v>1547900</v>
      </c>
      <c r="B807" s="14" t="s">
        <v>119</v>
      </c>
      <c r="I807" s="14" t="s">
        <v>120</v>
      </c>
    </row>
    <row r="808" spans="1:9" x14ac:dyDescent="0.5">
      <c r="A808" s="14">
        <v>1567485</v>
      </c>
      <c r="B808" s="14" t="s">
        <v>160</v>
      </c>
      <c r="E808" s="14">
        <v>2</v>
      </c>
      <c r="H808" s="14">
        <v>1</v>
      </c>
      <c r="I808" s="14" t="s">
        <v>120</v>
      </c>
    </row>
    <row r="809" spans="1:9" x14ac:dyDescent="0.5">
      <c r="A809" s="14">
        <v>1547466</v>
      </c>
      <c r="B809" s="14" t="s">
        <v>180</v>
      </c>
      <c r="E809" s="14">
        <v>2</v>
      </c>
      <c r="H809" s="14">
        <v>1</v>
      </c>
      <c r="I809" s="14" t="s">
        <v>120</v>
      </c>
    </row>
    <row r="810" spans="1:9" x14ac:dyDescent="0.5">
      <c r="A810" s="14">
        <v>1563358</v>
      </c>
      <c r="B810" s="14" t="s">
        <v>255</v>
      </c>
      <c r="D810" s="14">
        <v>3</v>
      </c>
      <c r="H810" s="14">
        <v>1</v>
      </c>
      <c r="I810" s="14" t="s">
        <v>120</v>
      </c>
    </row>
    <row r="811" spans="1:9" x14ac:dyDescent="0.5">
      <c r="A811" s="14">
        <v>1560263</v>
      </c>
      <c r="B811" s="14" t="s">
        <v>446</v>
      </c>
      <c r="C811" s="14">
        <v>1</v>
      </c>
      <c r="H811" s="14">
        <v>1</v>
      </c>
      <c r="I811" s="14" t="s">
        <v>120</v>
      </c>
    </row>
    <row r="812" spans="1:9" x14ac:dyDescent="0.5">
      <c r="A812" s="14">
        <v>1526705</v>
      </c>
      <c r="B812" s="14" t="s">
        <v>196</v>
      </c>
      <c r="E812" s="14">
        <v>1</v>
      </c>
      <c r="H812" s="14">
        <v>1</v>
      </c>
      <c r="I812" s="14" t="s">
        <v>120</v>
      </c>
    </row>
    <row r="813" spans="1:9" x14ac:dyDescent="0.5">
      <c r="A813" s="14">
        <v>1437212</v>
      </c>
      <c r="B813" s="14" t="s">
        <v>363</v>
      </c>
      <c r="D813" s="14">
        <v>2</v>
      </c>
      <c r="H813" s="14">
        <v>1</v>
      </c>
      <c r="I813" s="14" t="s">
        <v>120</v>
      </c>
    </row>
    <row r="814" spans="1:9" x14ac:dyDescent="0.5">
      <c r="A814" s="14">
        <v>1545809</v>
      </c>
      <c r="B814" s="14" t="s">
        <v>179</v>
      </c>
      <c r="E814" s="14">
        <v>3</v>
      </c>
      <c r="H814" s="14">
        <v>1</v>
      </c>
      <c r="I814" s="14" t="s">
        <v>120</v>
      </c>
    </row>
    <row r="815" spans="1:9" x14ac:dyDescent="0.5">
      <c r="A815" s="14">
        <v>1564571</v>
      </c>
      <c r="B815" s="14" t="s">
        <v>447</v>
      </c>
      <c r="E815" s="14">
        <v>1</v>
      </c>
      <c r="H815" s="14">
        <v>1</v>
      </c>
      <c r="I815" s="14" t="s">
        <v>120</v>
      </c>
    </row>
    <row r="816" spans="1:9" x14ac:dyDescent="0.5">
      <c r="A816" s="14">
        <v>1587429</v>
      </c>
      <c r="B816" s="14" t="s">
        <v>171</v>
      </c>
      <c r="D816" s="14">
        <v>1</v>
      </c>
      <c r="H816" s="14">
        <v>1</v>
      </c>
      <c r="I816" s="14" t="s">
        <v>120</v>
      </c>
    </row>
    <row r="817" spans="1:9" x14ac:dyDescent="0.5">
      <c r="A817" s="14">
        <v>1556865</v>
      </c>
      <c r="B817" s="14" t="s">
        <v>196</v>
      </c>
      <c r="E817" s="14">
        <v>1</v>
      </c>
      <c r="H817" s="14">
        <v>1</v>
      </c>
      <c r="I817" s="14" t="s">
        <v>120</v>
      </c>
    </row>
    <row r="818" spans="1:9" x14ac:dyDescent="0.5">
      <c r="A818" s="14">
        <v>1550765</v>
      </c>
      <c r="B818" s="14" t="s">
        <v>448</v>
      </c>
      <c r="C818" s="14">
        <v>1</v>
      </c>
      <c r="H818" s="14">
        <v>1</v>
      </c>
      <c r="I818" s="14" t="s">
        <v>120</v>
      </c>
    </row>
    <row r="819" spans="1:9" x14ac:dyDescent="0.5">
      <c r="A819" s="14">
        <v>1529205</v>
      </c>
      <c r="B819" s="14" t="s">
        <v>119</v>
      </c>
      <c r="I819" s="14" t="s">
        <v>120</v>
      </c>
    </row>
    <row r="820" spans="1:9" x14ac:dyDescent="0.5">
      <c r="A820" s="14">
        <v>1552294</v>
      </c>
      <c r="B820" s="14" t="s">
        <v>449</v>
      </c>
      <c r="E820" s="14">
        <v>1</v>
      </c>
      <c r="H820" s="14">
        <v>1</v>
      </c>
      <c r="I820" s="14" t="s">
        <v>120</v>
      </c>
    </row>
    <row r="821" spans="1:9" x14ac:dyDescent="0.5">
      <c r="A821" s="14">
        <v>1548960</v>
      </c>
      <c r="B821" s="14" t="s">
        <v>450</v>
      </c>
      <c r="C821" s="14">
        <v>1</v>
      </c>
      <c r="H821" s="14">
        <v>1</v>
      </c>
      <c r="I821" s="14" t="s">
        <v>120</v>
      </c>
    </row>
    <row r="822" spans="1:9" x14ac:dyDescent="0.5">
      <c r="A822" s="14">
        <v>1573140</v>
      </c>
      <c r="B822" s="14" t="s">
        <v>223</v>
      </c>
      <c r="E822" s="14">
        <v>1</v>
      </c>
      <c r="H822" s="14">
        <v>1</v>
      </c>
      <c r="I822" s="14" t="s">
        <v>120</v>
      </c>
    </row>
    <row r="823" spans="1:9" x14ac:dyDescent="0.5">
      <c r="A823" s="14">
        <v>1499893</v>
      </c>
      <c r="B823" s="14" t="s">
        <v>436</v>
      </c>
      <c r="E823" s="14">
        <v>1</v>
      </c>
      <c r="H823" s="14">
        <v>1</v>
      </c>
      <c r="I823" s="14" t="s">
        <v>120</v>
      </c>
    </row>
    <row r="824" spans="1:9" x14ac:dyDescent="0.5">
      <c r="A824" s="14">
        <v>1511464</v>
      </c>
      <c r="B824" s="14" t="s">
        <v>451</v>
      </c>
      <c r="E824" s="14">
        <v>1</v>
      </c>
      <c r="H824" s="14">
        <v>1</v>
      </c>
      <c r="I824" s="14" t="s">
        <v>120</v>
      </c>
    </row>
    <row r="825" spans="1:9" x14ac:dyDescent="0.5">
      <c r="A825" s="14">
        <v>1529767</v>
      </c>
      <c r="B825" s="14" t="s">
        <v>452</v>
      </c>
      <c r="C825" s="14">
        <v>1</v>
      </c>
      <c r="H825" s="14">
        <v>1</v>
      </c>
      <c r="I825" s="14" t="s">
        <v>120</v>
      </c>
    </row>
    <row r="826" spans="1:9" x14ac:dyDescent="0.5">
      <c r="A826" s="14">
        <v>1496370</v>
      </c>
      <c r="B826" s="14" t="s">
        <v>453</v>
      </c>
      <c r="E826" s="14">
        <v>4</v>
      </c>
      <c r="H826" s="14">
        <v>1</v>
      </c>
      <c r="I826" s="14" t="s">
        <v>120</v>
      </c>
    </row>
    <row r="827" spans="1:9" x14ac:dyDescent="0.5">
      <c r="A827" s="14">
        <v>1512129</v>
      </c>
      <c r="B827" s="14" t="s">
        <v>454</v>
      </c>
      <c r="D827" s="14">
        <v>1</v>
      </c>
      <c r="H827" s="14">
        <v>1</v>
      </c>
      <c r="I827" s="14" t="s">
        <v>120</v>
      </c>
    </row>
    <row r="828" spans="1:9" x14ac:dyDescent="0.5">
      <c r="A828" s="14">
        <v>1531994</v>
      </c>
      <c r="B828" s="14" t="s">
        <v>407</v>
      </c>
      <c r="E828" s="14">
        <v>1</v>
      </c>
      <c r="H828" s="14">
        <v>1</v>
      </c>
      <c r="I828" s="14" t="s">
        <v>120</v>
      </c>
    </row>
    <row r="829" spans="1:9" x14ac:dyDescent="0.5">
      <c r="A829" s="14">
        <v>1507104</v>
      </c>
      <c r="B829" s="14" t="s">
        <v>236</v>
      </c>
      <c r="E829" s="14">
        <v>5</v>
      </c>
      <c r="H829" s="14">
        <v>1</v>
      </c>
      <c r="I829" s="14" t="s">
        <v>120</v>
      </c>
    </row>
    <row r="830" spans="1:9" x14ac:dyDescent="0.5">
      <c r="A830" s="14">
        <v>1464132</v>
      </c>
      <c r="B830" s="14" t="s">
        <v>455</v>
      </c>
      <c r="E830" s="14">
        <v>2</v>
      </c>
      <c r="H830" s="14">
        <v>1</v>
      </c>
      <c r="I830" s="14" t="s">
        <v>120</v>
      </c>
    </row>
    <row r="831" spans="1:9" x14ac:dyDescent="0.5">
      <c r="A831" s="14">
        <v>1543889</v>
      </c>
      <c r="B831" s="14" t="s">
        <v>190</v>
      </c>
      <c r="D831" s="14">
        <v>1</v>
      </c>
      <c r="H831" s="14">
        <v>1</v>
      </c>
      <c r="I831" s="14" t="s">
        <v>120</v>
      </c>
    </row>
    <row r="832" spans="1:9" x14ac:dyDescent="0.5">
      <c r="A832" s="14">
        <v>1570877</v>
      </c>
      <c r="B832" s="14" t="s">
        <v>301</v>
      </c>
      <c r="E832" s="14">
        <v>1</v>
      </c>
      <c r="H832" s="14">
        <v>1</v>
      </c>
      <c r="I832" s="14" t="s">
        <v>120</v>
      </c>
    </row>
    <row r="833" spans="1:9" x14ac:dyDescent="0.5">
      <c r="A833" s="14">
        <v>1501652</v>
      </c>
      <c r="B833" s="14" t="s">
        <v>456</v>
      </c>
      <c r="C833" s="14">
        <v>1</v>
      </c>
      <c r="H833" s="14">
        <v>1</v>
      </c>
      <c r="I833" s="14" t="s">
        <v>120</v>
      </c>
    </row>
    <row r="834" spans="1:9" x14ac:dyDescent="0.5">
      <c r="A834" s="14">
        <v>1543003</v>
      </c>
      <c r="B834" s="14" t="s">
        <v>457</v>
      </c>
      <c r="D834" s="14">
        <v>1</v>
      </c>
      <c r="H834" s="14">
        <v>1</v>
      </c>
      <c r="I834" s="14" t="s">
        <v>120</v>
      </c>
    </row>
    <row r="835" spans="1:9" x14ac:dyDescent="0.5">
      <c r="A835" s="14">
        <v>1601773</v>
      </c>
      <c r="B835" s="14" t="s">
        <v>171</v>
      </c>
      <c r="E835" s="14">
        <v>1</v>
      </c>
      <c r="H835" s="14">
        <v>1</v>
      </c>
      <c r="I835" s="14" t="s">
        <v>120</v>
      </c>
    </row>
    <row r="836" spans="1:9" x14ac:dyDescent="0.5">
      <c r="A836" s="14">
        <v>1496428</v>
      </c>
      <c r="B836" s="14" t="s">
        <v>149</v>
      </c>
      <c r="C836" s="14">
        <v>1</v>
      </c>
      <c r="H836" s="14">
        <v>1</v>
      </c>
      <c r="I836" s="14" t="s">
        <v>120</v>
      </c>
    </row>
    <row r="837" spans="1:9" x14ac:dyDescent="0.5">
      <c r="A837" s="14">
        <v>1597935</v>
      </c>
      <c r="B837" s="14" t="s">
        <v>458</v>
      </c>
      <c r="E837" s="14">
        <v>2</v>
      </c>
      <c r="H837" s="14">
        <v>1</v>
      </c>
      <c r="I837" s="14" t="s">
        <v>120</v>
      </c>
    </row>
    <row r="838" spans="1:9" x14ac:dyDescent="0.5">
      <c r="A838" s="14">
        <v>1567610</v>
      </c>
      <c r="B838" s="14" t="s">
        <v>132</v>
      </c>
      <c r="D838" s="14">
        <v>1</v>
      </c>
      <c r="H838" s="14">
        <v>1</v>
      </c>
      <c r="I838" s="14" t="s">
        <v>120</v>
      </c>
    </row>
    <row r="839" spans="1:9" x14ac:dyDescent="0.5">
      <c r="A839" s="14">
        <v>1534057</v>
      </c>
      <c r="B839" s="14" t="s">
        <v>162</v>
      </c>
      <c r="E839" s="14">
        <v>1</v>
      </c>
      <c r="H839" s="14">
        <v>1</v>
      </c>
      <c r="I839" s="14" t="s">
        <v>120</v>
      </c>
    </row>
    <row r="840" spans="1:9" x14ac:dyDescent="0.5">
      <c r="A840" s="14">
        <v>1504054</v>
      </c>
      <c r="B840" s="14" t="s">
        <v>459</v>
      </c>
      <c r="D840" s="14">
        <v>1</v>
      </c>
      <c r="H840" s="14">
        <v>1</v>
      </c>
      <c r="I840" s="14" t="s">
        <v>120</v>
      </c>
    </row>
    <row r="841" spans="1:9" x14ac:dyDescent="0.5">
      <c r="A841" s="14">
        <v>1532040</v>
      </c>
      <c r="B841" s="14" t="s">
        <v>329</v>
      </c>
      <c r="E841" s="14">
        <v>2</v>
      </c>
      <c r="H841" s="14">
        <v>1</v>
      </c>
      <c r="I841" s="14" t="s">
        <v>120</v>
      </c>
    </row>
    <row r="842" spans="1:9" x14ac:dyDescent="0.5">
      <c r="A842" s="14">
        <v>1542730</v>
      </c>
      <c r="B842" s="14" t="s">
        <v>460</v>
      </c>
      <c r="E842" s="14">
        <v>1</v>
      </c>
      <c r="H842" s="14">
        <v>1</v>
      </c>
      <c r="I842" s="14" t="s">
        <v>120</v>
      </c>
    </row>
    <row r="843" spans="1:9" x14ac:dyDescent="0.5">
      <c r="A843" s="14">
        <v>1536878</v>
      </c>
      <c r="B843" s="14" t="s">
        <v>106</v>
      </c>
      <c r="C843" s="14">
        <v>1</v>
      </c>
      <c r="H843" s="14">
        <v>1</v>
      </c>
      <c r="I843" s="14" t="s">
        <v>120</v>
      </c>
    </row>
    <row r="844" spans="1:9" x14ac:dyDescent="0.5">
      <c r="A844" s="14">
        <v>1536906</v>
      </c>
      <c r="B844" s="14" t="s">
        <v>461</v>
      </c>
      <c r="D844" s="14">
        <v>1</v>
      </c>
      <c r="H844" s="14">
        <v>1</v>
      </c>
      <c r="I844" s="14" t="s">
        <v>120</v>
      </c>
    </row>
    <row r="845" spans="1:9" x14ac:dyDescent="0.5">
      <c r="A845" s="14">
        <v>1410890</v>
      </c>
      <c r="B845" s="14" t="s">
        <v>462</v>
      </c>
      <c r="E845" s="14">
        <v>1</v>
      </c>
      <c r="H845" s="14">
        <v>1</v>
      </c>
      <c r="I845" s="14" t="s">
        <v>120</v>
      </c>
    </row>
    <row r="846" spans="1:9" x14ac:dyDescent="0.5">
      <c r="A846" s="14">
        <v>1528465</v>
      </c>
      <c r="B846" s="14" t="s">
        <v>326</v>
      </c>
      <c r="E846" s="14">
        <v>1</v>
      </c>
      <c r="H846" s="14">
        <v>1</v>
      </c>
      <c r="I846" s="14" t="s">
        <v>120</v>
      </c>
    </row>
    <row r="847" spans="1:9" x14ac:dyDescent="0.5">
      <c r="A847" s="14">
        <v>1583372</v>
      </c>
      <c r="B847" s="14" t="s">
        <v>463</v>
      </c>
      <c r="E847" s="14">
        <v>1</v>
      </c>
      <c r="H847" s="14">
        <v>1</v>
      </c>
      <c r="I847" s="14" t="s">
        <v>120</v>
      </c>
    </row>
    <row r="848" spans="1:9" x14ac:dyDescent="0.5">
      <c r="A848" s="14">
        <v>1532714</v>
      </c>
      <c r="B848" s="14" t="s">
        <v>119</v>
      </c>
      <c r="I848" s="14" t="s">
        <v>120</v>
      </c>
    </row>
    <row r="849" spans="1:9" x14ac:dyDescent="0.5">
      <c r="A849" s="14">
        <v>1520214</v>
      </c>
      <c r="B849" s="14" t="s">
        <v>333</v>
      </c>
      <c r="D849" s="14">
        <v>1</v>
      </c>
      <c r="H849" s="14">
        <v>1</v>
      </c>
      <c r="I849" s="14" t="s">
        <v>120</v>
      </c>
    </row>
    <row r="850" spans="1:9" x14ac:dyDescent="0.5">
      <c r="A850" s="14">
        <v>1522935</v>
      </c>
      <c r="B850" s="14" t="s">
        <v>464</v>
      </c>
      <c r="C850" s="14">
        <v>1</v>
      </c>
      <c r="H850" s="14">
        <v>1</v>
      </c>
      <c r="I850" s="14" t="s">
        <v>120</v>
      </c>
    </row>
    <row r="851" spans="1:9" x14ac:dyDescent="0.5">
      <c r="A851" s="14">
        <v>1534928</v>
      </c>
      <c r="B851" s="14" t="s">
        <v>258</v>
      </c>
      <c r="E851" s="14">
        <v>2</v>
      </c>
      <c r="H851" s="14">
        <v>1</v>
      </c>
      <c r="I851" s="14" t="s">
        <v>120</v>
      </c>
    </row>
    <row r="852" spans="1:9" x14ac:dyDescent="0.5">
      <c r="A852" s="14">
        <v>1598139</v>
      </c>
      <c r="B852" s="14" t="s">
        <v>192</v>
      </c>
      <c r="E852" s="14">
        <v>1</v>
      </c>
      <c r="H852" s="14">
        <v>1</v>
      </c>
      <c r="I852" s="14" t="s">
        <v>120</v>
      </c>
    </row>
    <row r="853" spans="1:9" x14ac:dyDescent="0.5">
      <c r="A853" s="14">
        <v>1567806</v>
      </c>
      <c r="B853" s="14" t="s">
        <v>465</v>
      </c>
      <c r="C853" s="14">
        <v>1</v>
      </c>
      <c r="D853" s="14">
        <v>1</v>
      </c>
      <c r="H853" s="14">
        <v>1</v>
      </c>
      <c r="I853" s="14" t="s">
        <v>120</v>
      </c>
    </row>
    <row r="854" spans="1:9" x14ac:dyDescent="0.5">
      <c r="A854" s="14">
        <v>1540907</v>
      </c>
      <c r="B854" s="14" t="s">
        <v>323</v>
      </c>
      <c r="E854" s="14">
        <v>1</v>
      </c>
      <c r="H854" s="14">
        <v>1</v>
      </c>
      <c r="I854" s="14" t="s">
        <v>120</v>
      </c>
    </row>
    <row r="855" spans="1:9" x14ac:dyDescent="0.5">
      <c r="A855" s="14">
        <v>1547131</v>
      </c>
      <c r="B855" s="14" t="s">
        <v>162</v>
      </c>
      <c r="E855" s="14">
        <v>1</v>
      </c>
      <c r="H855" s="14">
        <v>1</v>
      </c>
      <c r="I855" s="14" t="s">
        <v>120</v>
      </c>
    </row>
    <row r="856" spans="1:9" x14ac:dyDescent="0.5">
      <c r="A856" s="14">
        <v>1552751</v>
      </c>
      <c r="B856" s="14" t="s">
        <v>322</v>
      </c>
      <c r="E856" s="14">
        <v>1</v>
      </c>
      <c r="H856" s="14">
        <v>1</v>
      </c>
      <c r="I856" s="14" t="s">
        <v>120</v>
      </c>
    </row>
    <row r="857" spans="1:9" x14ac:dyDescent="0.5">
      <c r="A857" s="14">
        <v>1519795</v>
      </c>
      <c r="B857" s="14" t="s">
        <v>454</v>
      </c>
      <c r="D857" s="14">
        <v>1</v>
      </c>
      <c r="H857" s="14">
        <v>1</v>
      </c>
      <c r="I857" s="14" t="s">
        <v>120</v>
      </c>
    </row>
    <row r="858" spans="1:9" x14ac:dyDescent="0.5">
      <c r="A858" s="14">
        <v>1538248</v>
      </c>
      <c r="B858" s="14" t="s">
        <v>119</v>
      </c>
      <c r="I858" s="14" t="s">
        <v>120</v>
      </c>
    </row>
    <row r="859" spans="1:9" x14ac:dyDescent="0.5">
      <c r="A859" s="14">
        <v>1538205</v>
      </c>
      <c r="B859" s="14" t="s">
        <v>119</v>
      </c>
      <c r="I859" s="14" t="s">
        <v>120</v>
      </c>
    </row>
    <row r="860" spans="1:9" x14ac:dyDescent="0.5">
      <c r="A860" s="14">
        <v>1495043</v>
      </c>
      <c r="B860" s="14" t="s">
        <v>246</v>
      </c>
      <c r="D860" s="14">
        <v>1</v>
      </c>
      <c r="H860" s="14">
        <v>1</v>
      </c>
      <c r="I860" s="14" t="s">
        <v>120</v>
      </c>
    </row>
    <row r="861" spans="1:9" x14ac:dyDescent="0.5">
      <c r="A861" s="14">
        <v>1503629</v>
      </c>
      <c r="B861" s="14" t="s">
        <v>123</v>
      </c>
      <c r="D861" s="14">
        <v>1</v>
      </c>
      <c r="H861" s="14">
        <v>1</v>
      </c>
      <c r="I861" s="14" t="s">
        <v>120</v>
      </c>
    </row>
    <row r="862" spans="1:9" x14ac:dyDescent="0.5">
      <c r="A862" s="14">
        <v>1475907</v>
      </c>
      <c r="B862" s="14" t="s">
        <v>151</v>
      </c>
      <c r="E862" s="14">
        <v>1</v>
      </c>
      <c r="H862" s="14">
        <v>1</v>
      </c>
      <c r="I862" s="14" t="s">
        <v>120</v>
      </c>
    </row>
    <row r="863" spans="1:9" x14ac:dyDescent="0.5">
      <c r="A863" s="14">
        <v>1498917</v>
      </c>
      <c r="B863" s="14" t="s">
        <v>134</v>
      </c>
      <c r="E863" s="14">
        <v>3</v>
      </c>
      <c r="H863" s="14">
        <v>1</v>
      </c>
      <c r="I863" s="14" t="s">
        <v>120</v>
      </c>
    </row>
    <row r="864" spans="1:9" x14ac:dyDescent="0.5">
      <c r="A864" s="14">
        <v>1500297</v>
      </c>
      <c r="B864" s="14" t="s">
        <v>466</v>
      </c>
      <c r="E864" s="14">
        <v>1</v>
      </c>
      <c r="H864" s="14">
        <v>1</v>
      </c>
      <c r="I864" s="14" t="s">
        <v>120</v>
      </c>
    </row>
    <row r="865" spans="1:9" x14ac:dyDescent="0.5">
      <c r="A865" s="14">
        <v>1542307</v>
      </c>
      <c r="B865" s="14" t="s">
        <v>467</v>
      </c>
      <c r="E865" s="14">
        <v>1</v>
      </c>
      <c r="H865" s="14">
        <v>1</v>
      </c>
      <c r="I865" s="14" t="s">
        <v>120</v>
      </c>
    </row>
    <row r="866" spans="1:9" x14ac:dyDescent="0.5">
      <c r="A866" s="14">
        <v>1517760</v>
      </c>
      <c r="B866" s="14" t="s">
        <v>468</v>
      </c>
      <c r="D866" s="14">
        <v>1</v>
      </c>
      <c r="H866" s="14">
        <v>1</v>
      </c>
      <c r="I866" s="14" t="s">
        <v>120</v>
      </c>
    </row>
    <row r="867" spans="1:9" x14ac:dyDescent="0.5">
      <c r="A867" s="14">
        <v>1566114</v>
      </c>
      <c r="B867" s="14" t="s">
        <v>469</v>
      </c>
      <c r="C867" s="14">
        <v>1</v>
      </c>
      <c r="H867" s="14">
        <v>1</v>
      </c>
      <c r="I867" s="14" t="s">
        <v>120</v>
      </c>
    </row>
    <row r="868" spans="1:9" x14ac:dyDescent="0.5">
      <c r="A868" s="14">
        <v>1540737</v>
      </c>
      <c r="B868" s="14" t="s">
        <v>182</v>
      </c>
      <c r="E868" s="14">
        <v>1</v>
      </c>
      <c r="H868" s="14">
        <v>1</v>
      </c>
      <c r="I868" s="14" t="s">
        <v>120</v>
      </c>
    </row>
    <row r="869" spans="1:9" x14ac:dyDescent="0.5">
      <c r="A869" s="14">
        <v>1600147</v>
      </c>
      <c r="B869" s="14" t="s">
        <v>171</v>
      </c>
      <c r="E869" s="14">
        <v>1</v>
      </c>
      <c r="H869" s="14">
        <v>1</v>
      </c>
      <c r="I869" s="14" t="s">
        <v>120</v>
      </c>
    </row>
    <row r="870" spans="1:9" x14ac:dyDescent="0.5">
      <c r="A870" s="14">
        <v>1591657</v>
      </c>
      <c r="B870" s="14" t="s">
        <v>359</v>
      </c>
      <c r="E870" s="14">
        <v>3</v>
      </c>
      <c r="H870" s="14">
        <v>3</v>
      </c>
      <c r="I870" s="14" t="s">
        <v>120</v>
      </c>
    </row>
    <row r="871" spans="1:9" x14ac:dyDescent="0.5">
      <c r="A871" s="14">
        <v>1561857</v>
      </c>
      <c r="B871" s="14" t="s">
        <v>339</v>
      </c>
      <c r="C871" s="14">
        <v>1</v>
      </c>
      <c r="H871" s="14">
        <v>1</v>
      </c>
      <c r="I871" s="14" t="s">
        <v>120</v>
      </c>
    </row>
    <row r="872" spans="1:9" x14ac:dyDescent="0.5">
      <c r="A872" s="14">
        <v>1563450</v>
      </c>
      <c r="B872" s="14" t="s">
        <v>356</v>
      </c>
      <c r="D872" s="14">
        <v>1</v>
      </c>
      <c r="H872" s="14">
        <v>1</v>
      </c>
      <c r="I872" s="14" t="s">
        <v>120</v>
      </c>
    </row>
    <row r="873" spans="1:9" x14ac:dyDescent="0.5">
      <c r="A873" s="14">
        <v>1470940</v>
      </c>
      <c r="B873" s="14" t="s">
        <v>388</v>
      </c>
      <c r="E873" s="14">
        <v>1</v>
      </c>
      <c r="H873" s="14">
        <v>1</v>
      </c>
      <c r="I873" s="14" t="s">
        <v>120</v>
      </c>
    </row>
    <row r="874" spans="1:9" x14ac:dyDescent="0.5">
      <c r="A874" s="14">
        <v>1543847</v>
      </c>
      <c r="B874" s="14" t="s">
        <v>169</v>
      </c>
      <c r="E874" s="14">
        <v>1</v>
      </c>
      <c r="H874" s="14">
        <v>1</v>
      </c>
      <c r="I874" s="14" t="s">
        <v>120</v>
      </c>
    </row>
    <row r="875" spans="1:9" x14ac:dyDescent="0.5">
      <c r="A875" s="14">
        <v>1532015</v>
      </c>
      <c r="B875" s="14" t="s">
        <v>366</v>
      </c>
      <c r="E875" s="14">
        <v>1</v>
      </c>
      <c r="H875" s="14">
        <v>1</v>
      </c>
      <c r="I875" s="14" t="s">
        <v>120</v>
      </c>
    </row>
    <row r="876" spans="1:9" x14ac:dyDescent="0.5">
      <c r="A876" s="14">
        <v>1519642</v>
      </c>
      <c r="B876" s="14" t="s">
        <v>266</v>
      </c>
      <c r="E876" s="14">
        <v>1</v>
      </c>
      <c r="H876" s="14">
        <v>1</v>
      </c>
      <c r="I876" s="14" t="s">
        <v>120</v>
      </c>
    </row>
    <row r="877" spans="1:9" x14ac:dyDescent="0.5">
      <c r="A877" s="14">
        <v>1557445</v>
      </c>
      <c r="B877" s="14" t="s">
        <v>470</v>
      </c>
      <c r="C877" s="14">
        <v>1</v>
      </c>
      <c r="D877" s="14">
        <v>0</v>
      </c>
      <c r="E877" s="14">
        <v>0</v>
      </c>
      <c r="G877" s="14">
        <v>0</v>
      </c>
      <c r="H877" s="14">
        <v>1</v>
      </c>
      <c r="I877" s="14" t="s">
        <v>120</v>
      </c>
    </row>
    <row r="878" spans="1:9" x14ac:dyDescent="0.5">
      <c r="A878" s="14">
        <v>1563352</v>
      </c>
      <c r="B878" s="14" t="s">
        <v>471</v>
      </c>
      <c r="C878" s="14">
        <v>1</v>
      </c>
      <c r="H878" s="14">
        <v>1</v>
      </c>
      <c r="I878" s="14" t="s">
        <v>120</v>
      </c>
    </row>
    <row r="879" spans="1:9" x14ac:dyDescent="0.5">
      <c r="A879" s="14">
        <v>1581887</v>
      </c>
      <c r="B879" s="14" t="s">
        <v>369</v>
      </c>
      <c r="E879" s="14">
        <v>2</v>
      </c>
      <c r="H879" s="14">
        <v>2</v>
      </c>
      <c r="I879" s="14" t="s">
        <v>120</v>
      </c>
    </row>
    <row r="880" spans="1:9" x14ac:dyDescent="0.5">
      <c r="A880" s="14">
        <v>1527113</v>
      </c>
      <c r="B880" s="14" t="s">
        <v>119</v>
      </c>
      <c r="I880" s="14" t="s">
        <v>120</v>
      </c>
    </row>
    <row r="881" spans="1:9" x14ac:dyDescent="0.5">
      <c r="A881" s="14">
        <v>1570914</v>
      </c>
      <c r="B881" s="14" t="s">
        <v>301</v>
      </c>
      <c r="E881" s="14">
        <v>1</v>
      </c>
      <c r="H881" s="14">
        <v>1</v>
      </c>
      <c r="I881" s="14" t="s">
        <v>120</v>
      </c>
    </row>
    <row r="882" spans="1:9" x14ac:dyDescent="0.5">
      <c r="A882" s="14">
        <v>1540353</v>
      </c>
      <c r="B882" s="14" t="s">
        <v>174</v>
      </c>
      <c r="E882" s="14">
        <v>1</v>
      </c>
      <c r="H882" s="14">
        <v>1</v>
      </c>
      <c r="I882" s="14" t="s">
        <v>120</v>
      </c>
    </row>
    <row r="883" spans="1:9" x14ac:dyDescent="0.5">
      <c r="A883" s="14">
        <v>1544570</v>
      </c>
      <c r="B883" s="14" t="s">
        <v>442</v>
      </c>
      <c r="D883" s="14">
        <v>1</v>
      </c>
      <c r="H883" s="14">
        <v>1</v>
      </c>
      <c r="I883" s="14" t="s">
        <v>120</v>
      </c>
    </row>
    <row r="884" spans="1:9" x14ac:dyDescent="0.5">
      <c r="A884" s="14">
        <v>1544883</v>
      </c>
      <c r="B884" s="14" t="s">
        <v>123</v>
      </c>
      <c r="E884" s="14">
        <v>1</v>
      </c>
      <c r="H884" s="14">
        <v>1</v>
      </c>
      <c r="I884" s="14" t="s">
        <v>120</v>
      </c>
    </row>
    <row r="885" spans="1:9" x14ac:dyDescent="0.5">
      <c r="A885" s="14">
        <v>1502204</v>
      </c>
      <c r="B885" s="14" t="s">
        <v>420</v>
      </c>
      <c r="E885" s="14">
        <v>1</v>
      </c>
      <c r="H885" s="14">
        <v>1</v>
      </c>
      <c r="I885" s="14" t="s">
        <v>120</v>
      </c>
    </row>
    <row r="886" spans="1:9" x14ac:dyDescent="0.5">
      <c r="A886" s="14">
        <v>1532554</v>
      </c>
      <c r="B886" s="14" t="s">
        <v>119</v>
      </c>
      <c r="I886" s="14" t="s">
        <v>120</v>
      </c>
    </row>
    <row r="887" spans="1:9" x14ac:dyDescent="0.5">
      <c r="A887" s="14">
        <v>1539377</v>
      </c>
      <c r="B887" s="14" t="s">
        <v>217</v>
      </c>
      <c r="C887" s="14">
        <v>1</v>
      </c>
      <c r="H887" s="14">
        <v>1</v>
      </c>
      <c r="I887" s="14" t="s">
        <v>120</v>
      </c>
    </row>
    <row r="888" spans="1:9" x14ac:dyDescent="0.5">
      <c r="A888" s="14">
        <v>1528384</v>
      </c>
      <c r="B888" s="14" t="s">
        <v>472</v>
      </c>
      <c r="C888" s="14">
        <v>1</v>
      </c>
      <c r="H888" s="14">
        <v>1</v>
      </c>
      <c r="I888" s="14" t="s">
        <v>120</v>
      </c>
    </row>
    <row r="889" spans="1:9" x14ac:dyDescent="0.5">
      <c r="A889" s="14">
        <v>1544667</v>
      </c>
      <c r="B889" s="14" t="s">
        <v>269</v>
      </c>
      <c r="D889" s="14">
        <v>1</v>
      </c>
      <c r="H889" s="14">
        <v>1</v>
      </c>
      <c r="I889" s="14" t="s">
        <v>120</v>
      </c>
    </row>
    <row r="890" spans="1:9" x14ac:dyDescent="0.5">
      <c r="A890" s="14">
        <v>1543870</v>
      </c>
      <c r="B890" s="14" t="s">
        <v>169</v>
      </c>
      <c r="E890" s="14">
        <v>1</v>
      </c>
      <c r="H890" s="14">
        <v>1</v>
      </c>
      <c r="I890" s="14" t="s">
        <v>120</v>
      </c>
    </row>
    <row r="891" spans="1:9" x14ac:dyDescent="0.5">
      <c r="A891" s="14">
        <v>1568077</v>
      </c>
      <c r="B891" s="14" t="s">
        <v>269</v>
      </c>
      <c r="D891" s="14">
        <v>1</v>
      </c>
      <c r="H891" s="14">
        <v>1</v>
      </c>
      <c r="I891" s="14" t="s">
        <v>120</v>
      </c>
    </row>
    <row r="892" spans="1:9" x14ac:dyDescent="0.5">
      <c r="A892" s="14">
        <v>1553996</v>
      </c>
      <c r="B892" s="14" t="s">
        <v>175</v>
      </c>
      <c r="E892" s="14">
        <v>1</v>
      </c>
      <c r="H892" s="14">
        <v>1</v>
      </c>
      <c r="I892" s="14" t="s">
        <v>120</v>
      </c>
    </row>
    <row r="893" spans="1:9" x14ac:dyDescent="0.5">
      <c r="A893" s="14">
        <v>1522606</v>
      </c>
      <c r="B893" s="14" t="s">
        <v>144</v>
      </c>
      <c r="E893" s="14">
        <v>1</v>
      </c>
      <c r="H893" s="14">
        <v>1</v>
      </c>
      <c r="I893" s="14" t="s">
        <v>120</v>
      </c>
    </row>
    <row r="894" spans="1:9" x14ac:dyDescent="0.5">
      <c r="A894" s="14">
        <v>1543859</v>
      </c>
      <c r="B894" s="14" t="s">
        <v>169</v>
      </c>
      <c r="E894" s="14">
        <v>1</v>
      </c>
      <c r="H894" s="14">
        <v>1</v>
      </c>
      <c r="I894" s="14" t="s">
        <v>120</v>
      </c>
    </row>
    <row r="895" spans="1:9" x14ac:dyDescent="0.5">
      <c r="A895" s="14">
        <v>1493039</v>
      </c>
      <c r="B895" s="14" t="s">
        <v>130</v>
      </c>
      <c r="E895" s="14">
        <v>2</v>
      </c>
      <c r="H895" s="14">
        <v>1</v>
      </c>
      <c r="I895" s="14" t="s">
        <v>120</v>
      </c>
    </row>
    <row r="896" spans="1:9" x14ac:dyDescent="0.5">
      <c r="A896" s="14">
        <v>1532399</v>
      </c>
      <c r="B896" s="14" t="s">
        <v>473</v>
      </c>
      <c r="C896" s="14">
        <v>1</v>
      </c>
      <c r="H896" s="14">
        <v>1</v>
      </c>
      <c r="I896" s="14" t="s">
        <v>120</v>
      </c>
    </row>
    <row r="897" spans="1:9" x14ac:dyDescent="0.5">
      <c r="A897" s="14">
        <v>1547803</v>
      </c>
      <c r="B897" s="14" t="s">
        <v>119</v>
      </c>
      <c r="I897" s="14" t="s">
        <v>120</v>
      </c>
    </row>
    <row r="898" spans="1:9" x14ac:dyDescent="0.5">
      <c r="A898" s="14">
        <v>1552731</v>
      </c>
      <c r="B898" s="14" t="s">
        <v>366</v>
      </c>
      <c r="E898" s="14">
        <v>1</v>
      </c>
      <c r="H898" s="14">
        <v>1</v>
      </c>
      <c r="I898" s="14" t="s">
        <v>120</v>
      </c>
    </row>
    <row r="899" spans="1:9" x14ac:dyDescent="0.5">
      <c r="A899" s="14">
        <v>1509772</v>
      </c>
      <c r="B899" s="14" t="s">
        <v>264</v>
      </c>
      <c r="E899" s="14">
        <v>1</v>
      </c>
      <c r="H899" s="14">
        <v>1</v>
      </c>
      <c r="I899" s="14" t="s">
        <v>120</v>
      </c>
    </row>
    <row r="900" spans="1:9" x14ac:dyDescent="0.5">
      <c r="A900" s="14">
        <v>1523386</v>
      </c>
      <c r="B900" s="14" t="s">
        <v>392</v>
      </c>
      <c r="E900" s="14">
        <v>2</v>
      </c>
      <c r="H900" s="14">
        <v>1</v>
      </c>
      <c r="I900" s="14" t="s">
        <v>120</v>
      </c>
    </row>
    <row r="901" spans="1:9" x14ac:dyDescent="0.5">
      <c r="A901" s="14">
        <v>1505837</v>
      </c>
      <c r="B901" s="14" t="s">
        <v>474</v>
      </c>
      <c r="D901" s="14">
        <v>2</v>
      </c>
      <c r="H901" s="14">
        <v>1</v>
      </c>
      <c r="I901" s="14" t="s">
        <v>120</v>
      </c>
    </row>
    <row r="902" spans="1:9" x14ac:dyDescent="0.5">
      <c r="A902" s="14">
        <v>1493566</v>
      </c>
      <c r="B902" s="14" t="s">
        <v>206</v>
      </c>
      <c r="E902" s="14">
        <v>1</v>
      </c>
      <c r="H902" s="14">
        <v>1</v>
      </c>
      <c r="I902" s="14" t="s">
        <v>120</v>
      </c>
    </row>
    <row r="903" spans="1:9" x14ac:dyDescent="0.5">
      <c r="A903" s="14">
        <v>1536632</v>
      </c>
      <c r="B903" s="14" t="s">
        <v>163</v>
      </c>
      <c r="D903" s="14">
        <v>2</v>
      </c>
      <c r="H903" s="14">
        <v>1</v>
      </c>
      <c r="I903" s="14" t="s">
        <v>120</v>
      </c>
    </row>
    <row r="904" spans="1:9" x14ac:dyDescent="0.5">
      <c r="A904" s="14">
        <v>1519536</v>
      </c>
      <c r="B904" s="14" t="s">
        <v>214</v>
      </c>
      <c r="E904" s="14">
        <v>1</v>
      </c>
      <c r="H904" s="14">
        <v>1</v>
      </c>
      <c r="I904" s="14" t="s">
        <v>120</v>
      </c>
    </row>
    <row r="905" spans="1:9" x14ac:dyDescent="0.5">
      <c r="A905" s="14">
        <v>1576220</v>
      </c>
      <c r="B905" s="14" t="s">
        <v>258</v>
      </c>
      <c r="E905" s="14">
        <v>2</v>
      </c>
      <c r="H905" s="14">
        <v>1</v>
      </c>
      <c r="I905" s="14" t="s">
        <v>120</v>
      </c>
    </row>
    <row r="906" spans="1:9" x14ac:dyDescent="0.5">
      <c r="A906" s="14">
        <v>1549136</v>
      </c>
      <c r="B906" s="14" t="s">
        <v>312</v>
      </c>
      <c r="E906" s="14">
        <v>1</v>
      </c>
      <c r="H906" s="14">
        <v>1</v>
      </c>
      <c r="I906" s="14" t="s">
        <v>120</v>
      </c>
    </row>
    <row r="907" spans="1:9" x14ac:dyDescent="0.5">
      <c r="A907" s="14">
        <v>1561705</v>
      </c>
      <c r="B907" s="14" t="s">
        <v>93</v>
      </c>
      <c r="E907" s="14">
        <v>4</v>
      </c>
      <c r="H907" s="14">
        <v>1</v>
      </c>
      <c r="I907" s="14" t="s">
        <v>120</v>
      </c>
    </row>
    <row r="908" spans="1:9" x14ac:dyDescent="0.5">
      <c r="A908" s="14">
        <v>1376938</v>
      </c>
      <c r="B908" s="14" t="s">
        <v>475</v>
      </c>
      <c r="E908" s="14">
        <v>1</v>
      </c>
      <c r="H908" s="14">
        <v>1</v>
      </c>
      <c r="I908" s="14" t="s">
        <v>120</v>
      </c>
    </row>
    <row r="909" spans="1:9" x14ac:dyDescent="0.5">
      <c r="A909" s="14">
        <v>1498775</v>
      </c>
      <c r="B909" s="14" t="s">
        <v>271</v>
      </c>
      <c r="E909" s="14">
        <v>1</v>
      </c>
      <c r="H909" s="14">
        <v>1</v>
      </c>
      <c r="I909" s="14" t="s">
        <v>120</v>
      </c>
    </row>
    <row r="910" spans="1:9" x14ac:dyDescent="0.5">
      <c r="A910" s="14">
        <v>1556326</v>
      </c>
      <c r="B910" s="14" t="s">
        <v>476</v>
      </c>
      <c r="D910" s="14">
        <v>1</v>
      </c>
      <c r="H910" s="14">
        <v>1</v>
      </c>
      <c r="I910" s="14" t="s">
        <v>120</v>
      </c>
    </row>
    <row r="911" spans="1:9" x14ac:dyDescent="0.5">
      <c r="A911" s="14">
        <v>1544765</v>
      </c>
      <c r="B911" s="14" t="s">
        <v>180</v>
      </c>
      <c r="E911" s="14">
        <v>1</v>
      </c>
      <c r="H911" s="14">
        <v>1</v>
      </c>
      <c r="I911" s="14" t="s">
        <v>120</v>
      </c>
    </row>
    <row r="912" spans="1:9" x14ac:dyDescent="0.5">
      <c r="A912" s="14">
        <v>1561802</v>
      </c>
      <c r="B912" s="14" t="s">
        <v>477</v>
      </c>
      <c r="D912" s="14">
        <v>1</v>
      </c>
      <c r="H912" s="14">
        <v>1</v>
      </c>
      <c r="I912" s="14" t="s">
        <v>120</v>
      </c>
    </row>
    <row r="913" spans="1:9" x14ac:dyDescent="0.5">
      <c r="A913" s="14">
        <v>1495166</v>
      </c>
      <c r="B913" s="14" t="s">
        <v>106</v>
      </c>
      <c r="E913" s="14">
        <v>1</v>
      </c>
      <c r="H913" s="14">
        <v>1</v>
      </c>
      <c r="I913" s="14" t="s">
        <v>120</v>
      </c>
    </row>
    <row r="914" spans="1:9" x14ac:dyDescent="0.5">
      <c r="A914" s="14">
        <v>1578857</v>
      </c>
      <c r="B914" s="14" t="s">
        <v>189</v>
      </c>
      <c r="E914" s="14">
        <v>1</v>
      </c>
      <c r="H914" s="14">
        <v>1</v>
      </c>
      <c r="I914" s="14" t="s">
        <v>120</v>
      </c>
    </row>
    <row r="915" spans="1:9" x14ac:dyDescent="0.5">
      <c r="A915" s="14">
        <v>1540555</v>
      </c>
      <c r="B915" s="14" t="s">
        <v>478</v>
      </c>
      <c r="E915" s="14">
        <v>2</v>
      </c>
      <c r="H915" s="14">
        <v>1</v>
      </c>
      <c r="I915" s="14" t="s">
        <v>120</v>
      </c>
    </row>
    <row r="916" spans="1:9" x14ac:dyDescent="0.5">
      <c r="A916" s="14">
        <v>1490227</v>
      </c>
      <c r="B916" s="14" t="s">
        <v>312</v>
      </c>
      <c r="E916" s="14">
        <v>1</v>
      </c>
      <c r="H916" s="14">
        <v>1</v>
      </c>
      <c r="I916" s="14" t="s">
        <v>120</v>
      </c>
    </row>
    <row r="917" spans="1:9" x14ac:dyDescent="0.5">
      <c r="A917" s="14">
        <v>1577532</v>
      </c>
      <c r="B917" s="14" t="s">
        <v>479</v>
      </c>
      <c r="E917" s="14">
        <v>2</v>
      </c>
      <c r="H917" s="14">
        <v>1</v>
      </c>
      <c r="I917" s="14" t="s">
        <v>120</v>
      </c>
    </row>
    <row r="918" spans="1:9" x14ac:dyDescent="0.5">
      <c r="A918" s="14">
        <v>1498897</v>
      </c>
      <c r="B918" s="14" t="s">
        <v>134</v>
      </c>
      <c r="E918" s="14">
        <v>1</v>
      </c>
      <c r="H918" s="14">
        <v>1</v>
      </c>
      <c r="I918" s="14" t="s">
        <v>120</v>
      </c>
    </row>
    <row r="919" spans="1:9" x14ac:dyDescent="0.5">
      <c r="A919" s="14">
        <v>1577314</v>
      </c>
      <c r="B919" s="14" t="s">
        <v>480</v>
      </c>
      <c r="E919" s="14">
        <v>1</v>
      </c>
      <c r="H919" s="14">
        <v>1</v>
      </c>
      <c r="I919" s="14" t="s">
        <v>120</v>
      </c>
    </row>
    <row r="920" spans="1:9" x14ac:dyDescent="0.5">
      <c r="A920" s="14">
        <v>1493667</v>
      </c>
      <c r="B920" s="14" t="s">
        <v>317</v>
      </c>
      <c r="E920" s="14">
        <v>1</v>
      </c>
      <c r="H920" s="14">
        <v>1</v>
      </c>
      <c r="I920" s="14" t="s">
        <v>120</v>
      </c>
    </row>
    <row r="921" spans="1:9" x14ac:dyDescent="0.5">
      <c r="A921" s="14">
        <v>1567686</v>
      </c>
      <c r="B921" s="14" t="s">
        <v>306</v>
      </c>
      <c r="C921" s="14">
        <v>1</v>
      </c>
      <c r="H921" s="14">
        <v>1</v>
      </c>
      <c r="I921" s="14" t="s">
        <v>120</v>
      </c>
    </row>
    <row r="922" spans="1:9" x14ac:dyDescent="0.5">
      <c r="A922" s="14">
        <v>1535080</v>
      </c>
      <c r="B922" s="14" t="s">
        <v>284</v>
      </c>
      <c r="D922" s="14">
        <v>2</v>
      </c>
      <c r="H922" s="14">
        <v>1</v>
      </c>
      <c r="I922" s="14" t="s">
        <v>120</v>
      </c>
    </row>
    <row r="923" spans="1:9" x14ac:dyDescent="0.5">
      <c r="A923" s="14">
        <v>1557874</v>
      </c>
      <c r="B923" s="14" t="s">
        <v>481</v>
      </c>
      <c r="C923" s="14">
        <v>1</v>
      </c>
      <c r="H923" s="14">
        <v>1</v>
      </c>
      <c r="I923" s="14" t="s">
        <v>120</v>
      </c>
    </row>
    <row r="924" spans="1:9" x14ac:dyDescent="0.5">
      <c r="A924" s="14">
        <v>1501507</v>
      </c>
      <c r="B924" s="14" t="s">
        <v>482</v>
      </c>
      <c r="E924" s="14">
        <v>1</v>
      </c>
      <c r="H924" s="14">
        <v>1</v>
      </c>
      <c r="I924" s="14" t="s">
        <v>120</v>
      </c>
    </row>
    <row r="925" spans="1:9" x14ac:dyDescent="0.5">
      <c r="A925" s="14">
        <v>1563102</v>
      </c>
      <c r="B925" s="14" t="s">
        <v>248</v>
      </c>
      <c r="E925" s="14">
        <v>8</v>
      </c>
      <c r="H925" s="14">
        <v>1</v>
      </c>
      <c r="I925" s="14" t="s">
        <v>120</v>
      </c>
    </row>
    <row r="926" spans="1:9" x14ac:dyDescent="0.5">
      <c r="A926" s="14">
        <v>1538245</v>
      </c>
      <c r="B926" s="14" t="s">
        <v>119</v>
      </c>
      <c r="I926" s="14" t="s">
        <v>120</v>
      </c>
    </row>
    <row r="927" spans="1:9" x14ac:dyDescent="0.5">
      <c r="A927" s="14">
        <v>1505888</v>
      </c>
      <c r="B927" s="14" t="s">
        <v>254</v>
      </c>
      <c r="C927" s="14">
        <v>1</v>
      </c>
      <c r="H927" s="14">
        <v>1</v>
      </c>
      <c r="I927" s="14" t="s">
        <v>120</v>
      </c>
    </row>
    <row r="928" spans="1:9" x14ac:dyDescent="0.5">
      <c r="A928" s="14">
        <v>1537349</v>
      </c>
      <c r="B928" s="14" t="s">
        <v>483</v>
      </c>
      <c r="C928" s="14">
        <v>0</v>
      </c>
      <c r="D928" s="14">
        <v>0</v>
      </c>
      <c r="E928" s="14">
        <v>1</v>
      </c>
      <c r="G928" s="14">
        <v>0</v>
      </c>
      <c r="H928" s="14">
        <v>1</v>
      </c>
      <c r="I928" s="14" t="s">
        <v>120</v>
      </c>
    </row>
    <row r="929" spans="1:9" x14ac:dyDescent="0.5">
      <c r="A929" s="14">
        <v>1527108</v>
      </c>
      <c r="B929" s="14" t="s">
        <v>119</v>
      </c>
      <c r="I929" s="14" t="s">
        <v>120</v>
      </c>
    </row>
    <row r="930" spans="1:9" x14ac:dyDescent="0.5">
      <c r="A930" s="14">
        <v>1437210</v>
      </c>
      <c r="B930" s="14" t="s">
        <v>363</v>
      </c>
      <c r="D930" s="14">
        <v>2</v>
      </c>
      <c r="H930" s="14">
        <v>1</v>
      </c>
      <c r="I930" s="14" t="s">
        <v>120</v>
      </c>
    </row>
    <row r="931" spans="1:9" x14ac:dyDescent="0.5">
      <c r="A931" s="14">
        <v>1511786</v>
      </c>
      <c r="B931" s="14" t="s">
        <v>273</v>
      </c>
      <c r="E931" s="14">
        <v>1</v>
      </c>
      <c r="H931" s="14">
        <v>1</v>
      </c>
      <c r="I931" s="14" t="s">
        <v>120</v>
      </c>
    </row>
    <row r="932" spans="1:9" x14ac:dyDescent="0.5">
      <c r="A932" s="14">
        <v>1553120</v>
      </c>
      <c r="B932" s="14" t="s">
        <v>484</v>
      </c>
      <c r="D932" s="14">
        <v>1</v>
      </c>
      <c r="H932" s="14">
        <v>1</v>
      </c>
      <c r="I932" s="14" t="s">
        <v>120</v>
      </c>
    </row>
    <row r="933" spans="1:9" x14ac:dyDescent="0.5">
      <c r="A933" s="14">
        <v>1540731</v>
      </c>
      <c r="B933" s="14" t="s">
        <v>182</v>
      </c>
      <c r="E933" s="14">
        <v>1</v>
      </c>
      <c r="H933" s="14">
        <v>1</v>
      </c>
      <c r="I933" s="14" t="s">
        <v>120</v>
      </c>
    </row>
    <row r="934" spans="1:9" x14ac:dyDescent="0.5">
      <c r="A934" s="14">
        <v>1514097</v>
      </c>
      <c r="B934" s="14" t="s">
        <v>126</v>
      </c>
      <c r="E934" s="14">
        <v>2</v>
      </c>
      <c r="H934" s="14">
        <v>1</v>
      </c>
      <c r="I934" s="14" t="s">
        <v>120</v>
      </c>
    </row>
    <row r="935" spans="1:9" x14ac:dyDescent="0.5">
      <c r="A935" s="14">
        <v>1499868</v>
      </c>
      <c r="B935" s="14" t="s">
        <v>436</v>
      </c>
      <c r="E935" s="14">
        <v>1</v>
      </c>
      <c r="H935" s="14">
        <v>1</v>
      </c>
      <c r="I935" s="14" t="s">
        <v>120</v>
      </c>
    </row>
    <row r="936" spans="1:9" x14ac:dyDescent="0.5">
      <c r="A936" s="14">
        <v>1578876</v>
      </c>
      <c r="B936" s="14" t="s">
        <v>364</v>
      </c>
      <c r="E936" s="14">
        <v>1</v>
      </c>
      <c r="H936" s="14">
        <v>1</v>
      </c>
      <c r="I936" s="14" t="s">
        <v>120</v>
      </c>
    </row>
    <row r="937" spans="1:9" x14ac:dyDescent="0.5">
      <c r="A937" s="14">
        <v>1515397</v>
      </c>
      <c r="B937" s="14" t="s">
        <v>175</v>
      </c>
      <c r="E937" s="14">
        <v>1</v>
      </c>
      <c r="H937" s="14">
        <v>1</v>
      </c>
      <c r="I937" s="14" t="s">
        <v>120</v>
      </c>
    </row>
    <row r="938" spans="1:9" x14ac:dyDescent="0.5">
      <c r="A938" s="14">
        <v>1583872</v>
      </c>
      <c r="B938" s="14" t="s">
        <v>255</v>
      </c>
      <c r="D938" s="14">
        <v>2</v>
      </c>
      <c r="H938" s="14">
        <v>1</v>
      </c>
      <c r="I938" s="14" t="s">
        <v>120</v>
      </c>
    </row>
    <row r="939" spans="1:9" x14ac:dyDescent="0.5">
      <c r="A939" s="14">
        <v>1583095</v>
      </c>
      <c r="B939" s="14" t="s">
        <v>485</v>
      </c>
      <c r="E939" s="14">
        <v>1</v>
      </c>
      <c r="H939" s="14">
        <v>1</v>
      </c>
      <c r="I939" s="14" t="s">
        <v>120</v>
      </c>
    </row>
    <row r="940" spans="1:9" x14ac:dyDescent="0.5">
      <c r="A940" s="14">
        <v>1551654</v>
      </c>
      <c r="B940" s="14" t="s">
        <v>200</v>
      </c>
      <c r="E940" s="14">
        <v>1</v>
      </c>
      <c r="H940" s="14">
        <v>1</v>
      </c>
      <c r="I940" s="14" t="s">
        <v>120</v>
      </c>
    </row>
    <row r="941" spans="1:9" x14ac:dyDescent="0.5">
      <c r="A941" s="14">
        <v>1453087</v>
      </c>
      <c r="B941" s="14" t="s">
        <v>486</v>
      </c>
      <c r="E941" s="14">
        <v>1</v>
      </c>
      <c r="H941" s="14">
        <v>2</v>
      </c>
      <c r="I941" s="14" t="s">
        <v>120</v>
      </c>
    </row>
    <row r="942" spans="1:9" x14ac:dyDescent="0.5">
      <c r="A942" s="14">
        <v>1500174</v>
      </c>
      <c r="B942" s="14" t="s">
        <v>435</v>
      </c>
      <c r="E942" s="14">
        <v>1</v>
      </c>
      <c r="H942" s="14">
        <v>1</v>
      </c>
      <c r="I942" s="14" t="s">
        <v>120</v>
      </c>
    </row>
    <row r="943" spans="1:9" x14ac:dyDescent="0.5">
      <c r="A943" s="14">
        <v>1523620</v>
      </c>
      <c r="B943" s="14" t="s">
        <v>366</v>
      </c>
      <c r="C943" s="14">
        <v>0</v>
      </c>
      <c r="D943" s="14">
        <v>0</v>
      </c>
      <c r="E943" s="14">
        <v>1</v>
      </c>
      <c r="G943" s="14">
        <v>0</v>
      </c>
      <c r="H943" s="14">
        <v>1</v>
      </c>
      <c r="I943" s="14" t="s">
        <v>120</v>
      </c>
    </row>
    <row r="944" spans="1:9" x14ac:dyDescent="0.5">
      <c r="A944" s="14">
        <v>1458454</v>
      </c>
      <c r="B944" s="14" t="s">
        <v>323</v>
      </c>
      <c r="C944" s="14">
        <v>1</v>
      </c>
      <c r="H944" s="14">
        <v>1</v>
      </c>
      <c r="I944" s="14" t="s">
        <v>120</v>
      </c>
    </row>
    <row r="945" spans="1:9" x14ac:dyDescent="0.5">
      <c r="A945" s="14">
        <v>1567857</v>
      </c>
      <c r="B945" s="14" t="s">
        <v>487</v>
      </c>
      <c r="E945" s="14">
        <v>1</v>
      </c>
      <c r="H945" s="14">
        <v>1</v>
      </c>
      <c r="I945" s="14" t="s">
        <v>120</v>
      </c>
    </row>
    <row r="946" spans="1:9" x14ac:dyDescent="0.5">
      <c r="A946" s="14">
        <v>1601745</v>
      </c>
      <c r="B946" s="14" t="s">
        <v>171</v>
      </c>
      <c r="E946" s="14">
        <v>1</v>
      </c>
      <c r="H946" s="14">
        <v>1</v>
      </c>
      <c r="I946" s="14" t="s">
        <v>120</v>
      </c>
    </row>
    <row r="947" spans="1:9" x14ac:dyDescent="0.5">
      <c r="A947" s="14">
        <v>1535069</v>
      </c>
      <c r="B947" s="14" t="s">
        <v>488</v>
      </c>
      <c r="C947" s="14">
        <v>1</v>
      </c>
      <c r="H947" s="14">
        <v>1</v>
      </c>
      <c r="I947" s="14" t="s">
        <v>120</v>
      </c>
    </row>
    <row r="948" spans="1:9" x14ac:dyDescent="0.5">
      <c r="A948" s="14">
        <v>1458452</v>
      </c>
      <c r="B948" s="14" t="s">
        <v>323</v>
      </c>
      <c r="E948" s="14">
        <v>2</v>
      </c>
      <c r="H948" s="14">
        <v>1</v>
      </c>
      <c r="I948" s="14" t="s">
        <v>120</v>
      </c>
    </row>
    <row r="949" spans="1:9" x14ac:dyDescent="0.5">
      <c r="A949" s="14">
        <v>1548982</v>
      </c>
      <c r="B949" s="14" t="s">
        <v>164</v>
      </c>
      <c r="D949" s="14">
        <v>2</v>
      </c>
      <c r="H949" s="14">
        <v>1</v>
      </c>
      <c r="I949" s="14" t="s">
        <v>120</v>
      </c>
    </row>
    <row r="950" spans="1:9" x14ac:dyDescent="0.5">
      <c r="A950" s="14">
        <v>1550564</v>
      </c>
      <c r="B950" s="14" t="s">
        <v>190</v>
      </c>
      <c r="E950" s="14">
        <v>1</v>
      </c>
      <c r="H950" s="14">
        <v>1</v>
      </c>
      <c r="I950" s="14" t="s">
        <v>120</v>
      </c>
    </row>
    <row r="951" spans="1:9" x14ac:dyDescent="0.5">
      <c r="A951" s="14">
        <v>1507286</v>
      </c>
      <c r="B951" s="14" t="s">
        <v>172</v>
      </c>
      <c r="E951" s="14">
        <v>2</v>
      </c>
      <c r="H951" s="14">
        <v>1</v>
      </c>
      <c r="I951" s="14" t="s">
        <v>120</v>
      </c>
    </row>
    <row r="952" spans="1:9" x14ac:dyDescent="0.5">
      <c r="A952" s="14">
        <v>1547459</v>
      </c>
      <c r="B952" s="14" t="s">
        <v>180</v>
      </c>
      <c r="E952" s="14">
        <v>2</v>
      </c>
      <c r="H952" s="14">
        <v>1</v>
      </c>
      <c r="I952" s="14" t="s">
        <v>120</v>
      </c>
    </row>
    <row r="953" spans="1:9" x14ac:dyDescent="0.5">
      <c r="A953" s="14">
        <v>1553789</v>
      </c>
      <c r="B953" s="14" t="s">
        <v>482</v>
      </c>
      <c r="E953" s="14">
        <v>1</v>
      </c>
      <c r="H953" s="14">
        <v>1</v>
      </c>
      <c r="I953" s="14" t="s">
        <v>120</v>
      </c>
    </row>
    <row r="954" spans="1:9" x14ac:dyDescent="0.5">
      <c r="A954" s="14">
        <v>1567553</v>
      </c>
      <c r="B954" s="14" t="s">
        <v>236</v>
      </c>
      <c r="E954" s="14">
        <v>2</v>
      </c>
      <c r="H954" s="14">
        <v>1</v>
      </c>
      <c r="I954" s="14" t="s">
        <v>120</v>
      </c>
    </row>
    <row r="955" spans="1:9" x14ac:dyDescent="0.5">
      <c r="A955" s="14">
        <v>1515019</v>
      </c>
      <c r="B955" s="14" t="s">
        <v>156</v>
      </c>
      <c r="C955" s="14">
        <v>0</v>
      </c>
      <c r="D955" s="14">
        <v>0</v>
      </c>
      <c r="E955" s="14">
        <v>1</v>
      </c>
      <c r="G955" s="14">
        <v>0</v>
      </c>
      <c r="H955" s="14">
        <v>1</v>
      </c>
      <c r="I955" s="14" t="s">
        <v>120</v>
      </c>
    </row>
    <row r="956" spans="1:9" x14ac:dyDescent="0.5">
      <c r="A956" s="14">
        <v>1492913</v>
      </c>
      <c r="B956" s="14" t="s">
        <v>386</v>
      </c>
      <c r="D956" s="14">
        <v>1</v>
      </c>
      <c r="H956" s="14">
        <v>1</v>
      </c>
      <c r="I956" s="14" t="s">
        <v>120</v>
      </c>
    </row>
    <row r="957" spans="1:9" x14ac:dyDescent="0.5">
      <c r="A957" s="14">
        <v>1582260</v>
      </c>
      <c r="B957" s="14" t="s">
        <v>261</v>
      </c>
      <c r="E957" s="14">
        <v>1</v>
      </c>
      <c r="H957" s="14">
        <v>1</v>
      </c>
      <c r="I957" s="14" t="s">
        <v>120</v>
      </c>
    </row>
    <row r="958" spans="1:9" x14ac:dyDescent="0.5">
      <c r="A958" s="14">
        <v>1469887</v>
      </c>
      <c r="B958" s="14" t="s">
        <v>489</v>
      </c>
      <c r="E958" s="14">
        <v>1</v>
      </c>
      <c r="H958" s="14">
        <v>1</v>
      </c>
      <c r="I958" s="14" t="s">
        <v>120</v>
      </c>
    </row>
    <row r="959" spans="1:9" x14ac:dyDescent="0.5">
      <c r="A959" s="14">
        <v>1553988</v>
      </c>
      <c r="B959" s="14" t="s">
        <v>410</v>
      </c>
      <c r="E959" s="14">
        <v>1</v>
      </c>
      <c r="H959" s="14">
        <v>1</v>
      </c>
      <c r="I959" s="14" t="s">
        <v>120</v>
      </c>
    </row>
    <row r="960" spans="1:9" x14ac:dyDescent="0.5">
      <c r="A960" s="14">
        <v>1564459</v>
      </c>
      <c r="B960" s="14" t="s">
        <v>447</v>
      </c>
      <c r="E960" s="14">
        <v>1</v>
      </c>
      <c r="H960" s="14">
        <v>1</v>
      </c>
      <c r="I960" s="14" t="s">
        <v>120</v>
      </c>
    </row>
    <row r="961" spans="1:9" x14ac:dyDescent="0.5">
      <c r="A961" s="14">
        <v>1490224</v>
      </c>
      <c r="B961" s="14" t="s">
        <v>312</v>
      </c>
      <c r="E961" s="14">
        <v>1</v>
      </c>
      <c r="H961" s="14">
        <v>1</v>
      </c>
      <c r="I961" s="14" t="s">
        <v>120</v>
      </c>
    </row>
    <row r="962" spans="1:9" x14ac:dyDescent="0.5">
      <c r="A962" s="14">
        <v>1571610</v>
      </c>
      <c r="B962" s="14" t="s">
        <v>369</v>
      </c>
      <c r="E962" s="14">
        <v>1</v>
      </c>
      <c r="H962" s="14">
        <v>1</v>
      </c>
      <c r="I962" s="14" t="s">
        <v>120</v>
      </c>
    </row>
    <row r="963" spans="1:9" x14ac:dyDescent="0.5">
      <c r="A963" s="14">
        <v>1547034</v>
      </c>
      <c r="B963" s="14" t="s">
        <v>434</v>
      </c>
      <c r="D963" s="14">
        <v>1</v>
      </c>
      <c r="H963" s="14">
        <v>1</v>
      </c>
      <c r="I963" s="14" t="s">
        <v>120</v>
      </c>
    </row>
    <row r="964" spans="1:9" x14ac:dyDescent="0.5">
      <c r="A964" s="14">
        <v>1511471</v>
      </c>
      <c r="B964" s="14" t="s">
        <v>490</v>
      </c>
      <c r="E964" s="14">
        <v>2</v>
      </c>
      <c r="H964" s="14">
        <v>1</v>
      </c>
      <c r="I964" s="14" t="s">
        <v>120</v>
      </c>
    </row>
    <row r="965" spans="1:9" x14ac:dyDescent="0.5">
      <c r="A965" s="14">
        <v>1491872</v>
      </c>
      <c r="B965" s="14" t="s">
        <v>105</v>
      </c>
      <c r="E965" s="14">
        <v>1</v>
      </c>
      <c r="H965" s="14">
        <v>1</v>
      </c>
      <c r="I965" s="14" t="s">
        <v>120</v>
      </c>
    </row>
    <row r="966" spans="1:9" x14ac:dyDescent="0.5">
      <c r="A966" s="14">
        <v>1477206</v>
      </c>
      <c r="B966" s="14" t="s">
        <v>275</v>
      </c>
      <c r="E966" s="14">
        <v>1</v>
      </c>
      <c r="H966" s="14">
        <v>1</v>
      </c>
      <c r="I966" s="14" t="s">
        <v>120</v>
      </c>
    </row>
    <row r="967" spans="1:9" x14ac:dyDescent="0.5">
      <c r="A967" s="14">
        <v>1499841</v>
      </c>
      <c r="B967" s="14" t="s">
        <v>436</v>
      </c>
      <c r="E967" s="14">
        <v>1</v>
      </c>
      <c r="H967" s="14">
        <v>1</v>
      </c>
      <c r="I967" s="14" t="s">
        <v>120</v>
      </c>
    </row>
    <row r="968" spans="1:9" x14ac:dyDescent="0.5">
      <c r="A968" s="14">
        <v>1557731</v>
      </c>
      <c r="B968" s="14" t="s">
        <v>491</v>
      </c>
      <c r="D968" s="14">
        <v>0</v>
      </c>
      <c r="E968" s="14">
        <v>1</v>
      </c>
      <c r="H968" s="14">
        <v>1</v>
      </c>
      <c r="I968" s="14" t="s">
        <v>120</v>
      </c>
    </row>
    <row r="969" spans="1:9" x14ac:dyDescent="0.5">
      <c r="A969" s="14">
        <v>1490415</v>
      </c>
      <c r="B969" s="14" t="s">
        <v>323</v>
      </c>
      <c r="E969" s="14">
        <v>1</v>
      </c>
      <c r="H969" s="14">
        <v>1</v>
      </c>
      <c r="I969" s="14" t="s">
        <v>120</v>
      </c>
    </row>
    <row r="970" spans="1:9" x14ac:dyDescent="0.5">
      <c r="A970" s="14">
        <v>1506294</v>
      </c>
      <c r="B970" s="14" t="s">
        <v>159</v>
      </c>
      <c r="E970" s="14">
        <v>1</v>
      </c>
      <c r="H970" s="14">
        <v>1</v>
      </c>
      <c r="I970" s="14" t="s">
        <v>120</v>
      </c>
    </row>
    <row r="971" spans="1:9" x14ac:dyDescent="0.5">
      <c r="A971" s="14">
        <v>1548003</v>
      </c>
      <c r="B971" s="14" t="s">
        <v>173</v>
      </c>
      <c r="E971" s="14">
        <v>1</v>
      </c>
      <c r="H971" s="14">
        <v>1</v>
      </c>
      <c r="I971" s="14" t="s">
        <v>120</v>
      </c>
    </row>
    <row r="972" spans="1:9" x14ac:dyDescent="0.5">
      <c r="A972" s="14">
        <v>1522612</v>
      </c>
      <c r="B972" s="14" t="s">
        <v>144</v>
      </c>
      <c r="E972" s="14">
        <v>1</v>
      </c>
      <c r="H972" s="14">
        <v>1</v>
      </c>
      <c r="I972" s="14" t="s">
        <v>120</v>
      </c>
    </row>
    <row r="973" spans="1:9" x14ac:dyDescent="0.5">
      <c r="A973" s="14">
        <v>1557425</v>
      </c>
      <c r="B973" s="14" t="s">
        <v>95</v>
      </c>
      <c r="E973" s="14">
        <v>1</v>
      </c>
      <c r="H973" s="14">
        <v>1</v>
      </c>
      <c r="I973" s="14" t="s">
        <v>120</v>
      </c>
    </row>
    <row r="974" spans="1:9" x14ac:dyDescent="0.5">
      <c r="A974" s="14">
        <v>1535593</v>
      </c>
      <c r="B974" s="14" t="s">
        <v>325</v>
      </c>
      <c r="E974" s="14">
        <v>1</v>
      </c>
      <c r="H974" s="14">
        <v>1</v>
      </c>
      <c r="I974" s="14" t="s">
        <v>120</v>
      </c>
    </row>
    <row r="975" spans="1:9" x14ac:dyDescent="0.5">
      <c r="A975" s="14">
        <v>1544650</v>
      </c>
      <c r="B975" s="14" t="s">
        <v>492</v>
      </c>
      <c r="E975" s="14">
        <v>2</v>
      </c>
      <c r="H975" s="14">
        <v>1</v>
      </c>
      <c r="I975" s="14" t="s">
        <v>120</v>
      </c>
    </row>
    <row r="976" spans="1:9" x14ac:dyDescent="0.5">
      <c r="A976" s="14">
        <v>1530109</v>
      </c>
      <c r="B976" s="14" t="s">
        <v>493</v>
      </c>
      <c r="D976" s="14">
        <v>1</v>
      </c>
      <c r="H976" s="14">
        <v>1</v>
      </c>
      <c r="I976" s="14" t="s">
        <v>120</v>
      </c>
    </row>
    <row r="977" spans="1:9" x14ac:dyDescent="0.5">
      <c r="A977" s="14">
        <v>1592644</v>
      </c>
      <c r="B977" s="14" t="s">
        <v>406</v>
      </c>
      <c r="E977" s="14">
        <v>1</v>
      </c>
      <c r="H977" s="14">
        <v>1</v>
      </c>
      <c r="I977" s="14" t="s">
        <v>120</v>
      </c>
    </row>
    <row r="978" spans="1:9" x14ac:dyDescent="0.5">
      <c r="A978" s="14">
        <v>1518929</v>
      </c>
      <c r="B978" s="14" t="s">
        <v>175</v>
      </c>
      <c r="E978" s="14">
        <v>1</v>
      </c>
      <c r="H978" s="14">
        <v>1</v>
      </c>
      <c r="I978" s="14" t="s">
        <v>120</v>
      </c>
    </row>
    <row r="979" spans="1:9" x14ac:dyDescent="0.5">
      <c r="A979" s="14">
        <v>1517929</v>
      </c>
      <c r="B979" s="14" t="s">
        <v>418</v>
      </c>
      <c r="E979" s="14">
        <v>4</v>
      </c>
      <c r="H979" s="14">
        <v>1</v>
      </c>
      <c r="I979" s="14" t="s">
        <v>120</v>
      </c>
    </row>
    <row r="980" spans="1:9" x14ac:dyDescent="0.5">
      <c r="A980" s="14">
        <v>1560050</v>
      </c>
      <c r="B980" s="14" t="s">
        <v>494</v>
      </c>
      <c r="E980" s="14">
        <v>1</v>
      </c>
      <c r="H980" s="14">
        <v>1</v>
      </c>
      <c r="I980" s="14" t="s">
        <v>120</v>
      </c>
    </row>
    <row r="981" spans="1:9" x14ac:dyDescent="0.5">
      <c r="A981" s="14">
        <v>1532669</v>
      </c>
      <c r="B981" s="14" t="s">
        <v>119</v>
      </c>
      <c r="I981" s="14" t="s">
        <v>120</v>
      </c>
    </row>
    <row r="982" spans="1:9" x14ac:dyDescent="0.5">
      <c r="A982" s="14">
        <v>1596289</v>
      </c>
      <c r="B982" s="14" t="s">
        <v>171</v>
      </c>
      <c r="E982" s="14">
        <v>1</v>
      </c>
      <c r="H982" s="14">
        <v>1</v>
      </c>
      <c r="I982" s="14" t="s">
        <v>120</v>
      </c>
    </row>
    <row r="983" spans="1:9" x14ac:dyDescent="0.5">
      <c r="A983" s="14">
        <v>1547408</v>
      </c>
      <c r="B983" s="14" t="s">
        <v>180</v>
      </c>
      <c r="E983" s="14">
        <v>2</v>
      </c>
      <c r="H983" s="14">
        <v>1</v>
      </c>
      <c r="I983" s="14" t="s">
        <v>120</v>
      </c>
    </row>
    <row r="984" spans="1:9" x14ac:dyDescent="0.5">
      <c r="A984" s="14">
        <v>1591978</v>
      </c>
      <c r="B984" s="14" t="s">
        <v>107</v>
      </c>
      <c r="C984" s="14">
        <v>1</v>
      </c>
      <c r="H984" s="14">
        <v>1</v>
      </c>
      <c r="I984" s="14" t="s">
        <v>120</v>
      </c>
    </row>
    <row r="985" spans="1:9" x14ac:dyDescent="0.5">
      <c r="A985" s="14">
        <v>1600184</v>
      </c>
      <c r="B985" s="14" t="s">
        <v>171</v>
      </c>
      <c r="E985" s="14">
        <v>1</v>
      </c>
      <c r="H985" s="14">
        <v>1</v>
      </c>
      <c r="I985" s="14" t="s">
        <v>120</v>
      </c>
    </row>
    <row r="986" spans="1:9" x14ac:dyDescent="0.5">
      <c r="A986" s="14">
        <v>1533739</v>
      </c>
      <c r="B986" s="14" t="s">
        <v>433</v>
      </c>
      <c r="E986" s="14">
        <v>1</v>
      </c>
      <c r="H986" s="14">
        <v>1</v>
      </c>
      <c r="I986" s="14" t="s">
        <v>120</v>
      </c>
    </row>
    <row r="987" spans="1:9" x14ac:dyDescent="0.5">
      <c r="A987" s="14">
        <v>1566275</v>
      </c>
      <c r="B987" s="14" t="s">
        <v>345</v>
      </c>
      <c r="C987" s="14">
        <v>0</v>
      </c>
      <c r="D987" s="14">
        <v>1</v>
      </c>
      <c r="E987" s="14">
        <v>0</v>
      </c>
      <c r="G987" s="14">
        <v>0</v>
      </c>
      <c r="H987" s="14">
        <v>1</v>
      </c>
      <c r="I987" s="14" t="s">
        <v>120</v>
      </c>
    </row>
    <row r="988" spans="1:9" x14ac:dyDescent="0.5">
      <c r="A988" s="14">
        <v>1532082</v>
      </c>
      <c r="B988" s="14" t="s">
        <v>495</v>
      </c>
      <c r="C988" s="14">
        <v>1</v>
      </c>
      <c r="H988" s="14">
        <v>1</v>
      </c>
      <c r="I988" s="14" t="s">
        <v>120</v>
      </c>
    </row>
    <row r="989" spans="1:9" x14ac:dyDescent="0.5">
      <c r="A989" s="14">
        <v>1555229</v>
      </c>
      <c r="B989" s="14" t="s">
        <v>496</v>
      </c>
      <c r="C989" s="14">
        <v>1</v>
      </c>
      <c r="H989" s="14">
        <v>1</v>
      </c>
      <c r="I989" s="14" t="s">
        <v>120</v>
      </c>
    </row>
    <row r="990" spans="1:9" x14ac:dyDescent="0.5">
      <c r="A990" s="14">
        <v>1566168</v>
      </c>
      <c r="B990" s="14" t="s">
        <v>497</v>
      </c>
      <c r="C990" s="14">
        <v>1</v>
      </c>
      <c r="D990" s="14">
        <v>0</v>
      </c>
      <c r="E990" s="14">
        <v>0</v>
      </c>
      <c r="G990" s="14">
        <v>0</v>
      </c>
      <c r="H990" s="14">
        <v>1</v>
      </c>
      <c r="I990" s="14" t="s">
        <v>120</v>
      </c>
    </row>
    <row r="991" spans="1:9" x14ac:dyDescent="0.5">
      <c r="A991" s="14">
        <v>1558609</v>
      </c>
      <c r="B991" s="14" t="s">
        <v>443</v>
      </c>
      <c r="E991" s="14">
        <v>1</v>
      </c>
      <c r="H991" s="14">
        <v>1</v>
      </c>
      <c r="I991" s="14" t="s">
        <v>120</v>
      </c>
    </row>
    <row r="992" spans="1:9" x14ac:dyDescent="0.5">
      <c r="A992" s="14">
        <v>1492911</v>
      </c>
      <c r="B992" s="14" t="s">
        <v>386</v>
      </c>
      <c r="D992" s="14">
        <v>1</v>
      </c>
      <c r="H992" s="14">
        <v>1</v>
      </c>
      <c r="I992" s="14" t="s">
        <v>120</v>
      </c>
    </row>
    <row r="993" spans="1:9" x14ac:dyDescent="0.5">
      <c r="A993" s="14">
        <v>1552074</v>
      </c>
      <c r="B993" s="14" t="s">
        <v>498</v>
      </c>
      <c r="C993" s="14">
        <v>1</v>
      </c>
      <c r="H993" s="14">
        <v>1</v>
      </c>
      <c r="I993" s="14" t="s">
        <v>120</v>
      </c>
    </row>
    <row r="994" spans="1:9" x14ac:dyDescent="0.5">
      <c r="A994" s="14">
        <v>1573037</v>
      </c>
      <c r="B994" s="14" t="s">
        <v>444</v>
      </c>
      <c r="E994" s="14">
        <v>1</v>
      </c>
      <c r="H994" s="14">
        <v>1</v>
      </c>
      <c r="I994" s="14" t="s">
        <v>120</v>
      </c>
    </row>
    <row r="995" spans="1:9" x14ac:dyDescent="0.5">
      <c r="A995" s="14">
        <v>1441022</v>
      </c>
      <c r="B995" s="14" t="s">
        <v>436</v>
      </c>
      <c r="E995" s="14">
        <v>1</v>
      </c>
      <c r="H995" s="14">
        <v>1</v>
      </c>
      <c r="I995" s="14" t="s">
        <v>120</v>
      </c>
    </row>
    <row r="996" spans="1:9" x14ac:dyDescent="0.5">
      <c r="A996" s="14">
        <v>1537043</v>
      </c>
      <c r="B996" s="14" t="s">
        <v>370</v>
      </c>
      <c r="C996" s="14">
        <v>1</v>
      </c>
      <c r="I996" s="14" t="s">
        <v>120</v>
      </c>
    </row>
    <row r="997" spans="1:9" x14ac:dyDescent="0.5">
      <c r="A997" s="14">
        <v>1562867</v>
      </c>
      <c r="B997" s="14" t="s">
        <v>499</v>
      </c>
      <c r="C997" s="14">
        <v>0</v>
      </c>
      <c r="D997" s="14">
        <v>0</v>
      </c>
      <c r="E997" s="14">
        <v>1</v>
      </c>
      <c r="G997" s="14">
        <v>0</v>
      </c>
      <c r="H997" s="14">
        <v>1</v>
      </c>
      <c r="I997" s="14" t="s">
        <v>120</v>
      </c>
    </row>
    <row r="998" spans="1:9" x14ac:dyDescent="0.5">
      <c r="A998" s="14">
        <v>1565229</v>
      </c>
      <c r="B998" s="14" t="s">
        <v>141</v>
      </c>
      <c r="E998" s="14">
        <v>1</v>
      </c>
      <c r="H998" s="14">
        <v>1</v>
      </c>
      <c r="I998" s="14" t="s">
        <v>120</v>
      </c>
    </row>
    <row r="999" spans="1:9" x14ac:dyDescent="0.5">
      <c r="A999" s="14">
        <v>1508380</v>
      </c>
      <c r="B999" s="14" t="s">
        <v>244</v>
      </c>
      <c r="E999" s="14">
        <v>1</v>
      </c>
      <c r="H999" s="14">
        <v>1</v>
      </c>
      <c r="I999" s="14" t="s">
        <v>120</v>
      </c>
    </row>
    <row r="1000" spans="1:9" x14ac:dyDescent="0.5">
      <c r="A1000" s="14">
        <v>1498911</v>
      </c>
      <c r="B1000" s="14" t="s">
        <v>134</v>
      </c>
      <c r="E1000" s="14">
        <v>2</v>
      </c>
      <c r="H1000" s="14">
        <v>1</v>
      </c>
      <c r="I1000" s="14" t="s">
        <v>120</v>
      </c>
    </row>
    <row r="1001" spans="1:9" x14ac:dyDescent="0.5">
      <c r="A1001" s="14">
        <v>1551423</v>
      </c>
      <c r="B1001" s="14" t="s">
        <v>293</v>
      </c>
      <c r="E1001" s="14">
        <v>2</v>
      </c>
      <c r="H1001" s="14">
        <v>1</v>
      </c>
      <c r="I1001" s="14" t="s">
        <v>120</v>
      </c>
    </row>
    <row r="1002" spans="1:9" x14ac:dyDescent="0.5">
      <c r="A1002" s="14">
        <v>1531981</v>
      </c>
      <c r="B1002" s="14" t="s">
        <v>329</v>
      </c>
      <c r="E1002" s="14">
        <v>2</v>
      </c>
      <c r="H1002" s="14">
        <v>1</v>
      </c>
      <c r="I1002" s="14" t="s">
        <v>120</v>
      </c>
    </row>
    <row r="1003" spans="1:9" x14ac:dyDescent="0.5">
      <c r="A1003" s="14">
        <v>1587239</v>
      </c>
      <c r="B1003" s="14" t="s">
        <v>155</v>
      </c>
      <c r="E1003" s="14">
        <v>2</v>
      </c>
      <c r="H1003" s="14">
        <v>1</v>
      </c>
      <c r="I1003" s="14" t="s">
        <v>120</v>
      </c>
    </row>
    <row r="1004" spans="1:9" x14ac:dyDescent="0.5">
      <c r="A1004" s="14">
        <v>1560273</v>
      </c>
      <c r="B1004" s="14" t="s">
        <v>500</v>
      </c>
      <c r="E1004" s="14">
        <v>1</v>
      </c>
      <c r="H1004" s="14">
        <v>1</v>
      </c>
      <c r="I1004" s="14" t="s">
        <v>120</v>
      </c>
    </row>
    <row r="1005" spans="1:9" x14ac:dyDescent="0.5">
      <c r="A1005" s="14">
        <v>1553133</v>
      </c>
      <c r="B1005" s="14" t="s">
        <v>322</v>
      </c>
      <c r="E1005" s="14">
        <v>1</v>
      </c>
      <c r="H1005" s="14">
        <v>1</v>
      </c>
      <c r="I1005" s="14" t="s">
        <v>120</v>
      </c>
    </row>
    <row r="1006" spans="1:9" x14ac:dyDescent="0.5">
      <c r="A1006" s="14">
        <v>1499758</v>
      </c>
      <c r="B1006" s="14" t="s">
        <v>501</v>
      </c>
      <c r="E1006" s="14">
        <v>3</v>
      </c>
      <c r="H1006" s="14">
        <v>1</v>
      </c>
      <c r="I1006" s="14" t="s">
        <v>120</v>
      </c>
    </row>
    <row r="1007" spans="1:9" x14ac:dyDescent="0.5">
      <c r="A1007" s="14">
        <v>1554573</v>
      </c>
      <c r="B1007" s="14" t="s">
        <v>344</v>
      </c>
      <c r="E1007" s="14">
        <v>1</v>
      </c>
      <c r="H1007" s="14">
        <v>1</v>
      </c>
      <c r="I1007" s="14" t="s">
        <v>120</v>
      </c>
    </row>
    <row r="1008" spans="1:9" x14ac:dyDescent="0.5">
      <c r="A1008" s="14">
        <v>1477211</v>
      </c>
      <c r="B1008" s="14" t="s">
        <v>275</v>
      </c>
      <c r="E1008" s="14">
        <v>1</v>
      </c>
      <c r="H1008" s="14">
        <v>1</v>
      </c>
      <c r="I1008" s="14" t="s">
        <v>120</v>
      </c>
    </row>
    <row r="1009" spans="1:9" x14ac:dyDescent="0.5">
      <c r="A1009" s="14">
        <v>1536889</v>
      </c>
      <c r="B1009" s="14" t="s">
        <v>106</v>
      </c>
      <c r="E1009" s="14">
        <v>3</v>
      </c>
      <c r="H1009" s="14">
        <v>1</v>
      </c>
      <c r="I1009" s="14" t="s">
        <v>120</v>
      </c>
    </row>
    <row r="1010" spans="1:9" x14ac:dyDescent="0.5">
      <c r="A1010" s="14">
        <v>1556433</v>
      </c>
      <c r="B1010" s="14" t="s">
        <v>502</v>
      </c>
      <c r="E1010" s="14">
        <v>1</v>
      </c>
      <c r="H1010" s="14">
        <v>1</v>
      </c>
      <c r="I1010" s="14" t="s">
        <v>120</v>
      </c>
    </row>
    <row r="1011" spans="1:9" x14ac:dyDescent="0.5">
      <c r="A1011" s="14">
        <v>1564768</v>
      </c>
      <c r="B1011" s="14" t="s">
        <v>223</v>
      </c>
      <c r="E1011" s="14">
        <v>1</v>
      </c>
      <c r="H1011" s="14">
        <v>1</v>
      </c>
      <c r="I1011" s="14" t="s">
        <v>120</v>
      </c>
    </row>
    <row r="1012" spans="1:9" x14ac:dyDescent="0.5">
      <c r="A1012" s="14">
        <v>1546701</v>
      </c>
      <c r="B1012" s="14" t="s">
        <v>132</v>
      </c>
      <c r="E1012" s="14">
        <v>1</v>
      </c>
      <c r="H1012" s="14">
        <v>1</v>
      </c>
      <c r="I1012" s="14" t="s">
        <v>120</v>
      </c>
    </row>
    <row r="1013" spans="1:9" x14ac:dyDescent="0.5">
      <c r="A1013" s="14">
        <v>1550524</v>
      </c>
      <c r="B1013" s="14" t="s">
        <v>190</v>
      </c>
      <c r="D1013" s="14">
        <v>1</v>
      </c>
      <c r="H1013" s="14">
        <v>1</v>
      </c>
      <c r="I1013" s="14" t="s">
        <v>120</v>
      </c>
    </row>
    <row r="1014" spans="1:9" x14ac:dyDescent="0.5">
      <c r="A1014" s="14">
        <v>1493779</v>
      </c>
      <c r="B1014" s="14" t="s">
        <v>292</v>
      </c>
      <c r="E1014" s="14">
        <v>1</v>
      </c>
      <c r="H1014" s="14">
        <v>1</v>
      </c>
      <c r="I1014" s="14" t="s">
        <v>120</v>
      </c>
    </row>
    <row r="1015" spans="1:9" x14ac:dyDescent="0.5">
      <c r="A1015" s="14">
        <v>1426843</v>
      </c>
      <c r="B1015" s="14" t="s">
        <v>389</v>
      </c>
      <c r="E1015" s="14">
        <v>1</v>
      </c>
      <c r="H1015" s="14">
        <v>1</v>
      </c>
      <c r="I1015" s="14" t="s">
        <v>120</v>
      </c>
    </row>
    <row r="1016" spans="1:9" x14ac:dyDescent="0.5">
      <c r="A1016" s="14">
        <v>1498560</v>
      </c>
      <c r="B1016" s="14" t="s">
        <v>146</v>
      </c>
      <c r="D1016" s="14">
        <v>1</v>
      </c>
      <c r="H1016" s="14">
        <v>1</v>
      </c>
      <c r="I1016" s="14" t="s">
        <v>120</v>
      </c>
    </row>
    <row r="1017" spans="1:9" x14ac:dyDescent="0.5">
      <c r="A1017" s="14">
        <v>1490253</v>
      </c>
      <c r="B1017" s="14" t="s">
        <v>312</v>
      </c>
      <c r="E1017" s="14">
        <v>1</v>
      </c>
      <c r="H1017" s="14">
        <v>1</v>
      </c>
      <c r="I1017" s="14" t="s">
        <v>120</v>
      </c>
    </row>
    <row r="1018" spans="1:9" x14ac:dyDescent="0.5">
      <c r="A1018" s="14">
        <v>1546914</v>
      </c>
      <c r="B1018" s="14" t="s">
        <v>255</v>
      </c>
      <c r="E1018" s="14">
        <v>2</v>
      </c>
      <c r="H1018" s="14">
        <v>1</v>
      </c>
      <c r="I1018" s="14" t="s">
        <v>120</v>
      </c>
    </row>
    <row r="1019" spans="1:9" x14ac:dyDescent="0.5">
      <c r="A1019" s="14">
        <v>1559695</v>
      </c>
      <c r="B1019" s="14" t="s">
        <v>503</v>
      </c>
      <c r="E1019" s="14">
        <v>1</v>
      </c>
      <c r="H1019" s="14">
        <v>1</v>
      </c>
      <c r="I1019" s="14" t="s">
        <v>120</v>
      </c>
    </row>
    <row r="1020" spans="1:9" x14ac:dyDescent="0.5">
      <c r="A1020" s="14">
        <v>1562926</v>
      </c>
      <c r="B1020" s="14" t="s">
        <v>140</v>
      </c>
      <c r="D1020" s="14">
        <v>1</v>
      </c>
      <c r="H1020" s="14">
        <v>1</v>
      </c>
      <c r="I1020" s="14" t="s">
        <v>120</v>
      </c>
    </row>
    <row r="1021" spans="1:9" x14ac:dyDescent="0.5">
      <c r="A1021" s="14">
        <v>1549451</v>
      </c>
      <c r="B1021" s="14" t="s">
        <v>504</v>
      </c>
      <c r="D1021" s="14">
        <v>2</v>
      </c>
      <c r="H1021" s="14">
        <v>1</v>
      </c>
      <c r="I1021" s="14" t="s">
        <v>120</v>
      </c>
    </row>
    <row r="1022" spans="1:9" x14ac:dyDescent="0.5">
      <c r="A1022" s="14">
        <v>1565222</v>
      </c>
      <c r="B1022" s="14" t="s">
        <v>141</v>
      </c>
      <c r="E1022" s="14">
        <v>1</v>
      </c>
      <c r="H1022" s="14">
        <v>1</v>
      </c>
      <c r="I1022" s="14" t="s">
        <v>120</v>
      </c>
    </row>
    <row r="1023" spans="1:9" x14ac:dyDescent="0.5">
      <c r="A1023" s="14">
        <v>1532065</v>
      </c>
      <c r="B1023" s="14" t="s">
        <v>329</v>
      </c>
      <c r="E1023" s="14">
        <v>2</v>
      </c>
      <c r="H1023" s="14">
        <v>1</v>
      </c>
      <c r="I1023" s="14" t="s">
        <v>120</v>
      </c>
    </row>
    <row r="1024" spans="1:9" x14ac:dyDescent="0.5">
      <c r="A1024" s="14">
        <v>1543199</v>
      </c>
      <c r="B1024" s="14" t="s">
        <v>505</v>
      </c>
      <c r="E1024" s="14">
        <v>3</v>
      </c>
      <c r="H1024" s="14">
        <v>1</v>
      </c>
      <c r="I1024" s="14" t="s">
        <v>120</v>
      </c>
    </row>
    <row r="1025" spans="1:9" x14ac:dyDescent="0.5">
      <c r="A1025" s="14">
        <v>1497963</v>
      </c>
      <c r="B1025" s="14" t="s">
        <v>221</v>
      </c>
      <c r="E1025" s="14">
        <v>2</v>
      </c>
      <c r="H1025" s="14">
        <v>1</v>
      </c>
      <c r="I1025" s="14" t="s">
        <v>120</v>
      </c>
    </row>
    <row r="1026" spans="1:9" x14ac:dyDescent="0.5">
      <c r="A1026" s="14">
        <v>1581844</v>
      </c>
      <c r="B1026" s="14" t="s">
        <v>506</v>
      </c>
      <c r="E1026" s="14">
        <v>2</v>
      </c>
      <c r="H1026" s="14">
        <v>1</v>
      </c>
      <c r="I1026" s="14" t="s">
        <v>120</v>
      </c>
    </row>
    <row r="1027" spans="1:9" x14ac:dyDescent="0.5">
      <c r="A1027" s="14">
        <v>1500563</v>
      </c>
      <c r="B1027" s="14" t="s">
        <v>293</v>
      </c>
      <c r="E1027" s="14">
        <v>2</v>
      </c>
      <c r="H1027" s="14">
        <v>1</v>
      </c>
      <c r="I1027" s="14" t="s">
        <v>120</v>
      </c>
    </row>
    <row r="1028" spans="1:9" x14ac:dyDescent="0.5">
      <c r="A1028" s="14">
        <v>1449392</v>
      </c>
      <c r="B1028" s="14" t="s">
        <v>315</v>
      </c>
      <c r="E1028" s="14">
        <v>1</v>
      </c>
      <c r="H1028" s="14">
        <v>1</v>
      </c>
      <c r="I1028" s="14" t="s">
        <v>120</v>
      </c>
    </row>
    <row r="1029" spans="1:9" x14ac:dyDescent="0.5">
      <c r="A1029" s="14">
        <v>1534066</v>
      </c>
      <c r="B1029" s="14" t="s">
        <v>162</v>
      </c>
      <c r="E1029" s="14">
        <v>1</v>
      </c>
      <c r="H1029" s="14">
        <v>1</v>
      </c>
      <c r="I1029" s="14" t="s">
        <v>120</v>
      </c>
    </row>
    <row r="1030" spans="1:9" x14ac:dyDescent="0.5">
      <c r="A1030" s="14">
        <v>1517844</v>
      </c>
      <c r="B1030" s="14" t="s">
        <v>436</v>
      </c>
      <c r="E1030" s="14">
        <v>1</v>
      </c>
      <c r="H1030" s="14">
        <v>1</v>
      </c>
      <c r="I1030" s="14" t="s">
        <v>120</v>
      </c>
    </row>
    <row r="1031" spans="1:9" x14ac:dyDescent="0.5">
      <c r="A1031" s="14">
        <v>1519775</v>
      </c>
      <c r="B1031" s="14" t="s">
        <v>156</v>
      </c>
      <c r="D1031" s="14">
        <v>2</v>
      </c>
      <c r="H1031" s="14">
        <v>1</v>
      </c>
      <c r="I1031" s="14" t="s">
        <v>120</v>
      </c>
    </row>
    <row r="1032" spans="1:9" x14ac:dyDescent="0.5">
      <c r="A1032" s="14">
        <v>1579626</v>
      </c>
      <c r="B1032" s="14" t="s">
        <v>507</v>
      </c>
      <c r="E1032" s="14">
        <v>2</v>
      </c>
      <c r="H1032" s="14">
        <v>1</v>
      </c>
      <c r="I1032" s="14" t="s">
        <v>120</v>
      </c>
    </row>
    <row r="1033" spans="1:9" x14ac:dyDescent="0.5">
      <c r="A1033" s="14">
        <v>1496441</v>
      </c>
      <c r="B1033" s="14" t="s">
        <v>138</v>
      </c>
      <c r="E1033" s="14">
        <v>1</v>
      </c>
      <c r="H1033" s="14">
        <v>1</v>
      </c>
      <c r="I1033" s="14" t="s">
        <v>120</v>
      </c>
    </row>
    <row r="1034" spans="1:9" x14ac:dyDescent="0.5">
      <c r="A1034" s="14">
        <v>1508559</v>
      </c>
      <c r="B1034" s="14" t="s">
        <v>508</v>
      </c>
      <c r="E1034" s="14">
        <v>1</v>
      </c>
      <c r="H1034" s="14">
        <v>1</v>
      </c>
      <c r="I1034" s="14" t="s">
        <v>120</v>
      </c>
    </row>
    <row r="1035" spans="1:9" x14ac:dyDescent="0.5">
      <c r="A1035" s="14">
        <v>1473719</v>
      </c>
      <c r="B1035" s="14" t="s">
        <v>155</v>
      </c>
      <c r="E1035" s="14">
        <v>2</v>
      </c>
      <c r="H1035" s="14">
        <v>1</v>
      </c>
      <c r="I1035" s="14" t="s">
        <v>120</v>
      </c>
    </row>
    <row r="1036" spans="1:9" x14ac:dyDescent="0.5">
      <c r="A1036" s="14">
        <v>1548969</v>
      </c>
      <c r="B1036" s="14" t="s">
        <v>392</v>
      </c>
      <c r="D1036" s="14">
        <v>1</v>
      </c>
      <c r="H1036" s="14">
        <v>1</v>
      </c>
      <c r="I1036" s="14" t="s">
        <v>120</v>
      </c>
    </row>
    <row r="1037" spans="1:9" x14ac:dyDescent="0.5">
      <c r="A1037" s="14">
        <v>1542179</v>
      </c>
      <c r="B1037" s="14" t="s">
        <v>509</v>
      </c>
      <c r="E1037" s="14">
        <v>2</v>
      </c>
      <c r="H1037" s="14">
        <v>1</v>
      </c>
      <c r="I1037" s="14" t="s">
        <v>120</v>
      </c>
    </row>
    <row r="1038" spans="1:9" x14ac:dyDescent="0.5">
      <c r="A1038" s="14">
        <v>1556562</v>
      </c>
      <c r="B1038" s="14" t="s">
        <v>127</v>
      </c>
      <c r="E1038" s="14">
        <v>2</v>
      </c>
      <c r="H1038" s="14">
        <v>1</v>
      </c>
      <c r="I1038" s="14" t="s">
        <v>120</v>
      </c>
    </row>
    <row r="1039" spans="1:9" x14ac:dyDescent="0.5">
      <c r="A1039" s="14">
        <v>1521212</v>
      </c>
      <c r="B1039" s="14" t="s">
        <v>365</v>
      </c>
      <c r="E1039" s="14">
        <v>1</v>
      </c>
      <c r="H1039" s="14">
        <v>1</v>
      </c>
      <c r="I1039" s="14" t="s">
        <v>120</v>
      </c>
    </row>
    <row r="1040" spans="1:9" x14ac:dyDescent="0.5">
      <c r="A1040" s="14">
        <v>1565243</v>
      </c>
      <c r="B1040" s="14" t="s">
        <v>141</v>
      </c>
      <c r="E1040" s="14">
        <v>1</v>
      </c>
      <c r="H1040" s="14">
        <v>1</v>
      </c>
      <c r="I1040" s="14" t="s">
        <v>120</v>
      </c>
    </row>
    <row r="1041" spans="1:9" x14ac:dyDescent="0.5">
      <c r="A1041" s="14">
        <v>1446261</v>
      </c>
      <c r="B1041" s="14" t="s">
        <v>510</v>
      </c>
      <c r="E1041" s="14">
        <v>1</v>
      </c>
      <c r="H1041" s="14">
        <v>1</v>
      </c>
      <c r="I1041" s="14" t="s">
        <v>120</v>
      </c>
    </row>
    <row r="1042" spans="1:9" x14ac:dyDescent="0.5">
      <c r="A1042" s="14">
        <v>1560415</v>
      </c>
      <c r="B1042" s="14" t="s">
        <v>192</v>
      </c>
      <c r="E1042" s="14">
        <v>1</v>
      </c>
      <c r="H1042" s="14">
        <v>1</v>
      </c>
      <c r="I1042" s="14" t="s">
        <v>120</v>
      </c>
    </row>
    <row r="1043" spans="1:9" x14ac:dyDescent="0.5">
      <c r="A1043" s="14">
        <v>1546693</v>
      </c>
      <c r="B1043" s="14" t="s">
        <v>132</v>
      </c>
      <c r="D1043" s="14">
        <v>1</v>
      </c>
      <c r="H1043" s="14">
        <v>1</v>
      </c>
      <c r="I1043" s="14" t="s">
        <v>120</v>
      </c>
    </row>
    <row r="1044" spans="1:9" x14ac:dyDescent="0.5">
      <c r="A1044" s="14">
        <v>1561698</v>
      </c>
      <c r="B1044" s="14" t="s">
        <v>322</v>
      </c>
      <c r="E1044" s="14">
        <v>1</v>
      </c>
      <c r="H1044" s="14">
        <v>1</v>
      </c>
      <c r="I1044" s="14" t="s">
        <v>120</v>
      </c>
    </row>
    <row r="1045" spans="1:9" x14ac:dyDescent="0.5">
      <c r="A1045" s="14">
        <v>1541353</v>
      </c>
      <c r="B1045" s="14" t="s">
        <v>300</v>
      </c>
      <c r="D1045" s="14">
        <v>1</v>
      </c>
      <c r="H1045" s="14">
        <v>1</v>
      </c>
      <c r="I1045" s="14" t="s">
        <v>120</v>
      </c>
    </row>
    <row r="1046" spans="1:9" x14ac:dyDescent="0.5">
      <c r="A1046" s="14">
        <v>1473721</v>
      </c>
      <c r="B1046" s="14" t="s">
        <v>155</v>
      </c>
      <c r="E1046" s="14">
        <v>2</v>
      </c>
      <c r="H1046" s="14">
        <v>1</v>
      </c>
      <c r="I1046" s="14" t="s">
        <v>120</v>
      </c>
    </row>
    <row r="1047" spans="1:9" x14ac:dyDescent="0.5">
      <c r="A1047" s="14">
        <v>1569368</v>
      </c>
      <c r="B1047" s="14" t="s">
        <v>236</v>
      </c>
      <c r="E1047" s="14">
        <v>3</v>
      </c>
      <c r="H1047" s="14">
        <v>1</v>
      </c>
      <c r="I1047" s="14" t="s">
        <v>120</v>
      </c>
    </row>
    <row r="1048" spans="1:9" x14ac:dyDescent="0.5">
      <c r="A1048" s="14">
        <v>1517248</v>
      </c>
      <c r="B1048" s="14" t="s">
        <v>511</v>
      </c>
      <c r="C1048" s="14">
        <v>0</v>
      </c>
      <c r="D1048" s="14">
        <v>0</v>
      </c>
      <c r="E1048" s="14">
        <v>2</v>
      </c>
      <c r="G1048" s="14">
        <v>0</v>
      </c>
      <c r="H1048" s="14">
        <v>1</v>
      </c>
      <c r="I1048" s="14" t="s">
        <v>120</v>
      </c>
    </row>
    <row r="1049" spans="1:9" x14ac:dyDescent="0.5">
      <c r="A1049" s="14">
        <v>1565852</v>
      </c>
      <c r="B1049" s="14" t="s">
        <v>211</v>
      </c>
      <c r="C1049" s="14">
        <v>1</v>
      </c>
      <c r="H1049" s="14">
        <v>1</v>
      </c>
      <c r="I1049" s="14" t="s">
        <v>120</v>
      </c>
    </row>
    <row r="1050" spans="1:9" x14ac:dyDescent="0.5">
      <c r="A1050" s="14">
        <v>1528328</v>
      </c>
      <c r="B1050" s="14" t="s">
        <v>443</v>
      </c>
      <c r="E1050" s="14">
        <v>1</v>
      </c>
      <c r="H1050" s="14">
        <v>1</v>
      </c>
      <c r="I1050" s="14" t="s">
        <v>120</v>
      </c>
    </row>
    <row r="1051" spans="1:9" x14ac:dyDescent="0.5">
      <c r="A1051" s="14">
        <v>1517850</v>
      </c>
      <c r="B1051" s="14" t="s">
        <v>436</v>
      </c>
      <c r="E1051" s="14">
        <v>1</v>
      </c>
      <c r="H1051" s="14">
        <v>1</v>
      </c>
      <c r="I1051" s="14" t="s">
        <v>120</v>
      </c>
    </row>
    <row r="1052" spans="1:9" x14ac:dyDescent="0.5">
      <c r="A1052" s="14">
        <v>1507261</v>
      </c>
      <c r="B1052" s="14" t="s">
        <v>155</v>
      </c>
      <c r="E1052" s="14">
        <v>1</v>
      </c>
      <c r="H1052" s="14">
        <v>1</v>
      </c>
      <c r="I1052" s="14" t="s">
        <v>120</v>
      </c>
    </row>
    <row r="1053" spans="1:9" x14ac:dyDescent="0.5">
      <c r="A1053" s="14">
        <v>1010798</v>
      </c>
      <c r="B1053" s="14" t="s">
        <v>223</v>
      </c>
      <c r="E1053" s="14">
        <v>1</v>
      </c>
      <c r="H1053" s="14">
        <v>1</v>
      </c>
      <c r="I1053" s="14" t="s">
        <v>120</v>
      </c>
    </row>
    <row r="1054" spans="1:9" x14ac:dyDescent="0.5">
      <c r="A1054" s="14">
        <v>1559025</v>
      </c>
      <c r="B1054" s="14" t="s">
        <v>245</v>
      </c>
      <c r="E1054" s="14">
        <v>1</v>
      </c>
      <c r="H1054" s="14">
        <v>1</v>
      </c>
      <c r="I1054" s="14" t="s">
        <v>120</v>
      </c>
    </row>
    <row r="1055" spans="1:9" x14ac:dyDescent="0.5">
      <c r="A1055" s="14">
        <v>1531522</v>
      </c>
      <c r="B1055" s="14" t="s">
        <v>191</v>
      </c>
      <c r="C1055" s="14">
        <v>1</v>
      </c>
      <c r="H1055" s="14">
        <v>3</v>
      </c>
      <c r="I1055" s="14" t="s">
        <v>120</v>
      </c>
    </row>
    <row r="1056" spans="1:9" x14ac:dyDescent="0.5">
      <c r="A1056" s="14">
        <v>1559876</v>
      </c>
      <c r="B1056" s="14" t="s">
        <v>512</v>
      </c>
      <c r="C1056" s="14">
        <v>1</v>
      </c>
      <c r="H1056" s="14">
        <v>1</v>
      </c>
      <c r="I1056" s="14" t="s">
        <v>120</v>
      </c>
    </row>
    <row r="1057" spans="1:9" x14ac:dyDescent="0.5">
      <c r="A1057" s="14">
        <v>1516439</v>
      </c>
      <c r="B1057" s="14" t="s">
        <v>196</v>
      </c>
      <c r="E1057" s="14">
        <v>1</v>
      </c>
      <c r="H1057" s="14">
        <v>1</v>
      </c>
      <c r="I1057" s="14" t="s">
        <v>120</v>
      </c>
    </row>
    <row r="1058" spans="1:9" x14ac:dyDescent="0.5">
      <c r="A1058" s="14">
        <v>1600141</v>
      </c>
      <c r="B1058" s="14" t="s">
        <v>171</v>
      </c>
      <c r="E1058" s="14">
        <v>1</v>
      </c>
      <c r="H1058" s="14">
        <v>1</v>
      </c>
      <c r="I1058" s="14" t="s">
        <v>120</v>
      </c>
    </row>
    <row r="1059" spans="1:9" x14ac:dyDescent="0.5">
      <c r="A1059" s="14">
        <v>1413729</v>
      </c>
      <c r="B1059" s="14" t="s">
        <v>174</v>
      </c>
      <c r="E1059" s="14">
        <v>1</v>
      </c>
      <c r="H1059" s="14">
        <v>1</v>
      </c>
      <c r="I1059" s="14" t="s">
        <v>120</v>
      </c>
    </row>
    <row r="1060" spans="1:9" x14ac:dyDescent="0.5">
      <c r="A1060" s="14">
        <v>1525325</v>
      </c>
      <c r="B1060" s="14" t="s">
        <v>390</v>
      </c>
      <c r="C1060" s="14">
        <v>1</v>
      </c>
      <c r="E1060" s="14">
        <v>3</v>
      </c>
      <c r="H1060" s="14">
        <v>1</v>
      </c>
      <c r="I1060" s="14" t="s">
        <v>120</v>
      </c>
    </row>
    <row r="1061" spans="1:9" x14ac:dyDescent="0.5">
      <c r="A1061" s="14">
        <v>1556936</v>
      </c>
      <c r="B1061" s="14" t="s">
        <v>119</v>
      </c>
      <c r="I1061" s="14" t="s">
        <v>120</v>
      </c>
    </row>
    <row r="1062" spans="1:9" x14ac:dyDescent="0.5">
      <c r="A1062" s="14">
        <v>1533927</v>
      </c>
      <c r="B1062" s="14" t="s">
        <v>513</v>
      </c>
      <c r="E1062" s="14">
        <v>1</v>
      </c>
      <c r="H1062" s="14">
        <v>1</v>
      </c>
      <c r="I1062" s="14" t="s">
        <v>120</v>
      </c>
    </row>
    <row r="1063" spans="1:9" x14ac:dyDescent="0.5">
      <c r="A1063" s="14">
        <v>1575810</v>
      </c>
      <c r="B1063" s="14" t="s">
        <v>514</v>
      </c>
      <c r="C1063" s="14">
        <v>1</v>
      </c>
      <c r="H1063" s="14">
        <v>1</v>
      </c>
      <c r="I1063" s="14" t="s">
        <v>120</v>
      </c>
    </row>
    <row r="1064" spans="1:9" x14ac:dyDescent="0.5">
      <c r="A1064" s="14">
        <v>1585800</v>
      </c>
      <c r="B1064" s="14" t="s">
        <v>515</v>
      </c>
      <c r="E1064" s="14">
        <v>1</v>
      </c>
      <c r="H1064" s="14">
        <v>1</v>
      </c>
      <c r="I1064" s="14" t="s">
        <v>120</v>
      </c>
    </row>
    <row r="1065" spans="1:9" x14ac:dyDescent="0.5">
      <c r="A1065" s="14">
        <v>1493082</v>
      </c>
      <c r="B1065" s="14" t="s">
        <v>130</v>
      </c>
      <c r="E1065" s="14">
        <v>2</v>
      </c>
      <c r="H1065" s="14">
        <v>1</v>
      </c>
      <c r="I1065" s="14" t="s">
        <v>120</v>
      </c>
    </row>
    <row r="1066" spans="1:9" x14ac:dyDescent="0.5">
      <c r="A1066" s="14">
        <v>1559927</v>
      </c>
      <c r="B1066" s="14" t="s">
        <v>516</v>
      </c>
      <c r="E1066" s="14">
        <v>1</v>
      </c>
      <c r="H1066" s="14">
        <v>1</v>
      </c>
      <c r="I1066" s="14" t="s">
        <v>120</v>
      </c>
    </row>
    <row r="1067" spans="1:9" x14ac:dyDescent="0.5">
      <c r="A1067" s="14">
        <v>1560266</v>
      </c>
      <c r="B1067" s="14" t="s">
        <v>204</v>
      </c>
      <c r="C1067" s="14">
        <v>1</v>
      </c>
      <c r="H1067" s="14">
        <v>1</v>
      </c>
      <c r="I1067" s="14" t="s">
        <v>120</v>
      </c>
    </row>
    <row r="1068" spans="1:9" x14ac:dyDescent="0.5">
      <c r="A1068" s="14">
        <v>1500387</v>
      </c>
      <c r="B1068" s="14" t="s">
        <v>377</v>
      </c>
      <c r="D1068" s="14">
        <v>2</v>
      </c>
      <c r="H1068" s="14">
        <v>1</v>
      </c>
      <c r="I1068" s="14" t="s">
        <v>120</v>
      </c>
    </row>
    <row r="1069" spans="1:9" x14ac:dyDescent="0.5">
      <c r="A1069" s="14">
        <v>1556995</v>
      </c>
      <c r="B1069" s="14" t="s">
        <v>119</v>
      </c>
      <c r="I1069" s="14" t="s">
        <v>120</v>
      </c>
    </row>
    <row r="1070" spans="1:9" x14ac:dyDescent="0.5">
      <c r="A1070" s="14">
        <v>1548987</v>
      </c>
      <c r="B1070" s="14" t="s">
        <v>164</v>
      </c>
      <c r="D1070" s="14">
        <v>2</v>
      </c>
      <c r="H1070" s="14">
        <v>1</v>
      </c>
      <c r="I1070" s="14" t="s">
        <v>120</v>
      </c>
    </row>
    <row r="1071" spans="1:9" x14ac:dyDescent="0.5">
      <c r="A1071" s="14">
        <v>1584789</v>
      </c>
      <c r="B1071" s="14" t="s">
        <v>400</v>
      </c>
      <c r="E1071" s="14">
        <v>2</v>
      </c>
      <c r="H1071" s="14">
        <v>1</v>
      </c>
      <c r="I1071" s="14" t="s">
        <v>120</v>
      </c>
    </row>
    <row r="1072" spans="1:9" x14ac:dyDescent="0.5">
      <c r="A1072" s="14">
        <v>1473505</v>
      </c>
      <c r="B1072" s="14" t="s">
        <v>368</v>
      </c>
      <c r="E1072" s="14">
        <v>2</v>
      </c>
      <c r="H1072" s="14">
        <v>1</v>
      </c>
      <c r="I1072" s="14" t="s">
        <v>120</v>
      </c>
    </row>
    <row r="1073" spans="1:9" x14ac:dyDescent="0.5">
      <c r="A1073" s="14">
        <v>1537216</v>
      </c>
      <c r="B1073" s="14" t="s">
        <v>127</v>
      </c>
      <c r="E1073" s="14">
        <v>2</v>
      </c>
      <c r="H1073" s="14">
        <v>1</v>
      </c>
      <c r="I1073" s="14" t="s">
        <v>120</v>
      </c>
    </row>
    <row r="1074" spans="1:9" x14ac:dyDescent="0.5">
      <c r="A1074" s="14">
        <v>1536736</v>
      </c>
      <c r="B1074" s="14" t="s">
        <v>517</v>
      </c>
      <c r="E1074" s="14">
        <v>1</v>
      </c>
      <c r="H1074" s="14">
        <v>1</v>
      </c>
      <c r="I1074" s="14" t="s">
        <v>120</v>
      </c>
    </row>
    <row r="1075" spans="1:9" x14ac:dyDescent="0.5">
      <c r="A1075" s="14">
        <v>1583833</v>
      </c>
      <c r="B1075" s="14" t="s">
        <v>518</v>
      </c>
      <c r="C1075" s="14">
        <v>1</v>
      </c>
      <c r="H1075" s="14">
        <v>1</v>
      </c>
      <c r="I1075" s="14" t="s">
        <v>120</v>
      </c>
    </row>
    <row r="1076" spans="1:9" x14ac:dyDescent="0.5">
      <c r="A1076" s="14">
        <v>1582030</v>
      </c>
      <c r="B1076" s="14" t="s">
        <v>159</v>
      </c>
      <c r="E1076" s="14">
        <v>1</v>
      </c>
      <c r="H1076" s="14">
        <v>1</v>
      </c>
      <c r="I1076" s="14" t="s">
        <v>120</v>
      </c>
    </row>
    <row r="1077" spans="1:9" x14ac:dyDescent="0.5">
      <c r="A1077" s="14">
        <v>1521186</v>
      </c>
      <c r="B1077" s="14" t="s">
        <v>499</v>
      </c>
      <c r="E1077" s="14">
        <v>1</v>
      </c>
      <c r="H1077" s="14">
        <v>1</v>
      </c>
      <c r="I1077" s="14" t="s">
        <v>120</v>
      </c>
    </row>
    <row r="1078" spans="1:9" x14ac:dyDescent="0.5">
      <c r="A1078" s="14">
        <v>1601778</v>
      </c>
      <c r="B1078" s="14" t="s">
        <v>171</v>
      </c>
      <c r="E1078" s="14">
        <v>1</v>
      </c>
      <c r="H1078" s="14">
        <v>1</v>
      </c>
      <c r="I1078" s="14" t="s">
        <v>120</v>
      </c>
    </row>
    <row r="1079" spans="1:9" x14ac:dyDescent="0.5">
      <c r="A1079" s="14">
        <v>1524690</v>
      </c>
      <c r="B1079" s="14" t="s">
        <v>519</v>
      </c>
      <c r="E1079" s="14">
        <v>2</v>
      </c>
      <c r="H1079" s="14">
        <v>1</v>
      </c>
      <c r="I1079" s="14" t="s">
        <v>120</v>
      </c>
    </row>
    <row r="1080" spans="1:9" x14ac:dyDescent="0.5">
      <c r="A1080" s="14">
        <v>1590975</v>
      </c>
      <c r="B1080" s="14" t="s">
        <v>332</v>
      </c>
      <c r="E1080" s="14">
        <v>1</v>
      </c>
      <c r="H1080" s="14">
        <v>1</v>
      </c>
      <c r="I1080" s="14" t="s">
        <v>120</v>
      </c>
    </row>
    <row r="1081" spans="1:9" x14ac:dyDescent="0.5">
      <c r="A1081" s="14">
        <v>1481267</v>
      </c>
      <c r="B1081" s="14" t="s">
        <v>333</v>
      </c>
      <c r="C1081" s="14">
        <v>1</v>
      </c>
      <c r="D1081" s="14">
        <v>0</v>
      </c>
      <c r="E1081" s="14">
        <v>0</v>
      </c>
      <c r="G1081" s="14">
        <v>0</v>
      </c>
      <c r="H1081" s="14">
        <v>1</v>
      </c>
      <c r="I1081" s="14" t="s">
        <v>120</v>
      </c>
    </row>
    <row r="1082" spans="1:9" x14ac:dyDescent="0.5">
      <c r="A1082" s="14">
        <v>1510271</v>
      </c>
      <c r="B1082" s="14" t="s">
        <v>502</v>
      </c>
      <c r="C1082" s="14">
        <v>1</v>
      </c>
      <c r="H1082" s="14">
        <v>1</v>
      </c>
      <c r="I1082" s="14" t="s">
        <v>120</v>
      </c>
    </row>
    <row r="1083" spans="1:9" x14ac:dyDescent="0.5">
      <c r="A1083" s="14">
        <v>1556231</v>
      </c>
      <c r="B1083" s="14" t="s">
        <v>136</v>
      </c>
      <c r="G1083" s="14">
        <v>1</v>
      </c>
      <c r="H1083" s="14">
        <v>1</v>
      </c>
      <c r="I1083" s="14" t="s">
        <v>120</v>
      </c>
    </row>
    <row r="1084" spans="1:9" x14ac:dyDescent="0.5">
      <c r="A1084" s="14">
        <v>1438730</v>
      </c>
      <c r="B1084" s="14" t="s">
        <v>436</v>
      </c>
      <c r="E1084" s="14">
        <v>1</v>
      </c>
      <c r="H1084" s="14">
        <v>1</v>
      </c>
      <c r="I1084" s="14" t="s">
        <v>120</v>
      </c>
    </row>
    <row r="1085" spans="1:9" x14ac:dyDescent="0.5">
      <c r="A1085" s="14">
        <v>1500034</v>
      </c>
      <c r="B1085" s="14" t="s">
        <v>206</v>
      </c>
      <c r="E1085" s="14">
        <v>2</v>
      </c>
      <c r="H1085" s="14">
        <v>1</v>
      </c>
      <c r="I1085" s="14" t="s">
        <v>120</v>
      </c>
    </row>
    <row r="1086" spans="1:9" x14ac:dyDescent="0.5">
      <c r="A1086" s="14">
        <v>1513725</v>
      </c>
      <c r="B1086" s="14" t="s">
        <v>318</v>
      </c>
      <c r="E1086" s="14">
        <v>1</v>
      </c>
      <c r="H1086" s="14">
        <v>1</v>
      </c>
      <c r="I1086" s="14" t="s">
        <v>120</v>
      </c>
    </row>
    <row r="1087" spans="1:9" x14ac:dyDescent="0.5">
      <c r="A1087" s="14">
        <v>1587425</v>
      </c>
      <c r="B1087" s="14" t="s">
        <v>171</v>
      </c>
      <c r="E1087" s="14">
        <v>1</v>
      </c>
      <c r="H1087" s="14">
        <v>1</v>
      </c>
      <c r="I1087" s="14" t="s">
        <v>120</v>
      </c>
    </row>
    <row r="1088" spans="1:9" x14ac:dyDescent="0.5">
      <c r="A1088" s="14">
        <v>1525083</v>
      </c>
      <c r="B1088" s="14" t="s">
        <v>436</v>
      </c>
      <c r="G1088" s="14">
        <v>1</v>
      </c>
      <c r="H1088" s="14">
        <v>1</v>
      </c>
      <c r="I1088" s="14" t="s">
        <v>120</v>
      </c>
    </row>
    <row r="1089" spans="1:9" x14ac:dyDescent="0.5">
      <c r="A1089" s="14">
        <v>1473499</v>
      </c>
      <c r="B1089" s="14" t="s">
        <v>368</v>
      </c>
      <c r="E1089" s="14">
        <v>3</v>
      </c>
      <c r="H1089" s="14">
        <v>1</v>
      </c>
      <c r="I1089" s="14" t="s">
        <v>120</v>
      </c>
    </row>
    <row r="1090" spans="1:9" x14ac:dyDescent="0.5">
      <c r="A1090" s="14">
        <v>1522713</v>
      </c>
      <c r="B1090" s="14" t="s">
        <v>520</v>
      </c>
      <c r="E1090" s="14">
        <v>2</v>
      </c>
      <c r="H1090" s="14">
        <v>1</v>
      </c>
      <c r="I1090" s="14" t="s">
        <v>120</v>
      </c>
    </row>
    <row r="1091" spans="1:9" x14ac:dyDescent="0.5">
      <c r="A1091" s="14">
        <v>1549372</v>
      </c>
      <c r="B1091" s="14" t="s">
        <v>521</v>
      </c>
      <c r="E1091" s="14">
        <v>1</v>
      </c>
      <c r="H1091" s="14">
        <v>1</v>
      </c>
      <c r="I1091" s="14" t="s">
        <v>120</v>
      </c>
    </row>
    <row r="1092" spans="1:9" x14ac:dyDescent="0.5">
      <c r="A1092" s="14">
        <v>1563923</v>
      </c>
      <c r="B1092" s="14" t="s">
        <v>482</v>
      </c>
      <c r="D1092" s="14">
        <v>0</v>
      </c>
      <c r="E1092" s="14">
        <v>1</v>
      </c>
      <c r="H1092" s="14">
        <v>1</v>
      </c>
      <c r="I1092" s="14" t="s">
        <v>120</v>
      </c>
    </row>
    <row r="1093" spans="1:9" x14ac:dyDescent="0.5">
      <c r="A1093" s="14">
        <v>1527341</v>
      </c>
      <c r="B1093" s="14" t="s">
        <v>151</v>
      </c>
      <c r="C1093" s="14">
        <v>0</v>
      </c>
      <c r="D1093" s="14">
        <v>0</v>
      </c>
      <c r="E1093" s="14">
        <v>1</v>
      </c>
      <c r="G1093" s="14">
        <v>0</v>
      </c>
      <c r="H1093" s="14">
        <v>1</v>
      </c>
      <c r="I1093" s="14" t="s">
        <v>120</v>
      </c>
    </row>
    <row r="1094" spans="1:9" x14ac:dyDescent="0.5">
      <c r="A1094" s="14">
        <v>1554544</v>
      </c>
      <c r="B1094" s="14" t="s">
        <v>425</v>
      </c>
      <c r="E1094" s="14">
        <v>1</v>
      </c>
      <c r="H1094" s="14">
        <v>1</v>
      </c>
      <c r="I1094" s="14" t="s">
        <v>120</v>
      </c>
    </row>
    <row r="1095" spans="1:9" x14ac:dyDescent="0.5">
      <c r="A1095" s="14">
        <v>1539863</v>
      </c>
      <c r="B1095" s="14" t="s">
        <v>522</v>
      </c>
      <c r="C1095" s="14">
        <v>1</v>
      </c>
      <c r="H1095" s="14">
        <v>1</v>
      </c>
      <c r="I1095" s="14" t="s">
        <v>120</v>
      </c>
    </row>
    <row r="1096" spans="1:9" x14ac:dyDescent="0.5">
      <c r="A1096" s="14">
        <v>1541230</v>
      </c>
      <c r="B1096" s="14" t="s">
        <v>144</v>
      </c>
      <c r="E1096" s="14">
        <v>1</v>
      </c>
      <c r="H1096" s="14">
        <v>1</v>
      </c>
      <c r="I1096" s="14" t="s">
        <v>120</v>
      </c>
    </row>
    <row r="1097" spans="1:9" x14ac:dyDescent="0.5">
      <c r="A1097" s="14">
        <v>1461502</v>
      </c>
      <c r="B1097" s="14" t="s">
        <v>422</v>
      </c>
      <c r="E1097" s="14">
        <v>1</v>
      </c>
      <c r="H1097" s="14">
        <v>2</v>
      </c>
      <c r="I1097" s="14" t="s">
        <v>120</v>
      </c>
    </row>
    <row r="1098" spans="1:9" x14ac:dyDescent="0.5">
      <c r="A1098" s="14">
        <v>1552804</v>
      </c>
      <c r="B1098" s="14" t="s">
        <v>280</v>
      </c>
      <c r="E1098" s="14">
        <v>1</v>
      </c>
      <c r="H1098" s="14">
        <v>1</v>
      </c>
      <c r="I1098" s="14" t="s">
        <v>120</v>
      </c>
    </row>
    <row r="1099" spans="1:9" x14ac:dyDescent="0.5">
      <c r="A1099" s="14">
        <v>1541187</v>
      </c>
      <c r="B1099" s="14" t="s">
        <v>144</v>
      </c>
      <c r="E1099" s="14">
        <v>1</v>
      </c>
      <c r="H1099" s="14">
        <v>1</v>
      </c>
      <c r="I1099" s="14" t="s">
        <v>120</v>
      </c>
    </row>
    <row r="1100" spans="1:9" x14ac:dyDescent="0.5">
      <c r="A1100" s="14">
        <v>1508348</v>
      </c>
      <c r="B1100" s="14" t="s">
        <v>115</v>
      </c>
      <c r="E1100" s="14">
        <v>1</v>
      </c>
      <c r="H1100" s="14">
        <v>1</v>
      </c>
      <c r="I1100" s="14" t="s">
        <v>120</v>
      </c>
    </row>
    <row r="1101" spans="1:9" x14ac:dyDescent="0.5">
      <c r="A1101" s="14">
        <v>1458455</v>
      </c>
      <c r="B1101" s="14" t="s">
        <v>323</v>
      </c>
      <c r="D1101" s="14">
        <v>2</v>
      </c>
      <c r="H1101" s="14">
        <v>1</v>
      </c>
      <c r="I1101" s="14" t="s">
        <v>120</v>
      </c>
    </row>
    <row r="1102" spans="1:9" x14ac:dyDescent="0.5">
      <c r="A1102" s="14">
        <v>1527356</v>
      </c>
      <c r="B1102" s="14" t="s">
        <v>151</v>
      </c>
      <c r="E1102" s="14">
        <v>1</v>
      </c>
      <c r="H1102" s="14">
        <v>1</v>
      </c>
      <c r="I1102" s="14" t="s">
        <v>120</v>
      </c>
    </row>
    <row r="1103" spans="1:9" x14ac:dyDescent="0.5">
      <c r="A1103" s="14">
        <v>1538078</v>
      </c>
      <c r="B1103" s="14" t="s">
        <v>119</v>
      </c>
      <c r="I1103" s="14" t="s">
        <v>120</v>
      </c>
    </row>
    <row r="1104" spans="1:9" x14ac:dyDescent="0.5">
      <c r="A1104" s="14">
        <v>1586797</v>
      </c>
      <c r="B1104" s="14" t="s">
        <v>155</v>
      </c>
      <c r="E1104" s="14">
        <v>2</v>
      </c>
      <c r="H1104" s="14">
        <v>1</v>
      </c>
      <c r="I1104" s="14" t="s">
        <v>120</v>
      </c>
    </row>
    <row r="1105" spans="1:9" x14ac:dyDescent="0.5">
      <c r="A1105" s="14">
        <v>1500192</v>
      </c>
      <c r="B1105" s="14" t="s">
        <v>266</v>
      </c>
      <c r="E1105" s="14">
        <v>1</v>
      </c>
      <c r="H1105" s="14">
        <v>1</v>
      </c>
      <c r="I1105" s="14" t="s">
        <v>120</v>
      </c>
    </row>
    <row r="1106" spans="1:9" x14ac:dyDescent="0.5">
      <c r="A1106" s="14">
        <v>1556977</v>
      </c>
      <c r="B1106" s="14" t="s">
        <v>119</v>
      </c>
      <c r="I1106" s="14" t="s">
        <v>120</v>
      </c>
    </row>
    <row r="1107" spans="1:9" x14ac:dyDescent="0.5">
      <c r="A1107" s="14">
        <v>1558043</v>
      </c>
      <c r="B1107" s="14" t="s">
        <v>523</v>
      </c>
      <c r="C1107" s="14">
        <v>1</v>
      </c>
      <c r="H1107" s="14">
        <v>1</v>
      </c>
      <c r="I1107" s="14" t="s">
        <v>120</v>
      </c>
    </row>
    <row r="1108" spans="1:9" x14ac:dyDescent="0.5">
      <c r="A1108" s="14">
        <v>1501792</v>
      </c>
      <c r="B1108" s="14" t="s">
        <v>169</v>
      </c>
      <c r="E1108" s="14">
        <v>1</v>
      </c>
      <c r="H1108" s="14">
        <v>1</v>
      </c>
      <c r="I1108" s="14" t="s">
        <v>120</v>
      </c>
    </row>
    <row r="1109" spans="1:9" x14ac:dyDescent="0.5">
      <c r="A1109" s="14">
        <v>1573328</v>
      </c>
      <c r="B1109" s="14" t="s">
        <v>360</v>
      </c>
      <c r="E1109" s="14">
        <v>1</v>
      </c>
      <c r="H1109" s="14">
        <v>1</v>
      </c>
      <c r="I1109" s="14" t="s">
        <v>120</v>
      </c>
    </row>
    <row r="1110" spans="1:9" x14ac:dyDescent="0.5">
      <c r="A1110" s="14">
        <v>1590999</v>
      </c>
      <c r="B1110" s="14" t="s">
        <v>332</v>
      </c>
      <c r="E1110" s="14">
        <v>1</v>
      </c>
      <c r="H1110" s="14">
        <v>1</v>
      </c>
      <c r="I1110" s="14" t="s">
        <v>120</v>
      </c>
    </row>
    <row r="1111" spans="1:9" x14ac:dyDescent="0.5">
      <c r="A1111" s="14">
        <v>1521493</v>
      </c>
      <c r="B1111" s="14" t="s">
        <v>524</v>
      </c>
      <c r="C1111" s="14">
        <v>1</v>
      </c>
      <c r="H1111" s="14">
        <v>1</v>
      </c>
      <c r="I1111" s="14" t="s">
        <v>120</v>
      </c>
    </row>
    <row r="1112" spans="1:9" x14ac:dyDescent="0.5">
      <c r="A1112" s="14">
        <v>1514088</v>
      </c>
      <c r="B1112" s="14" t="s">
        <v>126</v>
      </c>
      <c r="E1112" s="14">
        <v>2</v>
      </c>
      <c r="H1112" s="14">
        <v>1</v>
      </c>
      <c r="I1112" s="14" t="s">
        <v>120</v>
      </c>
    </row>
    <row r="1113" spans="1:9" x14ac:dyDescent="0.5">
      <c r="A1113" s="14">
        <v>1590970</v>
      </c>
      <c r="B1113" s="14" t="s">
        <v>332</v>
      </c>
      <c r="E1113" s="14">
        <v>1</v>
      </c>
      <c r="H1113" s="14">
        <v>1</v>
      </c>
      <c r="I1113" s="14" t="s">
        <v>120</v>
      </c>
    </row>
    <row r="1114" spans="1:9" x14ac:dyDescent="0.5">
      <c r="A1114" s="14">
        <v>1482906</v>
      </c>
      <c r="B1114" s="14" t="s">
        <v>525</v>
      </c>
      <c r="C1114" s="14">
        <v>1</v>
      </c>
      <c r="H1114" s="14">
        <v>1</v>
      </c>
      <c r="I1114" s="14" t="s">
        <v>120</v>
      </c>
    </row>
    <row r="1115" spans="1:9" x14ac:dyDescent="0.5">
      <c r="A1115" s="14">
        <v>1491472</v>
      </c>
      <c r="B1115" s="14" t="s">
        <v>236</v>
      </c>
      <c r="C1115" s="14">
        <v>0</v>
      </c>
      <c r="D1115" s="14">
        <v>0</v>
      </c>
      <c r="E1115" s="14">
        <v>8</v>
      </c>
      <c r="G1115" s="14">
        <v>0</v>
      </c>
      <c r="H1115" s="14">
        <v>1</v>
      </c>
      <c r="I1115" s="14" t="s">
        <v>120</v>
      </c>
    </row>
    <row r="1116" spans="1:9" x14ac:dyDescent="0.5">
      <c r="A1116" s="14">
        <v>1532343</v>
      </c>
      <c r="B1116" s="14" t="s">
        <v>526</v>
      </c>
      <c r="D1116" s="14">
        <v>1</v>
      </c>
      <c r="H1116" s="14">
        <v>1</v>
      </c>
      <c r="I1116" s="14" t="s">
        <v>120</v>
      </c>
    </row>
    <row r="1117" spans="1:9" x14ac:dyDescent="0.5">
      <c r="A1117" s="14">
        <v>1514104</v>
      </c>
      <c r="B1117" s="14" t="s">
        <v>126</v>
      </c>
      <c r="E1117" s="14">
        <v>2</v>
      </c>
      <c r="H1117" s="14">
        <v>1</v>
      </c>
      <c r="I1117" s="14" t="s">
        <v>120</v>
      </c>
    </row>
    <row r="1118" spans="1:9" x14ac:dyDescent="0.5">
      <c r="A1118" s="14">
        <v>1554434</v>
      </c>
      <c r="B1118" s="14" t="s">
        <v>247</v>
      </c>
      <c r="E1118" s="14">
        <v>2</v>
      </c>
      <c r="H1118" s="14">
        <v>1</v>
      </c>
      <c r="I1118" s="14" t="s">
        <v>120</v>
      </c>
    </row>
    <row r="1119" spans="1:9" x14ac:dyDescent="0.5">
      <c r="A1119" s="14">
        <v>1537971</v>
      </c>
      <c r="B1119" s="14" t="s">
        <v>527</v>
      </c>
      <c r="C1119" s="14">
        <v>1</v>
      </c>
      <c r="H1119" s="14">
        <v>1</v>
      </c>
      <c r="I1119" s="14" t="s">
        <v>120</v>
      </c>
    </row>
    <row r="1120" spans="1:9" x14ac:dyDescent="0.5">
      <c r="A1120" s="14">
        <v>1514720</v>
      </c>
      <c r="B1120" s="14" t="s">
        <v>528</v>
      </c>
      <c r="E1120" s="14">
        <v>1</v>
      </c>
      <c r="H1120" s="14">
        <v>1</v>
      </c>
      <c r="I1120" s="14" t="s">
        <v>120</v>
      </c>
    </row>
    <row r="1121" spans="1:9" x14ac:dyDescent="0.5">
      <c r="A1121" s="14">
        <v>1587423</v>
      </c>
      <c r="B1121" s="14" t="s">
        <v>171</v>
      </c>
      <c r="E1121" s="14">
        <v>1</v>
      </c>
      <c r="H1121" s="14">
        <v>1</v>
      </c>
      <c r="I1121" s="14" t="s">
        <v>120</v>
      </c>
    </row>
    <row r="1122" spans="1:9" x14ac:dyDescent="0.5">
      <c r="A1122" s="14">
        <v>1507211</v>
      </c>
      <c r="B1122" s="14" t="s">
        <v>155</v>
      </c>
      <c r="E1122" s="14">
        <v>1</v>
      </c>
      <c r="H1122" s="14">
        <v>1</v>
      </c>
      <c r="I1122" s="14" t="s">
        <v>120</v>
      </c>
    </row>
    <row r="1123" spans="1:9" x14ac:dyDescent="0.5">
      <c r="A1123" s="14">
        <v>1556948</v>
      </c>
      <c r="B1123" s="14" t="s">
        <v>119</v>
      </c>
      <c r="I1123" s="14" t="s">
        <v>120</v>
      </c>
    </row>
    <row r="1124" spans="1:9" x14ac:dyDescent="0.5">
      <c r="A1124" s="14">
        <v>1569852</v>
      </c>
      <c r="B1124" s="14" t="s">
        <v>324</v>
      </c>
      <c r="G1124" s="14">
        <v>1</v>
      </c>
      <c r="H1124" s="14">
        <v>1</v>
      </c>
      <c r="I1124" s="14" t="s">
        <v>120</v>
      </c>
    </row>
    <row r="1125" spans="1:9" x14ac:dyDescent="0.5">
      <c r="A1125" s="14">
        <v>1464134</v>
      </c>
      <c r="B1125" s="14" t="s">
        <v>455</v>
      </c>
      <c r="E1125" s="14">
        <v>3</v>
      </c>
      <c r="H1125" s="14">
        <v>1</v>
      </c>
      <c r="I1125" s="14" t="s">
        <v>120</v>
      </c>
    </row>
    <row r="1126" spans="1:9" x14ac:dyDescent="0.5">
      <c r="A1126" s="14">
        <v>1542412</v>
      </c>
      <c r="B1126" s="14" t="s">
        <v>529</v>
      </c>
      <c r="D1126" s="14">
        <v>4</v>
      </c>
      <c r="H1126" s="14">
        <v>1</v>
      </c>
      <c r="I1126" s="14" t="s">
        <v>120</v>
      </c>
    </row>
    <row r="1127" spans="1:9" x14ac:dyDescent="0.5">
      <c r="A1127" s="14">
        <v>1547270</v>
      </c>
      <c r="B1127" s="14" t="s">
        <v>389</v>
      </c>
      <c r="E1127" s="14">
        <v>1</v>
      </c>
      <c r="H1127" s="14">
        <v>1</v>
      </c>
      <c r="I1127" s="14" t="s">
        <v>120</v>
      </c>
    </row>
    <row r="1128" spans="1:9" x14ac:dyDescent="0.5">
      <c r="A1128" s="14">
        <v>1565254</v>
      </c>
      <c r="B1128" s="14" t="s">
        <v>141</v>
      </c>
      <c r="E1128" s="14">
        <v>1</v>
      </c>
      <c r="H1128" s="14">
        <v>1</v>
      </c>
      <c r="I1128" s="14" t="s">
        <v>120</v>
      </c>
    </row>
    <row r="1129" spans="1:9" x14ac:dyDescent="0.5">
      <c r="A1129" s="14">
        <v>1521214</v>
      </c>
      <c r="B1129" s="14" t="s">
        <v>297</v>
      </c>
      <c r="D1129" s="14">
        <v>1</v>
      </c>
      <c r="H1129" s="14">
        <v>1</v>
      </c>
      <c r="I1129" s="14" t="s">
        <v>120</v>
      </c>
    </row>
    <row r="1130" spans="1:9" x14ac:dyDescent="0.5">
      <c r="A1130" s="14">
        <v>1517914</v>
      </c>
      <c r="B1130" s="14" t="s">
        <v>379</v>
      </c>
      <c r="E1130" s="14">
        <v>4</v>
      </c>
      <c r="H1130" s="14">
        <v>1</v>
      </c>
      <c r="I1130" s="14" t="s">
        <v>120</v>
      </c>
    </row>
    <row r="1131" spans="1:9" x14ac:dyDescent="0.5">
      <c r="A1131" s="14">
        <v>1527359</v>
      </c>
      <c r="B1131" s="14" t="s">
        <v>151</v>
      </c>
      <c r="E1131" s="14">
        <v>1</v>
      </c>
      <c r="H1131" s="14">
        <v>1</v>
      </c>
      <c r="I1131" s="14" t="s">
        <v>120</v>
      </c>
    </row>
    <row r="1132" spans="1:9" x14ac:dyDescent="0.5">
      <c r="A1132" s="14">
        <v>1556579</v>
      </c>
      <c r="B1132" s="14" t="s">
        <v>127</v>
      </c>
      <c r="E1132" s="14">
        <v>2</v>
      </c>
      <c r="H1132" s="14">
        <v>1</v>
      </c>
      <c r="I1132" s="14" t="s">
        <v>120</v>
      </c>
    </row>
    <row r="1133" spans="1:9" x14ac:dyDescent="0.5">
      <c r="A1133" s="14">
        <v>1373257</v>
      </c>
      <c r="B1133" s="14" t="s">
        <v>197</v>
      </c>
      <c r="D1133" s="14">
        <v>2</v>
      </c>
      <c r="H1133" s="14">
        <v>1</v>
      </c>
      <c r="I1133" s="14" t="s">
        <v>120</v>
      </c>
    </row>
    <row r="1134" spans="1:9" x14ac:dyDescent="0.5">
      <c r="A1134" s="14">
        <v>1577535</v>
      </c>
      <c r="B1134" s="14" t="s">
        <v>530</v>
      </c>
      <c r="E1134" s="14">
        <v>1</v>
      </c>
      <c r="H1134" s="14">
        <v>1</v>
      </c>
      <c r="I1134" s="14" t="s">
        <v>120</v>
      </c>
    </row>
    <row r="1135" spans="1:9" x14ac:dyDescent="0.5">
      <c r="A1135" s="14">
        <v>1586119</v>
      </c>
      <c r="B1135" s="14" t="s">
        <v>498</v>
      </c>
      <c r="C1135" s="14">
        <v>1</v>
      </c>
      <c r="H1135" s="14">
        <v>1</v>
      </c>
      <c r="I1135" s="14" t="s">
        <v>120</v>
      </c>
    </row>
    <row r="1136" spans="1:9" x14ac:dyDescent="0.5">
      <c r="A1136" s="14">
        <v>1530167</v>
      </c>
      <c r="B1136" s="14" t="s">
        <v>531</v>
      </c>
      <c r="C1136" s="14">
        <v>1</v>
      </c>
      <c r="H1136" s="14">
        <v>1</v>
      </c>
      <c r="I1136" s="14" t="s">
        <v>120</v>
      </c>
    </row>
    <row r="1137" spans="1:9" x14ac:dyDescent="0.5">
      <c r="A1137" s="14">
        <v>1503549</v>
      </c>
      <c r="B1137" s="14" t="s">
        <v>419</v>
      </c>
      <c r="E1137" s="14">
        <v>1</v>
      </c>
      <c r="H1137" s="14">
        <v>1</v>
      </c>
      <c r="I1137" s="14" t="s">
        <v>120</v>
      </c>
    </row>
    <row r="1138" spans="1:9" x14ac:dyDescent="0.5">
      <c r="A1138" s="14">
        <v>1569916</v>
      </c>
      <c r="B1138" s="14" t="s">
        <v>418</v>
      </c>
      <c r="E1138" s="14">
        <v>3</v>
      </c>
      <c r="H1138" s="14">
        <v>1</v>
      </c>
      <c r="I1138" s="14" t="s">
        <v>120</v>
      </c>
    </row>
    <row r="1139" spans="1:9" x14ac:dyDescent="0.5">
      <c r="A1139" s="14">
        <v>1531925</v>
      </c>
      <c r="B1139" s="14" t="s">
        <v>177</v>
      </c>
      <c r="E1139" s="14">
        <v>1</v>
      </c>
      <c r="H1139" s="14">
        <v>1</v>
      </c>
      <c r="I1139" s="14" t="s">
        <v>120</v>
      </c>
    </row>
    <row r="1140" spans="1:9" x14ac:dyDescent="0.5">
      <c r="A1140" s="14">
        <v>1547081</v>
      </c>
      <c r="B1140" s="14" t="s">
        <v>532</v>
      </c>
      <c r="E1140" s="14">
        <v>1</v>
      </c>
      <c r="H1140" s="14">
        <v>1</v>
      </c>
      <c r="I1140" s="14" t="s">
        <v>120</v>
      </c>
    </row>
    <row r="1141" spans="1:9" x14ac:dyDescent="0.5">
      <c r="A1141" s="14">
        <v>1547230</v>
      </c>
      <c r="B1141" s="14" t="s">
        <v>533</v>
      </c>
      <c r="E1141" s="14">
        <v>1</v>
      </c>
      <c r="H1141" s="14">
        <v>1</v>
      </c>
      <c r="I1141" s="14" t="s">
        <v>120</v>
      </c>
    </row>
    <row r="1142" spans="1:9" x14ac:dyDescent="0.5">
      <c r="A1142" s="14">
        <v>1573160</v>
      </c>
      <c r="B1142" s="14" t="s">
        <v>93</v>
      </c>
      <c r="D1142" s="14">
        <v>2</v>
      </c>
      <c r="E1142" s="14">
        <v>1</v>
      </c>
      <c r="H1142" s="14">
        <v>1</v>
      </c>
      <c r="I1142" s="14" t="s">
        <v>120</v>
      </c>
    </row>
    <row r="1143" spans="1:9" x14ac:dyDescent="0.5">
      <c r="A1143" s="14">
        <v>1481642</v>
      </c>
      <c r="B1143" s="14" t="s">
        <v>208</v>
      </c>
      <c r="E1143" s="14">
        <v>1</v>
      </c>
      <c r="H1143" s="14">
        <v>1</v>
      </c>
      <c r="I1143" s="14" t="s">
        <v>120</v>
      </c>
    </row>
    <row r="1144" spans="1:9" x14ac:dyDescent="0.5">
      <c r="A1144" s="14">
        <v>1494932</v>
      </c>
      <c r="B1144" s="14" t="s">
        <v>370</v>
      </c>
      <c r="C1144" s="14">
        <v>1</v>
      </c>
      <c r="I1144" s="14" t="s">
        <v>120</v>
      </c>
    </row>
    <row r="1145" spans="1:9" x14ac:dyDescent="0.5">
      <c r="A1145" s="14">
        <v>1561647</v>
      </c>
      <c r="B1145" s="14" t="s">
        <v>534</v>
      </c>
      <c r="D1145" s="14">
        <v>1</v>
      </c>
      <c r="H1145" s="14">
        <v>1</v>
      </c>
      <c r="I1145" s="14" t="s">
        <v>120</v>
      </c>
    </row>
    <row r="1146" spans="1:9" x14ac:dyDescent="0.5">
      <c r="A1146" s="14">
        <v>1483229</v>
      </c>
      <c r="B1146" s="14" t="s">
        <v>535</v>
      </c>
      <c r="E1146" s="14">
        <v>1</v>
      </c>
      <c r="H1146" s="14">
        <v>1</v>
      </c>
      <c r="I1146" s="14" t="s">
        <v>120</v>
      </c>
    </row>
    <row r="1147" spans="1:9" x14ac:dyDescent="0.5">
      <c r="A1147" s="14">
        <v>1527757</v>
      </c>
      <c r="B1147" s="14" t="s">
        <v>364</v>
      </c>
      <c r="E1147" s="14">
        <v>1</v>
      </c>
      <c r="H1147" s="14">
        <v>1</v>
      </c>
      <c r="I1147" s="14" t="s">
        <v>120</v>
      </c>
    </row>
    <row r="1148" spans="1:9" x14ac:dyDescent="0.5">
      <c r="A1148" s="14">
        <v>1517474</v>
      </c>
      <c r="B1148" s="14" t="s">
        <v>536</v>
      </c>
      <c r="E1148" s="14">
        <v>1</v>
      </c>
      <c r="H1148" s="14">
        <v>1</v>
      </c>
      <c r="I1148" s="14" t="s">
        <v>120</v>
      </c>
    </row>
    <row r="1149" spans="1:9" x14ac:dyDescent="0.5">
      <c r="A1149" s="14">
        <v>1516395</v>
      </c>
      <c r="B1149" s="14" t="s">
        <v>537</v>
      </c>
      <c r="C1149" s="14">
        <v>1</v>
      </c>
      <c r="H1149" s="14">
        <v>1</v>
      </c>
      <c r="I1149" s="14" t="s">
        <v>120</v>
      </c>
    </row>
    <row r="1150" spans="1:9" x14ac:dyDescent="0.5">
      <c r="A1150" s="14">
        <v>1549018</v>
      </c>
      <c r="B1150" s="14" t="s">
        <v>538</v>
      </c>
      <c r="C1150" s="14">
        <v>1</v>
      </c>
      <c r="H1150" s="14">
        <v>1</v>
      </c>
      <c r="I1150" s="14" t="s">
        <v>120</v>
      </c>
    </row>
    <row r="1151" spans="1:9" x14ac:dyDescent="0.5">
      <c r="A1151" s="14">
        <v>1596286</v>
      </c>
      <c r="B1151" s="14" t="s">
        <v>171</v>
      </c>
      <c r="E1151" s="14">
        <v>1</v>
      </c>
      <c r="H1151" s="14">
        <v>1</v>
      </c>
      <c r="I1151" s="14" t="s">
        <v>120</v>
      </c>
    </row>
    <row r="1152" spans="1:9" x14ac:dyDescent="0.5">
      <c r="A1152" s="14">
        <v>1538069</v>
      </c>
      <c r="B1152" s="14" t="s">
        <v>119</v>
      </c>
      <c r="I1152" s="14" t="s">
        <v>120</v>
      </c>
    </row>
    <row r="1153" spans="1:9" x14ac:dyDescent="0.5">
      <c r="A1153" s="14">
        <v>1473423</v>
      </c>
      <c r="B1153" s="14" t="s">
        <v>539</v>
      </c>
      <c r="C1153" s="14">
        <v>1</v>
      </c>
      <c r="H1153" s="14">
        <v>1</v>
      </c>
      <c r="I1153" s="14" t="s">
        <v>120</v>
      </c>
    </row>
    <row r="1154" spans="1:9" x14ac:dyDescent="0.5">
      <c r="A1154" s="14">
        <v>1552408</v>
      </c>
      <c r="B1154" s="14" t="s">
        <v>293</v>
      </c>
      <c r="E1154" s="14">
        <v>2</v>
      </c>
      <c r="H1154" s="14">
        <v>1</v>
      </c>
      <c r="I1154" s="14" t="s">
        <v>120</v>
      </c>
    </row>
    <row r="1155" spans="1:9" x14ac:dyDescent="0.5">
      <c r="A1155" s="14">
        <v>1562973</v>
      </c>
      <c r="B1155" s="14" t="s">
        <v>160</v>
      </c>
      <c r="E1155" s="14">
        <v>1</v>
      </c>
      <c r="H1155" s="14">
        <v>1</v>
      </c>
      <c r="I1155" s="14" t="s">
        <v>120</v>
      </c>
    </row>
    <row r="1156" spans="1:9" x14ac:dyDescent="0.5">
      <c r="A1156" s="14">
        <v>1559866</v>
      </c>
      <c r="B1156" s="14" t="s">
        <v>494</v>
      </c>
      <c r="D1156" s="14">
        <v>1</v>
      </c>
      <c r="H1156" s="14">
        <v>1</v>
      </c>
      <c r="I1156" s="14" t="s">
        <v>120</v>
      </c>
    </row>
    <row r="1157" spans="1:9" x14ac:dyDescent="0.5">
      <c r="A1157" s="14">
        <v>1339884</v>
      </c>
      <c r="B1157" s="14" t="s">
        <v>540</v>
      </c>
      <c r="E1157" s="14">
        <v>1</v>
      </c>
      <c r="H1157" s="14">
        <v>1</v>
      </c>
      <c r="I1157" s="14" t="s">
        <v>120</v>
      </c>
    </row>
    <row r="1158" spans="1:9" x14ac:dyDescent="0.5">
      <c r="A1158" s="14">
        <v>1476072</v>
      </c>
      <c r="B1158" s="14" t="s">
        <v>105</v>
      </c>
      <c r="C1158" s="14">
        <v>0</v>
      </c>
      <c r="D1158" s="14">
        <v>0</v>
      </c>
      <c r="E1158" s="14">
        <v>1</v>
      </c>
      <c r="G1158" s="14">
        <v>0</v>
      </c>
      <c r="H1158" s="14">
        <v>1</v>
      </c>
      <c r="I1158" s="14" t="s">
        <v>120</v>
      </c>
    </row>
    <row r="1159" spans="1:9" x14ac:dyDescent="0.5">
      <c r="A1159" s="14">
        <v>1508067</v>
      </c>
      <c r="B1159" s="14" t="s">
        <v>204</v>
      </c>
      <c r="E1159" s="14">
        <v>1</v>
      </c>
      <c r="H1159" s="14">
        <v>1</v>
      </c>
      <c r="I1159" s="14" t="s">
        <v>120</v>
      </c>
    </row>
    <row r="1160" spans="1:9" x14ac:dyDescent="0.5">
      <c r="A1160" s="14">
        <v>1565794</v>
      </c>
      <c r="B1160" s="14" t="s">
        <v>192</v>
      </c>
      <c r="E1160" s="14">
        <v>1</v>
      </c>
      <c r="H1160" s="14">
        <v>1</v>
      </c>
      <c r="I1160" s="14" t="s">
        <v>120</v>
      </c>
    </row>
    <row r="1161" spans="1:9" x14ac:dyDescent="0.5">
      <c r="A1161" s="14">
        <v>1561641</v>
      </c>
      <c r="B1161" s="14" t="s">
        <v>541</v>
      </c>
      <c r="D1161" s="14">
        <v>1</v>
      </c>
      <c r="H1161" s="14">
        <v>1</v>
      </c>
      <c r="I1161" s="14" t="s">
        <v>120</v>
      </c>
    </row>
    <row r="1162" spans="1:9" x14ac:dyDescent="0.5">
      <c r="A1162" s="14">
        <v>1534019</v>
      </c>
      <c r="B1162" s="14" t="s">
        <v>426</v>
      </c>
      <c r="E1162" s="14">
        <v>1</v>
      </c>
      <c r="H1162" s="14">
        <v>1</v>
      </c>
      <c r="I1162" s="14" t="s">
        <v>120</v>
      </c>
    </row>
    <row r="1163" spans="1:9" x14ac:dyDescent="0.5">
      <c r="A1163" s="14">
        <v>1523332</v>
      </c>
      <c r="B1163" s="14" t="s">
        <v>235</v>
      </c>
      <c r="G1163" s="14">
        <v>2</v>
      </c>
      <c r="H1163" s="14">
        <v>1</v>
      </c>
      <c r="I1163" s="14" t="s">
        <v>120</v>
      </c>
    </row>
    <row r="1164" spans="1:9" x14ac:dyDescent="0.5">
      <c r="A1164" s="14">
        <v>1533950</v>
      </c>
      <c r="B1164" s="14" t="s">
        <v>542</v>
      </c>
      <c r="E1164" s="14">
        <v>1</v>
      </c>
      <c r="H1164" s="14">
        <v>1</v>
      </c>
      <c r="I1164" s="14" t="s">
        <v>120</v>
      </c>
    </row>
    <row r="1165" spans="1:9" x14ac:dyDescent="0.5">
      <c r="A1165" s="14">
        <v>1582018</v>
      </c>
      <c r="B1165" s="14" t="s">
        <v>159</v>
      </c>
      <c r="E1165" s="14">
        <v>1</v>
      </c>
      <c r="H1165" s="14">
        <v>1</v>
      </c>
      <c r="I1165" s="14" t="s">
        <v>120</v>
      </c>
    </row>
    <row r="1166" spans="1:9" x14ac:dyDescent="0.5">
      <c r="A1166" s="14">
        <v>1485319</v>
      </c>
      <c r="B1166" s="14" t="s">
        <v>543</v>
      </c>
      <c r="E1166" s="14">
        <v>2</v>
      </c>
      <c r="H1166" s="14">
        <v>1</v>
      </c>
      <c r="I1166" s="14" t="s">
        <v>120</v>
      </c>
    </row>
    <row r="1167" spans="1:9" x14ac:dyDescent="0.5">
      <c r="A1167" s="14">
        <v>1536895</v>
      </c>
      <c r="B1167" s="14" t="s">
        <v>106</v>
      </c>
      <c r="E1167" s="14">
        <v>2</v>
      </c>
      <c r="H1167" s="14">
        <v>1</v>
      </c>
      <c r="I1167" s="14" t="s">
        <v>120</v>
      </c>
    </row>
    <row r="1168" spans="1:9" x14ac:dyDescent="0.5">
      <c r="A1168" s="14">
        <v>1538218</v>
      </c>
      <c r="B1168" s="14" t="s">
        <v>119</v>
      </c>
      <c r="I1168" s="14" t="s">
        <v>120</v>
      </c>
    </row>
    <row r="1169" spans="1:9" x14ac:dyDescent="0.5">
      <c r="A1169" s="14">
        <v>1458870</v>
      </c>
      <c r="B1169" s="14" t="s">
        <v>249</v>
      </c>
      <c r="C1169" s="14">
        <v>0</v>
      </c>
      <c r="D1169" s="14">
        <v>0</v>
      </c>
      <c r="E1169" s="14">
        <v>1</v>
      </c>
      <c r="G1169" s="14">
        <v>0</v>
      </c>
      <c r="H1169" s="14">
        <v>1</v>
      </c>
      <c r="I1169" s="14" t="s">
        <v>120</v>
      </c>
    </row>
    <row r="1170" spans="1:9" x14ac:dyDescent="0.5">
      <c r="A1170" s="14">
        <v>1530992</v>
      </c>
      <c r="B1170" s="14" t="s">
        <v>187</v>
      </c>
      <c r="D1170" s="14">
        <v>1</v>
      </c>
      <c r="H1170" s="14">
        <v>1</v>
      </c>
      <c r="I1170" s="14" t="s">
        <v>120</v>
      </c>
    </row>
    <row r="1171" spans="1:9" x14ac:dyDescent="0.5">
      <c r="A1171" s="14">
        <v>1553125</v>
      </c>
      <c r="B1171" s="14" t="s">
        <v>484</v>
      </c>
      <c r="D1171" s="14">
        <v>1</v>
      </c>
      <c r="H1171" s="14">
        <v>1</v>
      </c>
      <c r="I1171" s="14" t="s">
        <v>120</v>
      </c>
    </row>
    <row r="1172" spans="1:9" x14ac:dyDescent="0.5">
      <c r="A1172" s="14">
        <v>1500396</v>
      </c>
      <c r="B1172" s="14" t="s">
        <v>544</v>
      </c>
      <c r="D1172" s="14">
        <v>1</v>
      </c>
      <c r="H1172" s="14">
        <v>1</v>
      </c>
      <c r="I1172" s="14" t="s">
        <v>120</v>
      </c>
    </row>
    <row r="1173" spans="1:9" x14ac:dyDescent="0.5">
      <c r="A1173" s="14">
        <v>1399886</v>
      </c>
      <c r="B1173" s="14" t="s">
        <v>374</v>
      </c>
      <c r="C1173" s="14">
        <v>1</v>
      </c>
      <c r="H1173" s="14">
        <v>1</v>
      </c>
      <c r="I1173" s="14" t="s">
        <v>120</v>
      </c>
    </row>
    <row r="1174" spans="1:9" x14ac:dyDescent="0.5">
      <c r="A1174" s="14">
        <v>1581967</v>
      </c>
      <c r="B1174" s="14" t="s">
        <v>159</v>
      </c>
      <c r="E1174" s="14">
        <v>1</v>
      </c>
      <c r="H1174" s="14">
        <v>1</v>
      </c>
      <c r="I1174" s="14" t="s">
        <v>120</v>
      </c>
    </row>
    <row r="1175" spans="1:9" x14ac:dyDescent="0.5">
      <c r="A1175" s="14">
        <v>1554429</v>
      </c>
      <c r="B1175" s="14" t="s">
        <v>254</v>
      </c>
      <c r="D1175" s="14">
        <v>1</v>
      </c>
      <c r="H1175" s="14">
        <v>1</v>
      </c>
      <c r="I1175" s="14" t="s">
        <v>120</v>
      </c>
    </row>
    <row r="1176" spans="1:9" x14ac:dyDescent="0.5">
      <c r="A1176" s="14">
        <v>1491860</v>
      </c>
      <c r="B1176" s="14" t="s">
        <v>105</v>
      </c>
      <c r="E1176" s="14">
        <v>1</v>
      </c>
      <c r="H1176" s="14">
        <v>1</v>
      </c>
      <c r="I1176" s="14" t="s">
        <v>120</v>
      </c>
    </row>
    <row r="1177" spans="1:9" x14ac:dyDescent="0.5">
      <c r="A1177" s="14">
        <v>1587413</v>
      </c>
      <c r="B1177" s="14" t="s">
        <v>171</v>
      </c>
      <c r="E1177" s="14">
        <v>1</v>
      </c>
      <c r="H1177" s="14">
        <v>1</v>
      </c>
      <c r="I1177" s="14" t="s">
        <v>120</v>
      </c>
    </row>
    <row r="1178" spans="1:9" x14ac:dyDescent="0.5">
      <c r="A1178" s="14">
        <v>1591556</v>
      </c>
      <c r="B1178" s="14" t="s">
        <v>545</v>
      </c>
      <c r="E1178" s="14">
        <v>1</v>
      </c>
      <c r="H1178" s="14">
        <v>1</v>
      </c>
      <c r="I1178" s="14" t="s">
        <v>120</v>
      </c>
    </row>
    <row r="1179" spans="1:9" x14ac:dyDescent="0.5">
      <c r="A1179" s="14">
        <v>1555812</v>
      </c>
      <c r="B1179" s="14" t="s">
        <v>407</v>
      </c>
      <c r="D1179" s="14">
        <v>1</v>
      </c>
      <c r="H1179" s="14">
        <v>1</v>
      </c>
      <c r="I1179" s="14" t="s">
        <v>120</v>
      </c>
    </row>
    <row r="1180" spans="1:9" x14ac:dyDescent="0.5">
      <c r="A1180" s="14">
        <v>1583528</v>
      </c>
      <c r="B1180" s="14" t="s">
        <v>546</v>
      </c>
      <c r="E1180" s="14">
        <v>1</v>
      </c>
      <c r="H1180" s="14">
        <v>1</v>
      </c>
      <c r="I1180" s="14" t="s">
        <v>120</v>
      </c>
    </row>
    <row r="1181" spans="1:9" x14ac:dyDescent="0.5">
      <c r="A1181" s="14">
        <v>1595447</v>
      </c>
      <c r="B1181" s="14" t="s">
        <v>547</v>
      </c>
      <c r="E1181" s="14">
        <v>1</v>
      </c>
      <c r="H1181" s="14">
        <v>1</v>
      </c>
      <c r="I1181" s="14" t="s">
        <v>120</v>
      </c>
    </row>
    <row r="1182" spans="1:9" x14ac:dyDescent="0.5">
      <c r="A1182" s="14">
        <v>1515709</v>
      </c>
      <c r="B1182" s="14" t="s">
        <v>548</v>
      </c>
      <c r="C1182" s="14">
        <v>1</v>
      </c>
      <c r="H1182" s="14">
        <v>2</v>
      </c>
      <c r="I1182" s="14" t="s">
        <v>120</v>
      </c>
    </row>
    <row r="1183" spans="1:9" x14ac:dyDescent="0.5">
      <c r="A1183" s="14">
        <v>1571547</v>
      </c>
      <c r="B1183" s="14" t="s">
        <v>445</v>
      </c>
      <c r="E1183" s="14">
        <v>1</v>
      </c>
      <c r="H1183" s="14">
        <v>1</v>
      </c>
      <c r="I1183" s="14" t="s">
        <v>120</v>
      </c>
    </row>
    <row r="1184" spans="1:9" x14ac:dyDescent="0.5">
      <c r="A1184" s="14">
        <v>1537215</v>
      </c>
      <c r="B1184" s="14" t="s">
        <v>127</v>
      </c>
      <c r="E1184" s="14">
        <v>2</v>
      </c>
      <c r="H1184" s="14">
        <v>1</v>
      </c>
      <c r="I1184" s="14" t="s">
        <v>120</v>
      </c>
    </row>
    <row r="1185" spans="1:9" x14ac:dyDescent="0.5">
      <c r="A1185" s="14">
        <v>1590582</v>
      </c>
      <c r="B1185" s="14" t="s">
        <v>376</v>
      </c>
      <c r="E1185" s="14">
        <v>2</v>
      </c>
      <c r="H1185" s="14">
        <v>1</v>
      </c>
      <c r="I1185" s="14" t="s">
        <v>120</v>
      </c>
    </row>
    <row r="1186" spans="1:9" x14ac:dyDescent="0.5">
      <c r="A1186" s="14">
        <v>1513843</v>
      </c>
      <c r="B1186" s="14" t="s">
        <v>549</v>
      </c>
      <c r="E1186" s="14">
        <v>2</v>
      </c>
      <c r="H1186" s="14">
        <v>1</v>
      </c>
      <c r="I1186" s="14" t="s">
        <v>120</v>
      </c>
    </row>
    <row r="1187" spans="1:9" x14ac:dyDescent="0.5">
      <c r="A1187" s="14">
        <v>1549174</v>
      </c>
      <c r="B1187" s="14" t="s">
        <v>136</v>
      </c>
      <c r="E1187" s="14">
        <v>1</v>
      </c>
      <c r="H1187" s="14">
        <v>1</v>
      </c>
      <c r="I1187" s="14" t="s">
        <v>120</v>
      </c>
    </row>
    <row r="1188" spans="1:9" x14ac:dyDescent="0.5">
      <c r="A1188" s="14">
        <v>1599287</v>
      </c>
      <c r="B1188" s="14" t="s">
        <v>550</v>
      </c>
      <c r="E1188" s="14">
        <v>1</v>
      </c>
      <c r="H1188" s="14">
        <v>1</v>
      </c>
      <c r="I1188" s="14" t="s">
        <v>120</v>
      </c>
    </row>
    <row r="1189" spans="1:9" x14ac:dyDescent="0.5">
      <c r="A1189" s="14">
        <v>1548948</v>
      </c>
      <c r="B1189" s="14" t="s">
        <v>177</v>
      </c>
      <c r="E1189" s="14">
        <v>1</v>
      </c>
      <c r="H1189" s="14">
        <v>1</v>
      </c>
      <c r="I1189" s="14" t="s">
        <v>120</v>
      </c>
    </row>
    <row r="1190" spans="1:9" x14ac:dyDescent="0.5">
      <c r="A1190" s="14">
        <v>1570919</v>
      </c>
      <c r="B1190" s="14" t="s">
        <v>301</v>
      </c>
      <c r="E1190" s="14">
        <v>1</v>
      </c>
      <c r="H1190" s="14">
        <v>1</v>
      </c>
      <c r="I1190" s="14" t="s">
        <v>120</v>
      </c>
    </row>
    <row r="1191" spans="1:9" x14ac:dyDescent="0.5">
      <c r="A1191" s="14">
        <v>1586999</v>
      </c>
      <c r="B1191" s="14" t="s">
        <v>354</v>
      </c>
      <c r="E1191" s="14">
        <v>1</v>
      </c>
      <c r="H1191" s="14">
        <v>1</v>
      </c>
      <c r="I1191" s="14" t="s">
        <v>120</v>
      </c>
    </row>
    <row r="1192" spans="1:9" x14ac:dyDescent="0.5">
      <c r="A1192" s="14">
        <v>1473725</v>
      </c>
      <c r="B1192" s="14" t="s">
        <v>155</v>
      </c>
      <c r="E1192" s="14">
        <v>2</v>
      </c>
      <c r="H1192" s="14">
        <v>1</v>
      </c>
      <c r="I1192" s="14" t="s">
        <v>120</v>
      </c>
    </row>
    <row r="1193" spans="1:9" x14ac:dyDescent="0.5">
      <c r="A1193" s="14">
        <v>1475136</v>
      </c>
      <c r="B1193" s="14" t="s">
        <v>151</v>
      </c>
      <c r="E1193" s="14">
        <v>1</v>
      </c>
      <c r="H1193" s="14">
        <v>1</v>
      </c>
      <c r="I1193" s="14" t="s">
        <v>120</v>
      </c>
    </row>
    <row r="1194" spans="1:9" x14ac:dyDescent="0.5">
      <c r="A1194" s="14">
        <v>1527351</v>
      </c>
      <c r="B1194" s="14" t="s">
        <v>151</v>
      </c>
      <c r="E1194" s="14">
        <v>1</v>
      </c>
      <c r="H1194" s="14">
        <v>1</v>
      </c>
      <c r="I1194" s="14" t="s">
        <v>120</v>
      </c>
    </row>
    <row r="1195" spans="1:9" x14ac:dyDescent="0.5">
      <c r="A1195" s="14">
        <v>1494566</v>
      </c>
      <c r="B1195" s="14" t="s">
        <v>175</v>
      </c>
      <c r="E1195" s="14">
        <v>2</v>
      </c>
      <c r="H1195" s="14">
        <v>1</v>
      </c>
      <c r="I1195" s="14" t="s">
        <v>120</v>
      </c>
    </row>
    <row r="1196" spans="1:9" x14ac:dyDescent="0.5">
      <c r="A1196" s="14">
        <v>1547066</v>
      </c>
      <c r="B1196" s="14" t="s">
        <v>551</v>
      </c>
      <c r="C1196" s="14">
        <v>1</v>
      </c>
      <c r="H1196" s="14">
        <v>1</v>
      </c>
      <c r="I1196" s="14" t="s">
        <v>120</v>
      </c>
    </row>
    <row r="1197" spans="1:9" x14ac:dyDescent="0.5">
      <c r="A1197" s="14">
        <v>1583630</v>
      </c>
      <c r="B1197" s="14" t="s">
        <v>265</v>
      </c>
      <c r="E1197" s="14">
        <v>1</v>
      </c>
      <c r="H1197" s="14">
        <v>1</v>
      </c>
      <c r="I1197" s="14" t="s">
        <v>120</v>
      </c>
    </row>
    <row r="1198" spans="1:9" x14ac:dyDescent="0.5">
      <c r="A1198" s="14">
        <v>1475162</v>
      </c>
      <c r="B1198" s="14" t="s">
        <v>125</v>
      </c>
      <c r="E1198" s="14">
        <v>2</v>
      </c>
      <c r="H1198" s="14">
        <v>1</v>
      </c>
      <c r="I1198" s="14" t="s">
        <v>120</v>
      </c>
    </row>
    <row r="1199" spans="1:9" x14ac:dyDescent="0.5">
      <c r="A1199" s="14">
        <v>1547035</v>
      </c>
      <c r="B1199" s="14" t="s">
        <v>423</v>
      </c>
      <c r="E1199" s="14">
        <v>1</v>
      </c>
      <c r="H1199" s="14">
        <v>1</v>
      </c>
      <c r="I1199" s="14" t="s">
        <v>120</v>
      </c>
    </row>
    <row r="1200" spans="1:9" x14ac:dyDescent="0.5">
      <c r="A1200" s="14">
        <v>1547438</v>
      </c>
      <c r="B1200" s="14" t="s">
        <v>180</v>
      </c>
      <c r="E1200" s="14">
        <v>2</v>
      </c>
      <c r="H1200" s="14">
        <v>1</v>
      </c>
      <c r="I1200" s="14" t="s">
        <v>120</v>
      </c>
    </row>
    <row r="1201" spans="1:9" x14ac:dyDescent="0.5">
      <c r="A1201" s="14">
        <v>1522599</v>
      </c>
      <c r="B1201" s="14" t="s">
        <v>144</v>
      </c>
      <c r="E1201" s="14">
        <v>1</v>
      </c>
      <c r="H1201" s="14">
        <v>1</v>
      </c>
      <c r="I1201" s="14" t="s">
        <v>120</v>
      </c>
    </row>
    <row r="1202" spans="1:9" x14ac:dyDescent="0.5">
      <c r="A1202" s="14">
        <v>1477259</v>
      </c>
      <c r="B1202" s="14" t="s">
        <v>300</v>
      </c>
      <c r="D1202" s="14">
        <v>1</v>
      </c>
      <c r="H1202" s="14">
        <v>1</v>
      </c>
      <c r="I1202" s="14" t="s">
        <v>120</v>
      </c>
    </row>
    <row r="1203" spans="1:9" x14ac:dyDescent="0.5">
      <c r="A1203" s="14">
        <v>1505873</v>
      </c>
      <c r="B1203" s="14" t="s">
        <v>254</v>
      </c>
      <c r="E1203" s="14">
        <v>1</v>
      </c>
      <c r="H1203" s="14">
        <v>1</v>
      </c>
      <c r="I1203" s="14" t="s">
        <v>120</v>
      </c>
    </row>
    <row r="1204" spans="1:9" x14ac:dyDescent="0.5">
      <c r="A1204" s="14">
        <v>1505847</v>
      </c>
      <c r="B1204" s="14" t="s">
        <v>254</v>
      </c>
      <c r="E1204" s="14">
        <v>1</v>
      </c>
      <c r="H1204" s="14">
        <v>1</v>
      </c>
      <c r="I1204" s="14" t="s">
        <v>120</v>
      </c>
    </row>
    <row r="1205" spans="1:9" x14ac:dyDescent="0.5">
      <c r="A1205" s="14">
        <v>1540351</v>
      </c>
      <c r="B1205" s="14" t="s">
        <v>174</v>
      </c>
      <c r="E1205" s="14">
        <v>1</v>
      </c>
      <c r="H1205" s="14">
        <v>1</v>
      </c>
      <c r="I1205" s="14" t="s">
        <v>120</v>
      </c>
    </row>
    <row r="1206" spans="1:9" x14ac:dyDescent="0.5">
      <c r="A1206" s="14">
        <v>1584786</v>
      </c>
      <c r="B1206" s="14" t="s">
        <v>400</v>
      </c>
      <c r="E1206" s="14">
        <v>2</v>
      </c>
      <c r="H1206" s="14">
        <v>1</v>
      </c>
      <c r="I1206" s="14" t="s">
        <v>120</v>
      </c>
    </row>
    <row r="1207" spans="1:9" x14ac:dyDescent="0.5">
      <c r="A1207" s="14">
        <v>1559920</v>
      </c>
      <c r="B1207" s="14" t="s">
        <v>414</v>
      </c>
      <c r="E1207" s="14">
        <v>1</v>
      </c>
      <c r="H1207" s="14">
        <v>1</v>
      </c>
      <c r="I1207" s="14" t="s">
        <v>120</v>
      </c>
    </row>
    <row r="1208" spans="1:9" x14ac:dyDescent="0.5">
      <c r="A1208" s="14">
        <v>1520151</v>
      </c>
      <c r="B1208" s="14" t="s">
        <v>421</v>
      </c>
      <c r="D1208" s="14">
        <v>1</v>
      </c>
      <c r="H1208" s="14">
        <v>1</v>
      </c>
      <c r="I1208" s="14" t="s">
        <v>120</v>
      </c>
    </row>
    <row r="1209" spans="1:9" x14ac:dyDescent="0.5">
      <c r="A1209" s="14">
        <v>1567639</v>
      </c>
      <c r="B1209" s="14" t="s">
        <v>552</v>
      </c>
      <c r="C1209" s="14">
        <v>1</v>
      </c>
      <c r="H1209" s="14">
        <v>1</v>
      </c>
      <c r="I1209" s="14" t="s">
        <v>120</v>
      </c>
    </row>
    <row r="1210" spans="1:9" x14ac:dyDescent="0.5">
      <c r="A1210" s="14">
        <v>1577408</v>
      </c>
      <c r="B1210" s="14" t="s">
        <v>160</v>
      </c>
      <c r="D1210" s="14">
        <v>5</v>
      </c>
      <c r="E1210" s="14">
        <v>3</v>
      </c>
      <c r="H1210" s="14">
        <v>1</v>
      </c>
      <c r="I1210" s="14" t="s">
        <v>120</v>
      </c>
    </row>
    <row r="1211" spans="1:9" x14ac:dyDescent="0.5">
      <c r="A1211" s="14">
        <v>1498169</v>
      </c>
      <c r="B1211" s="14" t="s">
        <v>469</v>
      </c>
      <c r="D1211" s="14">
        <v>1</v>
      </c>
      <c r="H1211" s="14">
        <v>1</v>
      </c>
      <c r="I1211" s="14" t="s">
        <v>120</v>
      </c>
    </row>
    <row r="1212" spans="1:9" x14ac:dyDescent="0.5">
      <c r="A1212" s="14">
        <v>1385457</v>
      </c>
      <c r="B1212" s="14" t="s">
        <v>174</v>
      </c>
      <c r="E1212" s="14">
        <v>1</v>
      </c>
      <c r="H1212" s="14">
        <v>1</v>
      </c>
      <c r="I1212" s="14" t="s">
        <v>120</v>
      </c>
    </row>
    <row r="1213" spans="1:9" x14ac:dyDescent="0.5">
      <c r="A1213" s="14">
        <v>1521037</v>
      </c>
      <c r="B1213" s="14" t="s">
        <v>553</v>
      </c>
      <c r="E1213" s="14">
        <v>1</v>
      </c>
      <c r="H1213" s="14">
        <v>1</v>
      </c>
      <c r="I1213" s="14" t="s">
        <v>120</v>
      </c>
    </row>
    <row r="1214" spans="1:9" x14ac:dyDescent="0.5">
      <c r="A1214" s="14">
        <v>1544099</v>
      </c>
      <c r="B1214" s="14" t="s">
        <v>132</v>
      </c>
      <c r="D1214" s="14">
        <v>0</v>
      </c>
      <c r="E1214" s="14">
        <v>2</v>
      </c>
      <c r="H1214" s="14">
        <v>1</v>
      </c>
      <c r="I1214" s="14" t="s">
        <v>120</v>
      </c>
    </row>
    <row r="1215" spans="1:9" x14ac:dyDescent="0.5">
      <c r="A1215" s="14">
        <v>1572348</v>
      </c>
      <c r="B1215" s="14" t="s">
        <v>191</v>
      </c>
      <c r="C1215" s="14">
        <v>1</v>
      </c>
      <c r="H1215" s="14">
        <v>1</v>
      </c>
      <c r="I1215" s="14" t="s">
        <v>120</v>
      </c>
    </row>
    <row r="1216" spans="1:9" x14ac:dyDescent="0.5">
      <c r="A1216" s="14">
        <v>1581216</v>
      </c>
      <c r="B1216" s="14" t="s">
        <v>162</v>
      </c>
      <c r="C1216" s="14">
        <v>1</v>
      </c>
      <c r="H1216" s="14">
        <v>1</v>
      </c>
      <c r="I1216" s="14" t="s">
        <v>120</v>
      </c>
    </row>
    <row r="1217" spans="1:9" x14ac:dyDescent="0.5">
      <c r="A1217" s="14">
        <v>1549191</v>
      </c>
      <c r="B1217" s="14" t="s">
        <v>136</v>
      </c>
      <c r="E1217" s="14">
        <v>1</v>
      </c>
      <c r="H1217" s="14">
        <v>1</v>
      </c>
      <c r="I1217" s="14" t="s">
        <v>120</v>
      </c>
    </row>
    <row r="1218" spans="1:9" x14ac:dyDescent="0.5">
      <c r="A1218" s="14">
        <v>1330959</v>
      </c>
      <c r="B1218" s="14" t="s">
        <v>295</v>
      </c>
      <c r="E1218" s="14">
        <v>1</v>
      </c>
      <c r="H1218" s="14">
        <v>1</v>
      </c>
      <c r="I1218" s="14" t="s">
        <v>120</v>
      </c>
    </row>
    <row r="1219" spans="1:9" x14ac:dyDescent="0.5">
      <c r="A1219" s="14">
        <v>1570084</v>
      </c>
      <c r="B1219" s="14" t="s">
        <v>477</v>
      </c>
      <c r="D1219" s="14">
        <v>1</v>
      </c>
      <c r="H1219" s="14">
        <v>1</v>
      </c>
      <c r="I1219" s="14" t="s">
        <v>120</v>
      </c>
    </row>
    <row r="1220" spans="1:9" x14ac:dyDescent="0.5">
      <c r="A1220" s="14">
        <v>1555382</v>
      </c>
      <c r="B1220" s="14" t="s">
        <v>180</v>
      </c>
      <c r="E1220" s="14">
        <v>1</v>
      </c>
      <c r="H1220" s="14">
        <v>1</v>
      </c>
      <c r="I1220" s="14" t="s">
        <v>120</v>
      </c>
    </row>
    <row r="1221" spans="1:9" x14ac:dyDescent="0.5">
      <c r="A1221" s="14">
        <v>1473717</v>
      </c>
      <c r="B1221" s="14" t="s">
        <v>155</v>
      </c>
      <c r="E1221" s="14">
        <v>2</v>
      </c>
      <c r="H1221" s="14">
        <v>1</v>
      </c>
      <c r="I1221" s="14" t="s">
        <v>120</v>
      </c>
    </row>
    <row r="1222" spans="1:9" x14ac:dyDescent="0.5">
      <c r="A1222" s="14">
        <v>1544844</v>
      </c>
      <c r="B1222" s="14" t="s">
        <v>554</v>
      </c>
      <c r="E1222" s="14">
        <v>1</v>
      </c>
      <c r="H1222" s="14">
        <v>1</v>
      </c>
      <c r="I1222" s="14" t="s">
        <v>120</v>
      </c>
    </row>
    <row r="1223" spans="1:9" x14ac:dyDescent="0.5">
      <c r="A1223" s="14">
        <v>1555302</v>
      </c>
      <c r="B1223" s="14" t="s">
        <v>555</v>
      </c>
      <c r="E1223" s="14">
        <v>2</v>
      </c>
      <c r="H1223" s="14">
        <v>1</v>
      </c>
      <c r="I1223" s="14" t="s">
        <v>120</v>
      </c>
    </row>
    <row r="1224" spans="1:9" x14ac:dyDescent="0.5">
      <c r="A1224" s="14">
        <v>1600152</v>
      </c>
      <c r="B1224" s="14" t="s">
        <v>308</v>
      </c>
      <c r="E1224" s="14">
        <v>1</v>
      </c>
      <c r="H1224" s="14">
        <v>1</v>
      </c>
      <c r="I1224" s="14" t="s">
        <v>120</v>
      </c>
    </row>
    <row r="1225" spans="1:9" x14ac:dyDescent="0.5">
      <c r="A1225" s="14">
        <v>1515733</v>
      </c>
      <c r="B1225" s="14" t="s">
        <v>126</v>
      </c>
      <c r="E1225" s="14">
        <v>1</v>
      </c>
      <c r="H1225" s="14">
        <v>1</v>
      </c>
      <c r="I1225" s="14" t="s">
        <v>120</v>
      </c>
    </row>
    <row r="1226" spans="1:9" x14ac:dyDescent="0.5">
      <c r="A1226" s="14">
        <v>1532354</v>
      </c>
      <c r="B1226" s="14" t="s">
        <v>303</v>
      </c>
      <c r="E1226" s="14">
        <v>3</v>
      </c>
      <c r="H1226" s="14">
        <v>1</v>
      </c>
      <c r="I1226" s="14" t="s">
        <v>120</v>
      </c>
    </row>
    <row r="1227" spans="1:9" x14ac:dyDescent="0.5">
      <c r="A1227" s="14">
        <v>1502983</v>
      </c>
      <c r="B1227" s="14" t="s">
        <v>187</v>
      </c>
      <c r="D1227" s="14">
        <v>0</v>
      </c>
      <c r="E1227" s="14">
        <v>3</v>
      </c>
      <c r="H1227" s="14">
        <v>1</v>
      </c>
      <c r="I1227" s="14" t="s">
        <v>120</v>
      </c>
    </row>
    <row r="1228" spans="1:9" x14ac:dyDescent="0.5">
      <c r="A1228" s="14">
        <v>1561692</v>
      </c>
      <c r="B1228" s="14" t="s">
        <v>322</v>
      </c>
      <c r="E1228" s="14">
        <v>1</v>
      </c>
      <c r="H1228" s="14">
        <v>1</v>
      </c>
      <c r="I1228" s="14" t="s">
        <v>120</v>
      </c>
    </row>
    <row r="1229" spans="1:9" x14ac:dyDescent="0.5">
      <c r="A1229" s="14">
        <v>1578248</v>
      </c>
      <c r="B1229" s="14" t="s">
        <v>134</v>
      </c>
      <c r="E1229" s="14">
        <v>2</v>
      </c>
      <c r="H1229" s="14">
        <v>1</v>
      </c>
      <c r="I1229" s="14" t="s">
        <v>120</v>
      </c>
    </row>
    <row r="1230" spans="1:9" x14ac:dyDescent="0.5">
      <c r="A1230" s="14">
        <v>1533425</v>
      </c>
      <c r="B1230" s="14" t="s">
        <v>556</v>
      </c>
      <c r="C1230" s="14">
        <v>1</v>
      </c>
      <c r="H1230" s="14">
        <v>1</v>
      </c>
      <c r="I1230" s="14" t="s">
        <v>120</v>
      </c>
    </row>
    <row r="1231" spans="1:9" x14ac:dyDescent="0.5">
      <c r="A1231" s="14">
        <v>1532679</v>
      </c>
      <c r="B1231" s="14" t="s">
        <v>119</v>
      </c>
      <c r="I1231" s="14" t="s">
        <v>120</v>
      </c>
    </row>
    <row r="1232" spans="1:9" x14ac:dyDescent="0.5">
      <c r="A1232" s="14">
        <v>1538089</v>
      </c>
      <c r="B1232" s="14" t="s">
        <v>119</v>
      </c>
      <c r="I1232" s="14" t="s">
        <v>120</v>
      </c>
    </row>
    <row r="1233" spans="1:9" x14ac:dyDescent="0.5">
      <c r="A1233" s="14">
        <v>1519810</v>
      </c>
      <c r="B1233" s="14" t="s">
        <v>156</v>
      </c>
      <c r="D1233" s="14">
        <v>1</v>
      </c>
      <c r="H1233" s="14">
        <v>1</v>
      </c>
      <c r="I1233" s="14" t="s">
        <v>120</v>
      </c>
    </row>
    <row r="1234" spans="1:9" x14ac:dyDescent="0.5">
      <c r="A1234" s="14">
        <v>1561221</v>
      </c>
      <c r="B1234" s="14" t="s">
        <v>557</v>
      </c>
      <c r="E1234" s="14">
        <v>2</v>
      </c>
      <c r="I1234" s="14" t="s">
        <v>120</v>
      </c>
    </row>
    <row r="1235" spans="1:9" x14ac:dyDescent="0.5">
      <c r="A1235" s="14">
        <v>1597252</v>
      </c>
      <c r="B1235" s="14" t="s">
        <v>558</v>
      </c>
      <c r="C1235" s="14">
        <v>1</v>
      </c>
      <c r="H1235" s="14">
        <v>1</v>
      </c>
      <c r="I1235" s="14" t="s">
        <v>120</v>
      </c>
    </row>
    <row r="1236" spans="1:9" x14ac:dyDescent="0.5">
      <c r="A1236" s="14">
        <v>1438856</v>
      </c>
      <c r="B1236" s="14" t="s">
        <v>559</v>
      </c>
      <c r="C1236" s="14">
        <v>1</v>
      </c>
      <c r="H1236" s="14">
        <v>1</v>
      </c>
      <c r="I1236" s="14" t="s">
        <v>120</v>
      </c>
    </row>
    <row r="1237" spans="1:9" x14ac:dyDescent="0.5">
      <c r="A1237" s="14">
        <v>1558663</v>
      </c>
      <c r="B1237" s="14" t="s">
        <v>292</v>
      </c>
      <c r="E1237" s="14">
        <v>1</v>
      </c>
      <c r="H1237" s="14">
        <v>1</v>
      </c>
      <c r="I1237" s="14" t="s">
        <v>120</v>
      </c>
    </row>
    <row r="1238" spans="1:9" x14ac:dyDescent="0.5">
      <c r="A1238" s="14">
        <v>1549238</v>
      </c>
      <c r="B1238" s="14" t="s">
        <v>513</v>
      </c>
      <c r="E1238" s="14">
        <v>1</v>
      </c>
      <c r="H1238" s="14">
        <v>1</v>
      </c>
      <c r="I1238" s="14" t="s">
        <v>120</v>
      </c>
    </row>
    <row r="1239" spans="1:9" x14ac:dyDescent="0.5">
      <c r="A1239" s="14">
        <v>1564576</v>
      </c>
      <c r="B1239" s="14" t="s">
        <v>156</v>
      </c>
      <c r="C1239" s="14">
        <v>0</v>
      </c>
      <c r="D1239" s="14">
        <v>0</v>
      </c>
      <c r="E1239" s="14">
        <v>1</v>
      </c>
      <c r="G1239" s="14">
        <v>0</v>
      </c>
      <c r="H1239" s="14">
        <v>1</v>
      </c>
      <c r="I1239" s="14" t="s">
        <v>120</v>
      </c>
    </row>
    <row r="1240" spans="1:9" x14ac:dyDescent="0.5">
      <c r="A1240" s="14">
        <v>1550954</v>
      </c>
      <c r="B1240" s="14" t="s">
        <v>354</v>
      </c>
      <c r="E1240" s="14">
        <v>1</v>
      </c>
      <c r="H1240" s="14">
        <v>1</v>
      </c>
      <c r="I1240" s="14" t="s">
        <v>120</v>
      </c>
    </row>
    <row r="1241" spans="1:9" x14ac:dyDescent="0.5">
      <c r="A1241" s="14">
        <v>1544741</v>
      </c>
      <c r="B1241" s="14" t="s">
        <v>560</v>
      </c>
      <c r="C1241" s="14">
        <v>1</v>
      </c>
      <c r="D1241" s="14">
        <v>1</v>
      </c>
      <c r="H1241" s="14">
        <v>1</v>
      </c>
      <c r="I1241" s="14" t="s">
        <v>120</v>
      </c>
    </row>
    <row r="1242" spans="1:9" x14ac:dyDescent="0.5">
      <c r="A1242" s="14">
        <v>1361050</v>
      </c>
      <c r="B1242" s="14" t="s">
        <v>174</v>
      </c>
      <c r="E1242" s="14">
        <v>1</v>
      </c>
      <c r="H1242" s="14">
        <v>1</v>
      </c>
      <c r="I1242" s="14" t="s">
        <v>120</v>
      </c>
    </row>
    <row r="1243" spans="1:9" x14ac:dyDescent="0.5">
      <c r="A1243" s="14">
        <v>1541223</v>
      </c>
      <c r="B1243" s="14" t="s">
        <v>144</v>
      </c>
      <c r="E1243" s="14">
        <v>1</v>
      </c>
      <c r="H1243" s="14">
        <v>1</v>
      </c>
      <c r="I1243" s="14" t="s">
        <v>120</v>
      </c>
    </row>
    <row r="1244" spans="1:9" x14ac:dyDescent="0.5">
      <c r="A1244" s="14">
        <v>1532371</v>
      </c>
      <c r="B1244" s="14" t="s">
        <v>561</v>
      </c>
      <c r="C1244" s="14">
        <v>1</v>
      </c>
      <c r="H1244" s="14">
        <v>1</v>
      </c>
      <c r="I1244" s="14" t="s">
        <v>120</v>
      </c>
    </row>
    <row r="1245" spans="1:9" x14ac:dyDescent="0.5">
      <c r="A1245" s="14">
        <v>1588665</v>
      </c>
      <c r="B1245" s="14" t="s">
        <v>416</v>
      </c>
      <c r="E1245" s="14">
        <v>1</v>
      </c>
      <c r="H1245" s="14">
        <v>1</v>
      </c>
      <c r="I1245" s="14" t="s">
        <v>120</v>
      </c>
    </row>
    <row r="1246" spans="1:9" x14ac:dyDescent="0.5">
      <c r="A1246" s="14">
        <v>1551448</v>
      </c>
      <c r="B1246" s="14" t="s">
        <v>143</v>
      </c>
      <c r="E1246" s="14">
        <v>1</v>
      </c>
      <c r="H1246" s="14">
        <v>1</v>
      </c>
      <c r="I1246" s="14" t="s">
        <v>120</v>
      </c>
    </row>
    <row r="1247" spans="1:9" x14ac:dyDescent="0.5">
      <c r="A1247" s="14">
        <v>1591375</v>
      </c>
      <c r="B1247" s="14" t="s">
        <v>359</v>
      </c>
      <c r="E1247" s="14">
        <v>3</v>
      </c>
      <c r="H1247" s="14">
        <v>1</v>
      </c>
      <c r="I1247" s="14" t="s">
        <v>120</v>
      </c>
    </row>
    <row r="1248" spans="1:9" x14ac:dyDescent="0.5">
      <c r="A1248" s="14">
        <v>1577849</v>
      </c>
      <c r="B1248" s="14" t="s">
        <v>562</v>
      </c>
      <c r="C1248" s="14">
        <v>1</v>
      </c>
      <c r="H1248" s="14">
        <v>1</v>
      </c>
      <c r="I1248" s="14" t="s">
        <v>120</v>
      </c>
    </row>
    <row r="1249" spans="1:9" x14ac:dyDescent="0.5">
      <c r="A1249" s="14">
        <v>1498391</v>
      </c>
      <c r="B1249" s="14" t="s">
        <v>482</v>
      </c>
      <c r="E1249" s="14">
        <v>1</v>
      </c>
      <c r="H1249" s="14">
        <v>1</v>
      </c>
      <c r="I1249" s="14" t="s">
        <v>120</v>
      </c>
    </row>
    <row r="1250" spans="1:9" x14ac:dyDescent="0.5">
      <c r="A1250" s="14">
        <v>1547813</v>
      </c>
      <c r="B1250" s="14" t="s">
        <v>119</v>
      </c>
      <c r="I1250" s="14" t="s">
        <v>120</v>
      </c>
    </row>
    <row r="1251" spans="1:9" x14ac:dyDescent="0.5">
      <c r="A1251" s="14">
        <v>1564562</v>
      </c>
      <c r="B1251" s="14" t="s">
        <v>175</v>
      </c>
      <c r="D1251" s="14">
        <v>2</v>
      </c>
      <c r="H1251" s="14">
        <v>1</v>
      </c>
      <c r="I1251" s="14" t="s">
        <v>120</v>
      </c>
    </row>
    <row r="1252" spans="1:9" x14ac:dyDescent="0.5">
      <c r="A1252" s="14">
        <v>1473696</v>
      </c>
      <c r="B1252" s="14" t="s">
        <v>155</v>
      </c>
      <c r="E1252" s="14">
        <v>2</v>
      </c>
      <c r="H1252" s="14">
        <v>1</v>
      </c>
      <c r="I1252" s="14" t="s">
        <v>120</v>
      </c>
    </row>
    <row r="1253" spans="1:9" x14ac:dyDescent="0.5">
      <c r="A1253" s="14">
        <v>1497968</v>
      </c>
      <c r="B1253" s="14" t="s">
        <v>221</v>
      </c>
      <c r="E1253" s="14">
        <v>1</v>
      </c>
      <c r="H1253" s="14">
        <v>1</v>
      </c>
      <c r="I1253" s="14" t="s">
        <v>120</v>
      </c>
    </row>
    <row r="1254" spans="1:9" x14ac:dyDescent="0.5">
      <c r="A1254" s="14">
        <v>1563438</v>
      </c>
      <c r="B1254" s="14" t="s">
        <v>563</v>
      </c>
      <c r="E1254" s="14">
        <v>3</v>
      </c>
      <c r="H1254" s="14">
        <v>1</v>
      </c>
      <c r="I1254" s="14" t="s">
        <v>120</v>
      </c>
    </row>
    <row r="1255" spans="1:9" x14ac:dyDescent="0.5">
      <c r="A1255" s="14">
        <v>1593721</v>
      </c>
      <c r="B1255" s="14" t="s">
        <v>265</v>
      </c>
      <c r="E1255" s="14">
        <v>1</v>
      </c>
      <c r="H1255" s="14">
        <v>1</v>
      </c>
      <c r="I1255" s="14" t="s">
        <v>120</v>
      </c>
    </row>
    <row r="1256" spans="1:9" x14ac:dyDescent="0.5">
      <c r="A1256" s="14">
        <v>1507137</v>
      </c>
      <c r="B1256" s="14" t="s">
        <v>155</v>
      </c>
      <c r="E1256" s="14">
        <v>2</v>
      </c>
      <c r="H1256" s="14">
        <v>1</v>
      </c>
      <c r="I1256" s="14" t="s">
        <v>120</v>
      </c>
    </row>
    <row r="1257" spans="1:9" x14ac:dyDescent="0.5">
      <c r="A1257" s="14">
        <v>1551335</v>
      </c>
      <c r="B1257" s="14" t="s">
        <v>180</v>
      </c>
      <c r="E1257" s="14">
        <v>2</v>
      </c>
      <c r="H1257" s="14">
        <v>1</v>
      </c>
      <c r="I1257" s="14" t="s">
        <v>120</v>
      </c>
    </row>
    <row r="1258" spans="1:9" x14ac:dyDescent="0.5">
      <c r="A1258" s="14">
        <v>1573940</v>
      </c>
      <c r="B1258" s="14" t="s">
        <v>564</v>
      </c>
      <c r="C1258" s="14">
        <v>1</v>
      </c>
      <c r="H1258" s="14">
        <v>1</v>
      </c>
      <c r="I1258" s="14" t="s">
        <v>120</v>
      </c>
    </row>
    <row r="1259" spans="1:9" x14ac:dyDescent="0.5">
      <c r="A1259" s="14">
        <v>1513824</v>
      </c>
      <c r="B1259" s="14" t="s">
        <v>235</v>
      </c>
      <c r="D1259" s="14">
        <v>2</v>
      </c>
      <c r="H1259" s="14">
        <v>1</v>
      </c>
      <c r="I1259" s="14" t="s">
        <v>120</v>
      </c>
    </row>
    <row r="1260" spans="1:9" x14ac:dyDescent="0.5">
      <c r="A1260" s="14">
        <v>1559969</v>
      </c>
      <c r="B1260" s="14" t="s">
        <v>312</v>
      </c>
      <c r="E1260" s="14">
        <v>1</v>
      </c>
      <c r="H1260" s="14">
        <v>1</v>
      </c>
      <c r="I1260" s="14" t="s">
        <v>120</v>
      </c>
    </row>
    <row r="1261" spans="1:9" x14ac:dyDescent="0.5">
      <c r="A1261" s="14">
        <v>1510442</v>
      </c>
      <c r="B1261" s="14" t="s">
        <v>329</v>
      </c>
      <c r="E1261" s="14">
        <v>1</v>
      </c>
      <c r="H1261" s="14">
        <v>1</v>
      </c>
      <c r="I1261" s="14" t="s">
        <v>120</v>
      </c>
    </row>
    <row r="1262" spans="1:9" x14ac:dyDescent="0.5">
      <c r="A1262" s="14">
        <v>1473474</v>
      </c>
      <c r="B1262" s="14" t="s">
        <v>155</v>
      </c>
      <c r="E1262" s="14">
        <v>2</v>
      </c>
      <c r="H1262" s="14">
        <v>1</v>
      </c>
      <c r="I1262" s="14" t="s">
        <v>120</v>
      </c>
    </row>
    <row r="1263" spans="1:9" x14ac:dyDescent="0.5">
      <c r="A1263" s="14">
        <v>1548698</v>
      </c>
      <c r="B1263" s="14" t="s">
        <v>332</v>
      </c>
      <c r="E1263" s="14">
        <v>1</v>
      </c>
      <c r="H1263" s="14">
        <v>1</v>
      </c>
      <c r="I1263" s="14" t="s">
        <v>120</v>
      </c>
    </row>
    <row r="1264" spans="1:9" x14ac:dyDescent="0.5">
      <c r="A1264" s="14">
        <v>1543604</v>
      </c>
      <c r="B1264" s="14" t="s">
        <v>565</v>
      </c>
      <c r="D1264" s="14">
        <v>1</v>
      </c>
      <c r="H1264" s="14">
        <v>1</v>
      </c>
      <c r="I1264" s="14" t="s">
        <v>120</v>
      </c>
    </row>
    <row r="1265" spans="1:9" x14ac:dyDescent="0.5">
      <c r="A1265" s="14">
        <v>1579018</v>
      </c>
      <c r="B1265" s="14" t="s">
        <v>566</v>
      </c>
      <c r="D1265" s="14">
        <v>1</v>
      </c>
      <c r="E1265" s="14">
        <v>0</v>
      </c>
      <c r="H1265" s="14">
        <v>1</v>
      </c>
      <c r="I1265" s="14" t="s">
        <v>120</v>
      </c>
    </row>
    <row r="1266" spans="1:9" x14ac:dyDescent="0.5">
      <c r="A1266" s="14">
        <v>1551080</v>
      </c>
      <c r="B1266" s="14" t="s">
        <v>180</v>
      </c>
      <c r="E1266" s="14">
        <v>2</v>
      </c>
      <c r="H1266" s="14">
        <v>1</v>
      </c>
      <c r="I1266" s="14" t="s">
        <v>120</v>
      </c>
    </row>
    <row r="1267" spans="1:9" x14ac:dyDescent="0.5">
      <c r="A1267" s="14">
        <v>1500664</v>
      </c>
      <c r="B1267" s="14" t="s">
        <v>567</v>
      </c>
      <c r="C1267" s="14">
        <v>0</v>
      </c>
      <c r="D1267" s="14">
        <v>0</v>
      </c>
      <c r="E1267" s="14">
        <v>2</v>
      </c>
      <c r="G1267" s="14">
        <v>0</v>
      </c>
      <c r="H1267" s="14">
        <v>1</v>
      </c>
      <c r="I1267" s="14" t="s">
        <v>120</v>
      </c>
    </row>
    <row r="1268" spans="1:9" x14ac:dyDescent="0.5">
      <c r="A1268" s="14">
        <v>1579000</v>
      </c>
      <c r="B1268" s="14" t="s">
        <v>141</v>
      </c>
      <c r="C1268" s="14">
        <v>1</v>
      </c>
      <c r="H1268" s="14">
        <v>1</v>
      </c>
      <c r="I1268" s="14" t="s">
        <v>120</v>
      </c>
    </row>
    <row r="1269" spans="1:9" x14ac:dyDescent="0.5">
      <c r="A1269" s="14">
        <v>1333302</v>
      </c>
      <c r="B1269" s="14" t="s">
        <v>295</v>
      </c>
      <c r="E1269" s="14">
        <v>1</v>
      </c>
      <c r="H1269" s="14">
        <v>1</v>
      </c>
      <c r="I1269" s="14" t="s">
        <v>120</v>
      </c>
    </row>
    <row r="1270" spans="1:9" x14ac:dyDescent="0.5">
      <c r="A1270" s="14">
        <v>1521305</v>
      </c>
      <c r="B1270" s="14" t="s">
        <v>439</v>
      </c>
      <c r="E1270" s="14">
        <v>1</v>
      </c>
      <c r="H1270" s="14">
        <v>1</v>
      </c>
      <c r="I1270" s="14" t="s">
        <v>120</v>
      </c>
    </row>
    <row r="1271" spans="1:9" x14ac:dyDescent="0.5">
      <c r="A1271" s="14">
        <v>1523092</v>
      </c>
      <c r="B1271" s="14" t="s">
        <v>408</v>
      </c>
      <c r="E1271" s="14">
        <v>1</v>
      </c>
      <c r="H1271" s="14">
        <v>1</v>
      </c>
      <c r="I1271" s="14" t="s">
        <v>120</v>
      </c>
    </row>
    <row r="1272" spans="1:9" x14ac:dyDescent="0.5">
      <c r="A1272" s="14">
        <v>1472449</v>
      </c>
      <c r="B1272" s="14" t="s">
        <v>568</v>
      </c>
      <c r="D1272" s="14">
        <v>1</v>
      </c>
      <c r="H1272" s="14">
        <v>1</v>
      </c>
      <c r="I1272" s="14" t="s">
        <v>120</v>
      </c>
    </row>
    <row r="1273" spans="1:9" x14ac:dyDescent="0.5">
      <c r="A1273" s="14">
        <v>1578263</v>
      </c>
      <c r="B1273" s="14" t="s">
        <v>134</v>
      </c>
      <c r="E1273" s="14">
        <v>3</v>
      </c>
      <c r="H1273" s="14">
        <v>1</v>
      </c>
      <c r="I1273" s="14" t="s">
        <v>120</v>
      </c>
    </row>
    <row r="1274" spans="1:9" x14ac:dyDescent="0.5">
      <c r="A1274" s="14">
        <v>1596040</v>
      </c>
      <c r="B1274" s="14" t="s">
        <v>332</v>
      </c>
      <c r="E1274" s="14">
        <v>1</v>
      </c>
      <c r="H1274" s="14">
        <v>1</v>
      </c>
      <c r="I1274" s="14" t="s">
        <v>120</v>
      </c>
    </row>
    <row r="1275" spans="1:9" x14ac:dyDescent="0.5">
      <c r="A1275" s="14">
        <v>1505234</v>
      </c>
      <c r="B1275" s="14" t="s">
        <v>242</v>
      </c>
      <c r="E1275" s="14">
        <v>1</v>
      </c>
      <c r="H1275" s="14">
        <v>1</v>
      </c>
      <c r="I1275" s="14" t="s">
        <v>120</v>
      </c>
    </row>
    <row r="1276" spans="1:9" x14ac:dyDescent="0.5">
      <c r="A1276" s="14">
        <v>1360995</v>
      </c>
      <c r="B1276" s="14" t="s">
        <v>174</v>
      </c>
      <c r="E1276" s="14">
        <v>1</v>
      </c>
      <c r="H1276" s="14">
        <v>1</v>
      </c>
      <c r="I1276" s="14" t="s">
        <v>120</v>
      </c>
    </row>
    <row r="1277" spans="1:9" x14ac:dyDescent="0.5">
      <c r="A1277" s="14">
        <v>1545671</v>
      </c>
      <c r="B1277" s="14" t="s">
        <v>501</v>
      </c>
      <c r="E1277" s="14">
        <v>3</v>
      </c>
      <c r="H1277" s="14">
        <v>1</v>
      </c>
      <c r="I1277" s="14" t="s">
        <v>120</v>
      </c>
    </row>
    <row r="1278" spans="1:9" x14ac:dyDescent="0.5">
      <c r="A1278" s="14">
        <v>1491668</v>
      </c>
      <c r="B1278" s="14" t="s">
        <v>236</v>
      </c>
      <c r="E1278" s="14">
        <v>1</v>
      </c>
      <c r="H1278" s="14">
        <v>1</v>
      </c>
      <c r="I1278" s="14" t="s">
        <v>120</v>
      </c>
    </row>
    <row r="1279" spans="1:9" x14ac:dyDescent="0.5">
      <c r="A1279" s="14">
        <v>1558632</v>
      </c>
      <c r="B1279" s="14" t="s">
        <v>478</v>
      </c>
      <c r="E1279" s="14">
        <v>2</v>
      </c>
      <c r="H1279" s="14">
        <v>1</v>
      </c>
      <c r="I1279" s="14" t="s">
        <v>120</v>
      </c>
    </row>
    <row r="1280" spans="1:9" x14ac:dyDescent="0.5">
      <c r="A1280" s="14">
        <v>1489876</v>
      </c>
      <c r="B1280" s="14" t="s">
        <v>115</v>
      </c>
      <c r="E1280" s="14">
        <v>3</v>
      </c>
      <c r="H1280" s="14">
        <v>1</v>
      </c>
      <c r="I1280" s="14" t="s">
        <v>120</v>
      </c>
    </row>
    <row r="1281" spans="1:9" x14ac:dyDescent="0.5">
      <c r="A1281" s="14">
        <v>1560069</v>
      </c>
      <c r="B1281" s="14" t="s">
        <v>258</v>
      </c>
      <c r="E1281" s="14">
        <v>2</v>
      </c>
      <c r="H1281" s="14">
        <v>1</v>
      </c>
      <c r="I1281" s="14" t="s">
        <v>120</v>
      </c>
    </row>
    <row r="1282" spans="1:9" x14ac:dyDescent="0.5">
      <c r="A1282" s="14">
        <v>1536896</v>
      </c>
      <c r="B1282" s="14" t="s">
        <v>569</v>
      </c>
      <c r="C1282" s="14">
        <v>1</v>
      </c>
      <c r="H1282" s="14">
        <v>1</v>
      </c>
      <c r="I1282" s="14" t="s">
        <v>120</v>
      </c>
    </row>
    <row r="1283" spans="1:9" x14ac:dyDescent="0.5">
      <c r="A1283" s="14">
        <v>1547040</v>
      </c>
      <c r="B1283" s="14" t="s">
        <v>423</v>
      </c>
      <c r="E1283" s="14">
        <v>1</v>
      </c>
      <c r="H1283" s="14">
        <v>1</v>
      </c>
      <c r="I1283" s="14" t="s">
        <v>120</v>
      </c>
    </row>
    <row r="1284" spans="1:9" x14ac:dyDescent="0.5">
      <c r="A1284" s="14">
        <v>1515759</v>
      </c>
      <c r="B1284" s="14" t="s">
        <v>126</v>
      </c>
      <c r="E1284" s="14">
        <v>2</v>
      </c>
      <c r="H1284" s="14">
        <v>1</v>
      </c>
      <c r="I1284" s="14" t="s">
        <v>120</v>
      </c>
    </row>
    <row r="1285" spans="1:9" x14ac:dyDescent="0.5">
      <c r="A1285" s="14">
        <v>1524691</v>
      </c>
      <c r="B1285" s="14" t="s">
        <v>268</v>
      </c>
      <c r="E1285" s="14">
        <v>1</v>
      </c>
      <c r="H1285" s="14">
        <v>1</v>
      </c>
      <c r="I1285" s="14" t="s">
        <v>120</v>
      </c>
    </row>
    <row r="1286" spans="1:9" x14ac:dyDescent="0.5">
      <c r="A1286" s="14">
        <v>1559855</v>
      </c>
      <c r="B1286" s="14" t="s">
        <v>570</v>
      </c>
      <c r="E1286" s="14">
        <v>1</v>
      </c>
      <c r="H1286" s="14">
        <v>1</v>
      </c>
      <c r="I1286" s="14" t="s">
        <v>120</v>
      </c>
    </row>
    <row r="1287" spans="1:9" x14ac:dyDescent="0.5">
      <c r="A1287" s="14">
        <v>1601749</v>
      </c>
      <c r="B1287" s="14" t="s">
        <v>171</v>
      </c>
      <c r="E1287" s="14">
        <v>1</v>
      </c>
      <c r="H1287" s="14">
        <v>1</v>
      </c>
      <c r="I1287" s="14" t="s">
        <v>120</v>
      </c>
    </row>
    <row r="1288" spans="1:9" x14ac:dyDescent="0.5">
      <c r="A1288" s="14">
        <v>1498761</v>
      </c>
      <c r="B1288" s="14" t="s">
        <v>271</v>
      </c>
      <c r="E1288" s="14">
        <v>2</v>
      </c>
      <c r="H1288" s="14">
        <v>1</v>
      </c>
      <c r="I1288" s="14" t="s">
        <v>120</v>
      </c>
    </row>
    <row r="1289" spans="1:9" x14ac:dyDescent="0.5">
      <c r="A1289" s="14">
        <v>1519951</v>
      </c>
      <c r="B1289" s="14" t="s">
        <v>366</v>
      </c>
      <c r="C1289" s="14">
        <v>0</v>
      </c>
      <c r="D1289" s="14">
        <v>0</v>
      </c>
      <c r="E1289" s="14">
        <v>1</v>
      </c>
      <c r="G1289" s="14">
        <v>0</v>
      </c>
      <c r="H1289" s="14">
        <v>1</v>
      </c>
      <c r="I1289" s="14" t="s">
        <v>120</v>
      </c>
    </row>
    <row r="1290" spans="1:9" x14ac:dyDescent="0.5">
      <c r="A1290" s="14">
        <v>1499581</v>
      </c>
      <c r="B1290" s="14" t="s">
        <v>167</v>
      </c>
      <c r="C1290" s="14">
        <v>0</v>
      </c>
      <c r="D1290" s="14">
        <v>0</v>
      </c>
      <c r="E1290" s="14">
        <v>1</v>
      </c>
      <c r="G1290" s="14">
        <v>0</v>
      </c>
      <c r="H1290" s="14">
        <v>1</v>
      </c>
      <c r="I1290" s="14" t="s">
        <v>120</v>
      </c>
    </row>
    <row r="1291" spans="1:9" x14ac:dyDescent="0.5">
      <c r="A1291" s="14">
        <v>1564685</v>
      </c>
      <c r="B1291" s="14" t="s">
        <v>277</v>
      </c>
      <c r="E1291" s="14">
        <v>1</v>
      </c>
      <c r="H1291" s="14">
        <v>1</v>
      </c>
      <c r="I1291" s="14" t="s">
        <v>120</v>
      </c>
    </row>
    <row r="1292" spans="1:9" x14ac:dyDescent="0.5">
      <c r="A1292" s="14">
        <v>1560201</v>
      </c>
      <c r="B1292" s="14" t="s">
        <v>571</v>
      </c>
      <c r="E1292" s="14">
        <v>1</v>
      </c>
      <c r="H1292" s="14">
        <v>1</v>
      </c>
      <c r="I1292" s="14" t="s">
        <v>120</v>
      </c>
    </row>
    <row r="1293" spans="1:9" x14ac:dyDescent="0.5">
      <c r="A1293" s="14">
        <v>1538208</v>
      </c>
      <c r="B1293" s="14" t="s">
        <v>119</v>
      </c>
      <c r="I1293" s="14" t="s">
        <v>120</v>
      </c>
    </row>
    <row r="1294" spans="1:9" x14ac:dyDescent="0.5">
      <c r="A1294" s="14">
        <v>1482265</v>
      </c>
      <c r="B1294" s="14" t="s">
        <v>201</v>
      </c>
      <c r="C1294" s="14">
        <v>1</v>
      </c>
      <c r="D1294" s="14">
        <v>0</v>
      </c>
      <c r="H1294" s="14">
        <v>1</v>
      </c>
      <c r="I1294" s="14" t="s">
        <v>120</v>
      </c>
    </row>
    <row r="1295" spans="1:9" x14ac:dyDescent="0.5">
      <c r="A1295" s="14">
        <v>1498766</v>
      </c>
      <c r="B1295" s="14" t="s">
        <v>271</v>
      </c>
      <c r="C1295" s="14">
        <v>0</v>
      </c>
      <c r="D1295" s="14">
        <v>0</v>
      </c>
      <c r="E1295" s="14">
        <v>1</v>
      </c>
      <c r="G1295" s="14">
        <v>0</v>
      </c>
      <c r="H1295" s="14">
        <v>1</v>
      </c>
      <c r="I1295" s="14" t="s">
        <v>120</v>
      </c>
    </row>
    <row r="1296" spans="1:9" x14ac:dyDescent="0.5">
      <c r="A1296" s="14">
        <v>1535115</v>
      </c>
      <c r="B1296" s="14" t="s">
        <v>284</v>
      </c>
      <c r="D1296" s="14">
        <v>2</v>
      </c>
      <c r="H1296" s="14">
        <v>1</v>
      </c>
      <c r="I1296" s="14" t="s">
        <v>120</v>
      </c>
    </row>
    <row r="1297" spans="1:9" x14ac:dyDescent="0.5">
      <c r="A1297" s="14">
        <v>1550738</v>
      </c>
      <c r="B1297" s="14" t="s">
        <v>572</v>
      </c>
      <c r="E1297" s="14">
        <v>1</v>
      </c>
      <c r="H1297" s="14">
        <v>1</v>
      </c>
      <c r="I1297" s="14" t="s">
        <v>120</v>
      </c>
    </row>
    <row r="1298" spans="1:9" x14ac:dyDescent="0.5">
      <c r="A1298" s="14">
        <v>1546255</v>
      </c>
      <c r="B1298" s="14" t="s">
        <v>459</v>
      </c>
      <c r="E1298" s="14">
        <v>1</v>
      </c>
      <c r="H1298" s="14">
        <v>1</v>
      </c>
      <c r="I1298" s="14" t="s">
        <v>120</v>
      </c>
    </row>
    <row r="1299" spans="1:9" x14ac:dyDescent="0.5">
      <c r="A1299" s="14">
        <v>1558625</v>
      </c>
      <c r="B1299" s="14" t="s">
        <v>443</v>
      </c>
      <c r="E1299" s="14">
        <v>1</v>
      </c>
      <c r="H1299" s="14">
        <v>1</v>
      </c>
      <c r="I1299" s="14" t="s">
        <v>120</v>
      </c>
    </row>
    <row r="1300" spans="1:9" x14ac:dyDescent="0.5">
      <c r="A1300" s="14">
        <v>1561685</v>
      </c>
      <c r="B1300" s="14" t="s">
        <v>573</v>
      </c>
      <c r="E1300" s="14">
        <v>1</v>
      </c>
      <c r="H1300" s="14">
        <v>1</v>
      </c>
      <c r="I1300" s="14" t="s">
        <v>120</v>
      </c>
    </row>
    <row r="1301" spans="1:9" x14ac:dyDescent="0.5">
      <c r="A1301" s="14">
        <v>1507091</v>
      </c>
      <c r="B1301" s="14" t="s">
        <v>236</v>
      </c>
      <c r="E1301" s="14">
        <v>12</v>
      </c>
      <c r="H1301" s="14">
        <v>1</v>
      </c>
      <c r="I1301" s="14" t="s">
        <v>120</v>
      </c>
    </row>
    <row r="1302" spans="1:9" x14ac:dyDescent="0.5">
      <c r="A1302" s="14">
        <v>1532685</v>
      </c>
      <c r="B1302" s="14" t="s">
        <v>119</v>
      </c>
      <c r="I1302" s="14" t="s">
        <v>120</v>
      </c>
    </row>
    <row r="1303" spans="1:9" x14ac:dyDescent="0.5">
      <c r="A1303" s="14">
        <v>1505850</v>
      </c>
      <c r="B1303" s="14" t="s">
        <v>474</v>
      </c>
      <c r="D1303" s="14">
        <v>1</v>
      </c>
      <c r="H1303" s="14">
        <v>1</v>
      </c>
      <c r="I1303" s="14" t="s">
        <v>120</v>
      </c>
    </row>
    <row r="1304" spans="1:9" x14ac:dyDescent="0.5">
      <c r="A1304" s="14">
        <v>1519646</v>
      </c>
      <c r="B1304" s="14" t="s">
        <v>156</v>
      </c>
      <c r="E1304" s="14">
        <v>1</v>
      </c>
      <c r="H1304" s="14">
        <v>1</v>
      </c>
      <c r="I1304" s="14" t="s">
        <v>120</v>
      </c>
    </row>
    <row r="1305" spans="1:9" x14ac:dyDescent="0.5">
      <c r="A1305" s="14">
        <v>1535084</v>
      </c>
      <c r="B1305" s="14" t="s">
        <v>574</v>
      </c>
      <c r="D1305" s="14">
        <v>1</v>
      </c>
      <c r="H1305" s="14">
        <v>1</v>
      </c>
      <c r="I1305" s="14" t="s">
        <v>120</v>
      </c>
    </row>
    <row r="1306" spans="1:9" x14ac:dyDescent="0.5">
      <c r="A1306" s="14">
        <v>1511809</v>
      </c>
      <c r="B1306" s="14" t="s">
        <v>404</v>
      </c>
      <c r="E1306" s="14">
        <v>6</v>
      </c>
      <c r="H1306" s="14">
        <v>1</v>
      </c>
      <c r="I1306" s="14" t="s">
        <v>120</v>
      </c>
    </row>
    <row r="1307" spans="1:9" x14ac:dyDescent="0.5">
      <c r="A1307" s="14">
        <v>1546785</v>
      </c>
      <c r="B1307" s="14" t="s">
        <v>575</v>
      </c>
      <c r="E1307" s="14">
        <v>1</v>
      </c>
      <c r="H1307" s="14">
        <v>1</v>
      </c>
      <c r="I1307" s="14" t="s">
        <v>120</v>
      </c>
    </row>
    <row r="1308" spans="1:9" x14ac:dyDescent="0.5">
      <c r="A1308" s="14">
        <v>1507191</v>
      </c>
      <c r="B1308" s="14" t="s">
        <v>399</v>
      </c>
      <c r="C1308" s="14">
        <v>0</v>
      </c>
      <c r="D1308" s="14">
        <v>1</v>
      </c>
      <c r="E1308" s="14">
        <v>0</v>
      </c>
      <c r="G1308" s="14">
        <v>0</v>
      </c>
      <c r="H1308" s="14">
        <v>1</v>
      </c>
      <c r="I1308" s="14" t="s">
        <v>120</v>
      </c>
    </row>
    <row r="1309" spans="1:9" x14ac:dyDescent="0.5">
      <c r="A1309" s="14">
        <v>1463593</v>
      </c>
      <c r="B1309" s="14" t="s">
        <v>455</v>
      </c>
      <c r="E1309" s="14">
        <v>1</v>
      </c>
      <c r="H1309" s="14">
        <v>1</v>
      </c>
      <c r="I1309" s="14" t="s">
        <v>120</v>
      </c>
    </row>
    <row r="1310" spans="1:9" x14ac:dyDescent="0.5">
      <c r="A1310" s="14">
        <v>1527339</v>
      </c>
      <c r="B1310" s="14" t="s">
        <v>151</v>
      </c>
      <c r="C1310" s="14">
        <v>0</v>
      </c>
      <c r="D1310" s="14">
        <v>0</v>
      </c>
      <c r="E1310" s="14">
        <v>1</v>
      </c>
      <c r="G1310" s="14">
        <v>0</v>
      </c>
      <c r="H1310" s="14">
        <v>1</v>
      </c>
      <c r="I1310" s="14" t="s">
        <v>120</v>
      </c>
    </row>
    <row r="1311" spans="1:9" x14ac:dyDescent="0.5">
      <c r="A1311" s="14">
        <v>1459018</v>
      </c>
      <c r="B1311" s="14" t="s">
        <v>576</v>
      </c>
      <c r="C1311" s="14">
        <v>0</v>
      </c>
      <c r="D1311" s="14">
        <v>1</v>
      </c>
      <c r="E1311" s="14">
        <v>0</v>
      </c>
      <c r="G1311" s="14">
        <v>0</v>
      </c>
      <c r="H1311" s="14">
        <v>1</v>
      </c>
      <c r="I1311" s="14" t="s">
        <v>120</v>
      </c>
    </row>
    <row r="1312" spans="1:9" x14ac:dyDescent="0.5">
      <c r="A1312" s="14">
        <v>1514056</v>
      </c>
      <c r="B1312" s="14" t="s">
        <v>126</v>
      </c>
      <c r="E1312" s="14">
        <v>1</v>
      </c>
      <c r="H1312" s="14">
        <v>1</v>
      </c>
      <c r="I1312" s="14" t="s">
        <v>120</v>
      </c>
    </row>
    <row r="1313" spans="1:9" x14ac:dyDescent="0.5">
      <c r="A1313" s="14">
        <v>1483222</v>
      </c>
      <c r="B1313" s="14" t="s">
        <v>335</v>
      </c>
      <c r="E1313" s="14">
        <v>3</v>
      </c>
      <c r="H1313" s="14">
        <v>1</v>
      </c>
      <c r="I1313" s="14" t="s">
        <v>120</v>
      </c>
    </row>
    <row r="1314" spans="1:9" x14ac:dyDescent="0.5">
      <c r="A1314" s="14">
        <v>1572337</v>
      </c>
      <c r="B1314" s="14" t="s">
        <v>191</v>
      </c>
      <c r="C1314" s="14">
        <v>1</v>
      </c>
      <c r="H1314" s="14">
        <v>2</v>
      </c>
      <c r="I1314" s="14" t="s">
        <v>120</v>
      </c>
    </row>
    <row r="1315" spans="1:9" x14ac:dyDescent="0.5">
      <c r="A1315" s="14">
        <v>1508316</v>
      </c>
      <c r="B1315" s="14" t="s">
        <v>577</v>
      </c>
      <c r="C1315" s="14">
        <v>1</v>
      </c>
      <c r="H1315" s="14">
        <v>1</v>
      </c>
      <c r="I1315" s="14" t="s">
        <v>120</v>
      </c>
    </row>
    <row r="1316" spans="1:9" x14ac:dyDescent="0.5">
      <c r="A1316" s="14">
        <v>1498073</v>
      </c>
      <c r="B1316" s="14" t="s">
        <v>420</v>
      </c>
      <c r="D1316" s="14">
        <v>1</v>
      </c>
      <c r="H1316" s="14">
        <v>1</v>
      </c>
      <c r="I1316" s="14" t="s">
        <v>120</v>
      </c>
    </row>
    <row r="1317" spans="1:9" x14ac:dyDescent="0.5">
      <c r="A1317" s="14">
        <v>1570228</v>
      </c>
      <c r="B1317" s="14" t="s">
        <v>207</v>
      </c>
      <c r="C1317" s="14">
        <v>1</v>
      </c>
      <c r="H1317" s="14">
        <v>1</v>
      </c>
      <c r="I1317" s="14" t="s">
        <v>120</v>
      </c>
    </row>
    <row r="1318" spans="1:9" x14ac:dyDescent="0.5">
      <c r="A1318" s="14">
        <v>1584790</v>
      </c>
      <c r="B1318" s="14" t="s">
        <v>400</v>
      </c>
      <c r="E1318" s="14">
        <v>2</v>
      </c>
      <c r="H1318" s="14">
        <v>1</v>
      </c>
      <c r="I1318" s="14" t="s">
        <v>120</v>
      </c>
    </row>
    <row r="1319" spans="1:9" x14ac:dyDescent="0.5">
      <c r="A1319" s="14">
        <v>1551309</v>
      </c>
      <c r="B1319" s="14" t="s">
        <v>180</v>
      </c>
      <c r="E1319" s="14">
        <v>2</v>
      </c>
      <c r="H1319" s="14">
        <v>1</v>
      </c>
      <c r="I1319" s="14" t="s">
        <v>120</v>
      </c>
    </row>
    <row r="1320" spans="1:9" x14ac:dyDescent="0.5">
      <c r="A1320" s="14">
        <v>1601368</v>
      </c>
      <c r="B1320" s="14" t="s">
        <v>332</v>
      </c>
      <c r="E1320" s="14">
        <v>1</v>
      </c>
      <c r="H1320" s="14">
        <v>1</v>
      </c>
      <c r="I1320" s="14" t="s">
        <v>120</v>
      </c>
    </row>
    <row r="1321" spans="1:9" x14ac:dyDescent="0.5">
      <c r="A1321" s="14">
        <v>1501500</v>
      </c>
      <c r="B1321" s="14" t="s">
        <v>578</v>
      </c>
      <c r="E1321" s="14">
        <v>1</v>
      </c>
      <c r="H1321" s="14">
        <v>1</v>
      </c>
      <c r="I1321" s="14" t="s">
        <v>120</v>
      </c>
    </row>
    <row r="1322" spans="1:9" x14ac:dyDescent="0.5">
      <c r="A1322" s="14">
        <v>1565060</v>
      </c>
      <c r="B1322" s="14" t="s">
        <v>482</v>
      </c>
      <c r="E1322" s="14">
        <v>1</v>
      </c>
      <c r="H1322" s="14">
        <v>1</v>
      </c>
      <c r="I1322" s="14" t="s">
        <v>120</v>
      </c>
    </row>
    <row r="1323" spans="1:9" x14ac:dyDescent="0.5">
      <c r="A1323" s="14">
        <v>1529943</v>
      </c>
      <c r="B1323" s="14" t="s">
        <v>208</v>
      </c>
      <c r="C1323" s="14">
        <v>1</v>
      </c>
      <c r="H1323" s="14">
        <v>1</v>
      </c>
      <c r="I1323" s="14" t="s">
        <v>120</v>
      </c>
    </row>
    <row r="1324" spans="1:9" x14ac:dyDescent="0.5">
      <c r="A1324" s="14">
        <v>1476024</v>
      </c>
      <c r="B1324" s="14" t="s">
        <v>151</v>
      </c>
      <c r="E1324" s="14">
        <v>1</v>
      </c>
      <c r="H1324" s="14">
        <v>1</v>
      </c>
      <c r="I1324" s="14" t="s">
        <v>120</v>
      </c>
    </row>
    <row r="1325" spans="1:9" x14ac:dyDescent="0.5">
      <c r="A1325" s="14">
        <v>1585094</v>
      </c>
      <c r="B1325" s="14" t="s">
        <v>579</v>
      </c>
      <c r="C1325" s="14">
        <v>1</v>
      </c>
      <c r="H1325" s="14">
        <v>1</v>
      </c>
      <c r="I1325" s="14" t="s">
        <v>120</v>
      </c>
    </row>
    <row r="1326" spans="1:9" x14ac:dyDescent="0.5">
      <c r="A1326" s="14">
        <v>1548017</v>
      </c>
      <c r="B1326" s="14" t="s">
        <v>173</v>
      </c>
      <c r="E1326" s="14">
        <v>1</v>
      </c>
      <c r="H1326" s="14">
        <v>1</v>
      </c>
      <c r="I1326" s="14" t="s">
        <v>120</v>
      </c>
    </row>
    <row r="1327" spans="1:9" x14ac:dyDescent="0.5">
      <c r="A1327" s="14">
        <v>1432896</v>
      </c>
      <c r="B1327" s="14" t="s">
        <v>374</v>
      </c>
      <c r="C1327" s="14">
        <v>1</v>
      </c>
      <c r="H1327" s="14">
        <v>1</v>
      </c>
      <c r="I1327" s="14" t="s">
        <v>120</v>
      </c>
    </row>
    <row r="1328" spans="1:9" x14ac:dyDescent="0.5">
      <c r="A1328" s="14">
        <v>1555340</v>
      </c>
      <c r="B1328" s="14" t="s">
        <v>580</v>
      </c>
      <c r="C1328" s="14">
        <v>1</v>
      </c>
      <c r="H1328" s="14">
        <v>1</v>
      </c>
      <c r="I1328" s="14" t="s">
        <v>120</v>
      </c>
    </row>
    <row r="1329" spans="1:9" x14ac:dyDescent="0.5">
      <c r="A1329" s="14">
        <v>1560486</v>
      </c>
      <c r="B1329" s="14" t="s">
        <v>322</v>
      </c>
      <c r="E1329" s="14">
        <v>1</v>
      </c>
      <c r="H1329" s="14">
        <v>1</v>
      </c>
      <c r="I1329" s="14" t="s">
        <v>120</v>
      </c>
    </row>
    <row r="1330" spans="1:9" x14ac:dyDescent="0.5">
      <c r="A1330" s="14">
        <v>1476621</v>
      </c>
      <c r="B1330" s="14" t="s">
        <v>581</v>
      </c>
      <c r="D1330" s="14">
        <v>2</v>
      </c>
      <c r="H1330" s="14">
        <v>1</v>
      </c>
      <c r="I1330" s="14" t="s">
        <v>120</v>
      </c>
    </row>
    <row r="1331" spans="1:9" x14ac:dyDescent="0.5">
      <c r="A1331" s="14">
        <v>1533872</v>
      </c>
      <c r="B1331" s="14" t="s">
        <v>211</v>
      </c>
      <c r="D1331" s="14">
        <v>1</v>
      </c>
      <c r="H1331" s="14">
        <v>1</v>
      </c>
      <c r="I1331" s="14" t="s">
        <v>120</v>
      </c>
    </row>
    <row r="1332" spans="1:9" x14ac:dyDescent="0.5">
      <c r="A1332" s="14">
        <v>1356869</v>
      </c>
      <c r="B1332" s="14" t="s">
        <v>122</v>
      </c>
      <c r="E1332" s="14">
        <v>5</v>
      </c>
      <c r="H1332" s="14">
        <v>1</v>
      </c>
      <c r="I1332" s="14" t="s">
        <v>120</v>
      </c>
    </row>
    <row r="1333" spans="1:9" x14ac:dyDescent="0.5">
      <c r="A1333" s="14">
        <v>1507106</v>
      </c>
      <c r="B1333" s="14" t="s">
        <v>236</v>
      </c>
      <c r="E1333" s="14">
        <v>16</v>
      </c>
      <c r="H1333" s="14">
        <v>1</v>
      </c>
      <c r="I1333" s="14" t="s">
        <v>120</v>
      </c>
    </row>
    <row r="1334" spans="1:9" x14ac:dyDescent="0.5">
      <c r="A1334" s="14">
        <v>1533932</v>
      </c>
      <c r="B1334" s="14" t="s">
        <v>193</v>
      </c>
      <c r="D1334" s="14">
        <v>1</v>
      </c>
      <c r="H1334" s="14">
        <v>1</v>
      </c>
      <c r="I1334" s="14" t="s">
        <v>120</v>
      </c>
    </row>
    <row r="1335" spans="1:9" x14ac:dyDescent="0.5">
      <c r="A1335" s="14">
        <v>1542563</v>
      </c>
      <c r="B1335" s="14" t="s">
        <v>582</v>
      </c>
      <c r="E1335" s="14">
        <v>2</v>
      </c>
      <c r="H1335" s="14">
        <v>1</v>
      </c>
      <c r="I1335" s="14" t="s">
        <v>120</v>
      </c>
    </row>
    <row r="1336" spans="1:9" x14ac:dyDescent="0.5">
      <c r="A1336" s="14">
        <v>1587677</v>
      </c>
      <c r="B1336" s="14" t="s">
        <v>332</v>
      </c>
      <c r="E1336" s="14">
        <v>1</v>
      </c>
      <c r="H1336" s="14">
        <v>1</v>
      </c>
      <c r="I1336" s="14" t="s">
        <v>120</v>
      </c>
    </row>
    <row r="1337" spans="1:9" x14ac:dyDescent="0.5">
      <c r="A1337" s="14">
        <v>1521900</v>
      </c>
      <c r="B1337" s="14" t="s">
        <v>583</v>
      </c>
      <c r="E1337" s="14">
        <v>1</v>
      </c>
      <c r="H1337" s="14">
        <v>2</v>
      </c>
      <c r="I1337" s="14" t="s">
        <v>120</v>
      </c>
    </row>
    <row r="1338" spans="1:9" x14ac:dyDescent="0.5">
      <c r="A1338" s="14">
        <v>1463586</v>
      </c>
      <c r="B1338" s="14" t="s">
        <v>455</v>
      </c>
      <c r="E1338" s="14">
        <v>3</v>
      </c>
      <c r="H1338" s="14">
        <v>1</v>
      </c>
      <c r="I1338" s="14" t="s">
        <v>120</v>
      </c>
    </row>
    <row r="1339" spans="1:9" x14ac:dyDescent="0.5">
      <c r="A1339" s="14">
        <v>1546258</v>
      </c>
      <c r="B1339" s="14" t="s">
        <v>459</v>
      </c>
      <c r="E1339" s="14">
        <v>1</v>
      </c>
      <c r="H1339" s="14">
        <v>1</v>
      </c>
      <c r="I1339" s="14" t="s">
        <v>120</v>
      </c>
    </row>
    <row r="1340" spans="1:9" x14ac:dyDescent="0.5">
      <c r="A1340" s="14">
        <v>1553202</v>
      </c>
      <c r="B1340" s="14" t="s">
        <v>584</v>
      </c>
      <c r="D1340" s="14">
        <v>1</v>
      </c>
      <c r="H1340" s="14">
        <v>1</v>
      </c>
      <c r="I1340" s="14" t="s">
        <v>120</v>
      </c>
    </row>
    <row r="1341" spans="1:9" x14ac:dyDescent="0.5">
      <c r="A1341" s="14">
        <v>1542181</v>
      </c>
      <c r="B1341" s="14" t="s">
        <v>509</v>
      </c>
      <c r="E1341" s="14">
        <v>2</v>
      </c>
      <c r="H1341" s="14">
        <v>1</v>
      </c>
      <c r="I1341" s="14" t="s">
        <v>120</v>
      </c>
    </row>
    <row r="1342" spans="1:9" x14ac:dyDescent="0.5">
      <c r="A1342" s="14">
        <v>1572868</v>
      </c>
      <c r="B1342" s="14" t="s">
        <v>546</v>
      </c>
      <c r="E1342" s="14">
        <v>1</v>
      </c>
      <c r="H1342" s="14">
        <v>1</v>
      </c>
      <c r="I1342" s="14" t="s">
        <v>120</v>
      </c>
    </row>
    <row r="1343" spans="1:9" x14ac:dyDescent="0.5">
      <c r="A1343" s="14">
        <v>1549170</v>
      </c>
      <c r="B1343" s="14" t="s">
        <v>136</v>
      </c>
      <c r="G1343" s="14">
        <v>1</v>
      </c>
      <c r="H1343" s="14">
        <v>1</v>
      </c>
      <c r="I1343" s="14" t="s">
        <v>120</v>
      </c>
    </row>
    <row r="1344" spans="1:9" x14ac:dyDescent="0.5">
      <c r="A1344" s="14">
        <v>1485048</v>
      </c>
      <c r="B1344" s="14" t="s">
        <v>260</v>
      </c>
      <c r="E1344" s="14">
        <v>1</v>
      </c>
      <c r="H1344" s="14">
        <v>1</v>
      </c>
      <c r="I1344" s="14" t="s">
        <v>120</v>
      </c>
    </row>
    <row r="1345" spans="1:9" x14ac:dyDescent="0.5">
      <c r="A1345" s="14">
        <v>1533951</v>
      </c>
      <c r="B1345" s="14" t="s">
        <v>142</v>
      </c>
      <c r="E1345" s="14">
        <v>1</v>
      </c>
      <c r="H1345" s="14">
        <v>1</v>
      </c>
      <c r="I1345" s="14" t="s">
        <v>120</v>
      </c>
    </row>
    <row r="1346" spans="1:9" x14ac:dyDescent="0.5">
      <c r="A1346" s="14">
        <v>1553954</v>
      </c>
      <c r="B1346" s="14" t="s">
        <v>174</v>
      </c>
      <c r="E1346" s="14">
        <v>1</v>
      </c>
      <c r="H1346" s="14">
        <v>1</v>
      </c>
      <c r="I1346" s="14" t="s">
        <v>120</v>
      </c>
    </row>
    <row r="1347" spans="1:9" x14ac:dyDescent="0.5">
      <c r="A1347" s="14">
        <v>1547793</v>
      </c>
      <c r="B1347" s="14" t="s">
        <v>119</v>
      </c>
      <c r="I1347" s="14" t="s">
        <v>120</v>
      </c>
    </row>
    <row r="1348" spans="1:9" x14ac:dyDescent="0.5">
      <c r="A1348" s="14">
        <v>1601217</v>
      </c>
      <c r="B1348" s="14" t="s">
        <v>348</v>
      </c>
      <c r="D1348" s="14">
        <v>1</v>
      </c>
      <c r="H1348" s="14">
        <v>1</v>
      </c>
      <c r="I1348" s="14" t="s">
        <v>120</v>
      </c>
    </row>
    <row r="1349" spans="1:9" x14ac:dyDescent="0.5">
      <c r="A1349" s="14">
        <v>1585184</v>
      </c>
      <c r="B1349" s="14" t="s">
        <v>151</v>
      </c>
      <c r="E1349" s="14">
        <v>1</v>
      </c>
      <c r="H1349" s="14">
        <v>1</v>
      </c>
      <c r="I1349" s="14" t="s">
        <v>120</v>
      </c>
    </row>
    <row r="1350" spans="1:9" x14ac:dyDescent="0.5">
      <c r="A1350" s="14">
        <v>1501471</v>
      </c>
      <c r="B1350" s="14" t="s">
        <v>162</v>
      </c>
      <c r="E1350" s="14">
        <v>1</v>
      </c>
      <c r="H1350" s="14">
        <v>1</v>
      </c>
      <c r="I1350" s="14" t="s">
        <v>120</v>
      </c>
    </row>
    <row r="1351" spans="1:9" x14ac:dyDescent="0.5">
      <c r="A1351" s="14">
        <v>1581943</v>
      </c>
      <c r="B1351" s="14" t="s">
        <v>159</v>
      </c>
      <c r="E1351" s="14">
        <v>1</v>
      </c>
      <c r="H1351" s="14">
        <v>1</v>
      </c>
      <c r="I1351" s="14" t="s">
        <v>120</v>
      </c>
    </row>
    <row r="1352" spans="1:9" x14ac:dyDescent="0.5">
      <c r="A1352" s="14">
        <v>1572354</v>
      </c>
      <c r="B1352" s="14" t="s">
        <v>249</v>
      </c>
      <c r="E1352" s="14">
        <v>1</v>
      </c>
      <c r="H1352" s="14">
        <v>1</v>
      </c>
      <c r="I1352" s="14" t="s">
        <v>120</v>
      </c>
    </row>
    <row r="1353" spans="1:9" x14ac:dyDescent="0.5">
      <c r="A1353" s="14">
        <v>1566091</v>
      </c>
      <c r="B1353" s="14" t="s">
        <v>144</v>
      </c>
      <c r="E1353" s="14">
        <v>1</v>
      </c>
      <c r="H1353" s="14">
        <v>1</v>
      </c>
      <c r="I1353" s="14" t="s">
        <v>120</v>
      </c>
    </row>
    <row r="1354" spans="1:9" x14ac:dyDescent="0.5">
      <c r="A1354" s="14">
        <v>1498642</v>
      </c>
      <c r="B1354" s="14" t="s">
        <v>264</v>
      </c>
      <c r="E1354" s="14">
        <v>1</v>
      </c>
      <c r="H1354" s="14">
        <v>1</v>
      </c>
      <c r="I1354" s="14" t="s">
        <v>120</v>
      </c>
    </row>
    <row r="1355" spans="1:9" x14ac:dyDescent="0.5">
      <c r="A1355" s="14">
        <v>1515770</v>
      </c>
      <c r="B1355" s="14" t="s">
        <v>126</v>
      </c>
      <c r="E1355" s="14">
        <v>2</v>
      </c>
      <c r="H1355" s="14">
        <v>1</v>
      </c>
      <c r="I1355" s="14" t="s">
        <v>120</v>
      </c>
    </row>
    <row r="1356" spans="1:9" x14ac:dyDescent="0.5">
      <c r="A1356" s="14">
        <v>1521588</v>
      </c>
      <c r="B1356" s="14" t="s">
        <v>276</v>
      </c>
      <c r="D1356" s="14">
        <v>4</v>
      </c>
      <c r="H1356" s="14">
        <v>1</v>
      </c>
      <c r="I1356" s="14" t="s">
        <v>120</v>
      </c>
    </row>
    <row r="1357" spans="1:9" x14ac:dyDescent="0.5">
      <c r="A1357" s="14">
        <v>1562871</v>
      </c>
      <c r="B1357" s="14" t="s">
        <v>93</v>
      </c>
      <c r="D1357" s="14">
        <v>1</v>
      </c>
      <c r="E1357" s="14">
        <v>1</v>
      </c>
      <c r="H1357" s="14">
        <v>1</v>
      </c>
      <c r="I1357" s="14" t="s">
        <v>120</v>
      </c>
    </row>
    <row r="1358" spans="1:9" x14ac:dyDescent="0.5">
      <c r="A1358" s="14">
        <v>1586806</v>
      </c>
      <c r="B1358" s="14" t="s">
        <v>155</v>
      </c>
      <c r="E1358" s="14">
        <v>2</v>
      </c>
      <c r="H1358" s="14">
        <v>1</v>
      </c>
      <c r="I1358" s="14" t="s">
        <v>120</v>
      </c>
    </row>
    <row r="1359" spans="1:9" x14ac:dyDescent="0.5">
      <c r="A1359" s="14">
        <v>1538194</v>
      </c>
      <c r="B1359" s="14" t="s">
        <v>585</v>
      </c>
      <c r="C1359" s="14">
        <v>1</v>
      </c>
      <c r="H1359" s="14">
        <v>1</v>
      </c>
      <c r="I1359" s="14" t="s">
        <v>120</v>
      </c>
    </row>
    <row r="1360" spans="1:9" x14ac:dyDescent="0.5">
      <c r="A1360" s="14">
        <v>1461052</v>
      </c>
      <c r="B1360" s="14" t="s">
        <v>174</v>
      </c>
      <c r="E1360" s="14">
        <v>1</v>
      </c>
      <c r="H1360" s="14">
        <v>1</v>
      </c>
      <c r="I1360" s="14" t="s">
        <v>120</v>
      </c>
    </row>
    <row r="1361" spans="1:9" x14ac:dyDescent="0.5">
      <c r="A1361" s="14">
        <v>1160811</v>
      </c>
      <c r="B1361" s="14" t="s">
        <v>223</v>
      </c>
      <c r="E1361" s="14">
        <v>1</v>
      </c>
      <c r="H1361" s="14">
        <v>1</v>
      </c>
      <c r="I1361" s="14" t="s">
        <v>120</v>
      </c>
    </row>
    <row r="1362" spans="1:9" x14ac:dyDescent="0.5">
      <c r="A1362" s="14">
        <v>1496413</v>
      </c>
      <c r="B1362" s="14" t="s">
        <v>586</v>
      </c>
      <c r="E1362" s="14">
        <v>1</v>
      </c>
      <c r="H1362" s="14">
        <v>1</v>
      </c>
      <c r="I1362" s="14" t="s">
        <v>120</v>
      </c>
    </row>
    <row r="1363" spans="1:9" x14ac:dyDescent="0.5">
      <c r="A1363" s="14">
        <v>1564699</v>
      </c>
      <c r="B1363" s="14" t="s">
        <v>93</v>
      </c>
      <c r="D1363" s="14">
        <v>1</v>
      </c>
      <c r="E1363" s="14">
        <v>2</v>
      </c>
      <c r="H1363" s="14">
        <v>1</v>
      </c>
      <c r="I1363" s="14" t="s">
        <v>120</v>
      </c>
    </row>
    <row r="1364" spans="1:9" x14ac:dyDescent="0.5">
      <c r="A1364" s="14">
        <v>1487591</v>
      </c>
      <c r="B1364" s="14" t="s">
        <v>167</v>
      </c>
      <c r="E1364" s="14">
        <v>1</v>
      </c>
      <c r="H1364" s="14">
        <v>1</v>
      </c>
      <c r="I1364" s="14" t="s">
        <v>120</v>
      </c>
    </row>
    <row r="1365" spans="1:9" x14ac:dyDescent="0.5">
      <c r="A1365" s="14">
        <v>1456380</v>
      </c>
      <c r="B1365" s="14" t="s">
        <v>222</v>
      </c>
      <c r="C1365" s="14">
        <v>1</v>
      </c>
      <c r="E1365" s="14">
        <v>3</v>
      </c>
      <c r="H1365" s="14">
        <v>1</v>
      </c>
      <c r="I1365" s="14" t="s">
        <v>120</v>
      </c>
    </row>
    <row r="1366" spans="1:9" x14ac:dyDescent="0.5">
      <c r="A1366" s="14">
        <v>1516428</v>
      </c>
      <c r="B1366" s="14" t="s">
        <v>196</v>
      </c>
      <c r="E1366" s="14">
        <v>1</v>
      </c>
      <c r="H1366" s="14">
        <v>1</v>
      </c>
      <c r="I1366" s="14" t="s">
        <v>120</v>
      </c>
    </row>
    <row r="1367" spans="1:9" x14ac:dyDescent="0.5">
      <c r="A1367" s="14">
        <v>1598156</v>
      </c>
      <c r="B1367" s="14" t="s">
        <v>192</v>
      </c>
      <c r="E1367" s="14">
        <v>1</v>
      </c>
      <c r="H1367" s="14">
        <v>1</v>
      </c>
      <c r="I1367" s="14" t="s">
        <v>120</v>
      </c>
    </row>
    <row r="1368" spans="1:9" x14ac:dyDescent="0.5">
      <c r="A1368" s="14">
        <v>1586771</v>
      </c>
      <c r="B1368" s="14" t="s">
        <v>155</v>
      </c>
      <c r="E1368" s="14">
        <v>2</v>
      </c>
      <c r="H1368" s="14">
        <v>1</v>
      </c>
      <c r="I1368" s="14" t="s">
        <v>120</v>
      </c>
    </row>
    <row r="1369" spans="1:9" x14ac:dyDescent="0.5">
      <c r="A1369" s="14">
        <v>1568350</v>
      </c>
      <c r="B1369" s="14" t="s">
        <v>587</v>
      </c>
      <c r="E1369" s="14">
        <v>1</v>
      </c>
      <c r="H1369" s="14">
        <v>1</v>
      </c>
      <c r="I1369" s="14" t="s">
        <v>120</v>
      </c>
    </row>
    <row r="1370" spans="1:9" x14ac:dyDescent="0.5">
      <c r="A1370" s="14">
        <v>1601758</v>
      </c>
      <c r="B1370" s="14" t="s">
        <v>171</v>
      </c>
      <c r="E1370" s="14">
        <v>1</v>
      </c>
      <c r="H1370" s="14">
        <v>1</v>
      </c>
      <c r="I1370" s="14" t="s">
        <v>120</v>
      </c>
    </row>
    <row r="1371" spans="1:9" x14ac:dyDescent="0.5">
      <c r="A1371" s="14">
        <v>1495213</v>
      </c>
      <c r="B1371" s="14" t="s">
        <v>106</v>
      </c>
      <c r="D1371" s="14">
        <v>1</v>
      </c>
      <c r="H1371" s="14">
        <v>1</v>
      </c>
      <c r="I1371" s="14" t="s">
        <v>120</v>
      </c>
    </row>
    <row r="1372" spans="1:9" x14ac:dyDescent="0.5">
      <c r="A1372" s="14">
        <v>1556923</v>
      </c>
      <c r="B1372" s="14" t="s">
        <v>199</v>
      </c>
      <c r="E1372" s="14">
        <v>1</v>
      </c>
      <c r="H1372" s="14">
        <v>1</v>
      </c>
      <c r="I1372" s="14" t="s">
        <v>120</v>
      </c>
    </row>
    <row r="1373" spans="1:9" x14ac:dyDescent="0.5">
      <c r="A1373" s="14">
        <v>1454374</v>
      </c>
      <c r="B1373" s="14" t="s">
        <v>327</v>
      </c>
      <c r="D1373" s="14">
        <v>2</v>
      </c>
      <c r="H1373" s="14">
        <v>1</v>
      </c>
      <c r="I1373" s="14" t="s">
        <v>120</v>
      </c>
    </row>
    <row r="1374" spans="1:9" x14ac:dyDescent="0.5">
      <c r="A1374" s="14">
        <v>1575930</v>
      </c>
      <c r="B1374" s="14" t="s">
        <v>182</v>
      </c>
      <c r="E1374" s="14">
        <v>1</v>
      </c>
      <c r="H1374" s="14">
        <v>1</v>
      </c>
      <c r="I1374" s="14" t="s">
        <v>120</v>
      </c>
    </row>
    <row r="1375" spans="1:9" x14ac:dyDescent="0.5">
      <c r="A1375" s="14">
        <v>1529281</v>
      </c>
      <c r="B1375" s="14" t="s">
        <v>548</v>
      </c>
      <c r="C1375" s="14">
        <v>1</v>
      </c>
      <c r="H1375" s="14">
        <v>1</v>
      </c>
      <c r="I1375" s="14" t="s">
        <v>120</v>
      </c>
    </row>
    <row r="1376" spans="1:9" x14ac:dyDescent="0.5">
      <c r="A1376" s="14">
        <v>1545871</v>
      </c>
      <c r="B1376" s="14" t="s">
        <v>180</v>
      </c>
      <c r="E1376" s="14">
        <v>1</v>
      </c>
      <c r="H1376" s="14">
        <v>1</v>
      </c>
      <c r="I1376" s="14" t="s">
        <v>120</v>
      </c>
    </row>
    <row r="1377" spans="1:9" x14ac:dyDescent="0.5">
      <c r="A1377" s="14">
        <v>1552493</v>
      </c>
      <c r="B1377" s="14" t="s">
        <v>338</v>
      </c>
      <c r="D1377" s="14">
        <v>1</v>
      </c>
      <c r="H1377" s="14">
        <v>1</v>
      </c>
      <c r="I1377" s="14" t="s">
        <v>120</v>
      </c>
    </row>
    <row r="1378" spans="1:9" x14ac:dyDescent="0.5">
      <c r="A1378" s="14">
        <v>1544524</v>
      </c>
      <c r="B1378" s="14" t="s">
        <v>258</v>
      </c>
      <c r="E1378" s="14">
        <v>1</v>
      </c>
      <c r="H1378" s="14">
        <v>1</v>
      </c>
      <c r="I1378" s="14" t="s">
        <v>120</v>
      </c>
    </row>
    <row r="1379" spans="1:9" x14ac:dyDescent="0.5">
      <c r="A1379" s="14">
        <v>1564977</v>
      </c>
      <c r="B1379" s="14" t="s">
        <v>270</v>
      </c>
      <c r="E1379" s="14">
        <v>2</v>
      </c>
      <c r="H1379" s="14">
        <v>1</v>
      </c>
      <c r="I1379" s="14" t="s">
        <v>120</v>
      </c>
    </row>
    <row r="1380" spans="1:9" x14ac:dyDescent="0.5">
      <c r="A1380" s="14">
        <v>1531881</v>
      </c>
      <c r="B1380" s="14" t="s">
        <v>177</v>
      </c>
      <c r="E1380" s="14">
        <v>1</v>
      </c>
      <c r="H1380" s="14">
        <v>1</v>
      </c>
      <c r="I1380" s="14" t="s">
        <v>120</v>
      </c>
    </row>
    <row r="1381" spans="1:9" x14ac:dyDescent="0.5">
      <c r="A1381" s="14">
        <v>1559799</v>
      </c>
      <c r="B1381" s="14" t="s">
        <v>345</v>
      </c>
      <c r="D1381" s="14">
        <v>1</v>
      </c>
      <c r="H1381" s="14">
        <v>1</v>
      </c>
      <c r="I1381" s="14" t="s">
        <v>120</v>
      </c>
    </row>
    <row r="1382" spans="1:9" x14ac:dyDescent="0.5">
      <c r="A1382" s="14">
        <v>1554408</v>
      </c>
      <c r="B1382" s="14" t="s">
        <v>588</v>
      </c>
      <c r="E1382" s="14">
        <v>1</v>
      </c>
      <c r="H1382" s="14">
        <v>1</v>
      </c>
      <c r="I1382" s="14" t="s">
        <v>120</v>
      </c>
    </row>
    <row r="1383" spans="1:9" x14ac:dyDescent="0.5">
      <c r="A1383" s="14">
        <v>1586808</v>
      </c>
      <c r="B1383" s="14" t="s">
        <v>155</v>
      </c>
      <c r="E1383" s="14">
        <v>3</v>
      </c>
      <c r="H1383" s="14">
        <v>1</v>
      </c>
      <c r="I1383" s="14" t="s">
        <v>120</v>
      </c>
    </row>
    <row r="1384" spans="1:9" x14ac:dyDescent="0.5">
      <c r="A1384" s="14">
        <v>1394233</v>
      </c>
      <c r="B1384" s="14" t="s">
        <v>589</v>
      </c>
      <c r="E1384" s="14">
        <v>1</v>
      </c>
      <c r="H1384" s="14">
        <v>1</v>
      </c>
      <c r="I1384" s="14" t="s">
        <v>120</v>
      </c>
    </row>
    <row r="1385" spans="1:9" x14ac:dyDescent="0.5">
      <c r="A1385" s="14">
        <v>1556725</v>
      </c>
      <c r="B1385" s="14" t="s">
        <v>271</v>
      </c>
      <c r="C1385" s="14">
        <v>0</v>
      </c>
      <c r="D1385" s="14">
        <v>0</v>
      </c>
      <c r="E1385" s="14">
        <v>2</v>
      </c>
      <c r="G1385" s="14">
        <v>0</v>
      </c>
      <c r="H1385" s="14">
        <v>1</v>
      </c>
      <c r="I1385" s="14" t="s">
        <v>120</v>
      </c>
    </row>
    <row r="1386" spans="1:9" x14ac:dyDescent="0.5">
      <c r="A1386" s="14">
        <v>1566336</v>
      </c>
      <c r="B1386" s="14" t="s">
        <v>546</v>
      </c>
      <c r="E1386" s="14">
        <v>1</v>
      </c>
      <c r="H1386" s="14">
        <v>1</v>
      </c>
      <c r="I1386" s="14" t="s">
        <v>120</v>
      </c>
    </row>
    <row r="1387" spans="1:9" x14ac:dyDescent="0.5">
      <c r="A1387" s="14">
        <v>1498847</v>
      </c>
      <c r="B1387" s="14" t="s">
        <v>134</v>
      </c>
      <c r="E1387" s="14">
        <v>1</v>
      </c>
      <c r="H1387" s="14">
        <v>1</v>
      </c>
      <c r="I1387" s="14" t="s">
        <v>120</v>
      </c>
    </row>
    <row r="1388" spans="1:9" x14ac:dyDescent="0.5">
      <c r="A1388" s="14">
        <v>1519651</v>
      </c>
      <c r="B1388" s="14" t="s">
        <v>156</v>
      </c>
      <c r="E1388" s="14">
        <v>1</v>
      </c>
      <c r="H1388" s="14">
        <v>1</v>
      </c>
      <c r="I1388" s="14" t="s">
        <v>120</v>
      </c>
    </row>
    <row r="1389" spans="1:9" x14ac:dyDescent="0.5">
      <c r="A1389" s="14">
        <v>1380568</v>
      </c>
      <c r="B1389" s="14" t="s">
        <v>590</v>
      </c>
      <c r="E1389" s="14">
        <v>2</v>
      </c>
      <c r="H1389" s="14">
        <v>1</v>
      </c>
      <c r="I1389" s="14" t="s">
        <v>120</v>
      </c>
    </row>
    <row r="1390" spans="1:9" x14ac:dyDescent="0.5">
      <c r="A1390" s="14">
        <v>1596104</v>
      </c>
      <c r="B1390" s="14" t="s">
        <v>192</v>
      </c>
      <c r="E1390" s="14">
        <v>1</v>
      </c>
      <c r="H1390" s="14">
        <v>1</v>
      </c>
      <c r="I1390" s="14" t="s">
        <v>120</v>
      </c>
    </row>
    <row r="1391" spans="1:9" x14ac:dyDescent="0.5">
      <c r="A1391" s="14">
        <v>1458502</v>
      </c>
      <c r="B1391" s="14" t="s">
        <v>317</v>
      </c>
      <c r="E1391" s="14">
        <v>1</v>
      </c>
      <c r="H1391" s="14">
        <v>1</v>
      </c>
      <c r="I1391" s="14" t="s">
        <v>120</v>
      </c>
    </row>
    <row r="1392" spans="1:9" x14ac:dyDescent="0.5">
      <c r="A1392" s="14">
        <v>1543945</v>
      </c>
      <c r="B1392" s="14" t="s">
        <v>194</v>
      </c>
      <c r="C1392" s="14">
        <v>1</v>
      </c>
      <c r="H1392" s="14">
        <v>1</v>
      </c>
      <c r="I1392" s="14" t="s">
        <v>120</v>
      </c>
    </row>
    <row r="1393" spans="1:9" x14ac:dyDescent="0.5">
      <c r="A1393" s="14">
        <v>1510373</v>
      </c>
      <c r="B1393" s="14" t="s">
        <v>119</v>
      </c>
      <c r="I1393" s="14" t="s">
        <v>120</v>
      </c>
    </row>
    <row r="1394" spans="1:9" x14ac:dyDescent="0.5">
      <c r="A1394" s="14">
        <v>1511825</v>
      </c>
      <c r="B1394" s="14" t="s">
        <v>302</v>
      </c>
      <c r="C1394" s="14">
        <v>1</v>
      </c>
      <c r="H1394" s="14">
        <v>1</v>
      </c>
      <c r="I1394" s="14" t="s">
        <v>120</v>
      </c>
    </row>
    <row r="1395" spans="1:9" x14ac:dyDescent="0.5">
      <c r="A1395" s="14">
        <v>1566244</v>
      </c>
      <c r="B1395" s="14" t="s">
        <v>269</v>
      </c>
      <c r="D1395" s="14">
        <v>1</v>
      </c>
      <c r="H1395" s="14">
        <v>1</v>
      </c>
      <c r="I1395" s="14" t="s">
        <v>120</v>
      </c>
    </row>
    <row r="1396" spans="1:9" x14ac:dyDescent="0.5">
      <c r="A1396" s="14">
        <v>1554568</v>
      </c>
      <c r="B1396" s="14" t="s">
        <v>425</v>
      </c>
      <c r="C1396" s="14">
        <v>1</v>
      </c>
      <c r="H1396" s="14">
        <v>1</v>
      </c>
      <c r="I1396" s="14" t="s">
        <v>120</v>
      </c>
    </row>
    <row r="1397" spans="1:9" x14ac:dyDescent="0.5">
      <c r="A1397" s="14">
        <v>1565580</v>
      </c>
      <c r="B1397" s="14" t="s">
        <v>119</v>
      </c>
      <c r="I1397" s="14" t="s">
        <v>120</v>
      </c>
    </row>
    <row r="1398" spans="1:9" x14ac:dyDescent="0.5">
      <c r="A1398" s="14">
        <v>1529438</v>
      </c>
      <c r="B1398" s="14" t="s">
        <v>144</v>
      </c>
      <c r="E1398" s="14">
        <v>1</v>
      </c>
      <c r="H1398" s="14">
        <v>1</v>
      </c>
      <c r="I1398" s="14" t="s">
        <v>120</v>
      </c>
    </row>
    <row r="1399" spans="1:9" x14ac:dyDescent="0.5">
      <c r="A1399" s="14">
        <v>1532128</v>
      </c>
      <c r="B1399" s="14" t="s">
        <v>233</v>
      </c>
      <c r="C1399" s="14">
        <v>1</v>
      </c>
      <c r="E1399" s="14">
        <v>1</v>
      </c>
      <c r="H1399" s="14">
        <v>1</v>
      </c>
      <c r="I1399" s="14" t="s">
        <v>120</v>
      </c>
    </row>
    <row r="1400" spans="1:9" x14ac:dyDescent="0.5">
      <c r="A1400" s="14">
        <v>1561816</v>
      </c>
      <c r="B1400" s="14" t="s">
        <v>477</v>
      </c>
      <c r="D1400" s="14">
        <v>1</v>
      </c>
      <c r="H1400" s="14">
        <v>1</v>
      </c>
      <c r="I1400" s="14" t="s">
        <v>120</v>
      </c>
    </row>
    <row r="1401" spans="1:9" x14ac:dyDescent="0.5">
      <c r="A1401" s="14">
        <v>1458237</v>
      </c>
      <c r="B1401" s="14" t="s">
        <v>174</v>
      </c>
      <c r="E1401" s="14">
        <v>1</v>
      </c>
      <c r="H1401" s="14">
        <v>1</v>
      </c>
      <c r="I1401" s="14" t="s">
        <v>120</v>
      </c>
    </row>
    <row r="1402" spans="1:9" x14ac:dyDescent="0.5">
      <c r="A1402" s="14">
        <v>1549369</v>
      </c>
      <c r="B1402" s="14" t="s">
        <v>127</v>
      </c>
      <c r="E1402" s="14">
        <v>1</v>
      </c>
      <c r="H1402" s="14">
        <v>1</v>
      </c>
      <c r="I1402" s="14" t="s">
        <v>120</v>
      </c>
    </row>
    <row r="1403" spans="1:9" x14ac:dyDescent="0.5">
      <c r="A1403" s="14">
        <v>1549402</v>
      </c>
      <c r="B1403" s="14" t="s">
        <v>591</v>
      </c>
      <c r="C1403" s="14">
        <v>1</v>
      </c>
      <c r="E1403" s="14">
        <v>1</v>
      </c>
      <c r="H1403" s="14">
        <v>1</v>
      </c>
      <c r="I1403" s="14" t="s">
        <v>120</v>
      </c>
    </row>
    <row r="1404" spans="1:9" x14ac:dyDescent="0.5">
      <c r="A1404" s="14">
        <v>1559837</v>
      </c>
      <c r="B1404" s="14" t="s">
        <v>592</v>
      </c>
      <c r="E1404" s="14">
        <v>1</v>
      </c>
      <c r="H1404" s="14">
        <v>1</v>
      </c>
      <c r="I1404" s="14" t="s">
        <v>120</v>
      </c>
    </row>
    <row r="1405" spans="1:9" x14ac:dyDescent="0.5">
      <c r="A1405" s="14">
        <v>1571529</v>
      </c>
      <c r="B1405" s="14" t="s">
        <v>593</v>
      </c>
      <c r="E1405" s="14">
        <v>1</v>
      </c>
      <c r="H1405" s="14">
        <v>1</v>
      </c>
      <c r="I1405" s="14" t="s">
        <v>120</v>
      </c>
    </row>
    <row r="1406" spans="1:9" x14ac:dyDescent="0.5">
      <c r="A1406" s="14">
        <v>1547990</v>
      </c>
      <c r="B1406" s="14" t="s">
        <v>173</v>
      </c>
      <c r="E1406" s="14">
        <v>1</v>
      </c>
      <c r="H1406" s="14">
        <v>1</v>
      </c>
      <c r="I1406" s="14" t="s">
        <v>120</v>
      </c>
    </row>
    <row r="1407" spans="1:9" x14ac:dyDescent="0.5">
      <c r="A1407" s="14">
        <v>1497529</v>
      </c>
      <c r="B1407" s="14" t="s">
        <v>115</v>
      </c>
      <c r="E1407" s="14">
        <v>2</v>
      </c>
      <c r="H1407" s="14">
        <v>1</v>
      </c>
      <c r="I1407" s="14" t="s">
        <v>120</v>
      </c>
    </row>
    <row r="1408" spans="1:9" x14ac:dyDescent="0.5">
      <c r="A1408" s="14">
        <v>1550573</v>
      </c>
      <c r="B1408" s="14" t="s">
        <v>293</v>
      </c>
      <c r="E1408" s="14">
        <v>2</v>
      </c>
      <c r="H1408" s="14">
        <v>1</v>
      </c>
      <c r="I1408" s="14" t="s">
        <v>120</v>
      </c>
    </row>
    <row r="1409" spans="1:9" x14ac:dyDescent="0.5">
      <c r="A1409" s="14">
        <v>1534577</v>
      </c>
      <c r="B1409" s="14" t="s">
        <v>594</v>
      </c>
      <c r="E1409" s="14">
        <v>1</v>
      </c>
      <c r="H1409" s="14">
        <v>1</v>
      </c>
      <c r="I1409" s="14" t="s">
        <v>120</v>
      </c>
    </row>
    <row r="1410" spans="1:9" x14ac:dyDescent="0.5">
      <c r="A1410" s="14">
        <v>1587684</v>
      </c>
      <c r="B1410" s="14" t="s">
        <v>332</v>
      </c>
      <c r="E1410" s="14">
        <v>1</v>
      </c>
      <c r="H1410" s="14">
        <v>1</v>
      </c>
      <c r="I1410" s="14" t="s">
        <v>120</v>
      </c>
    </row>
    <row r="1411" spans="1:9" x14ac:dyDescent="0.5">
      <c r="A1411" s="14">
        <v>1552726</v>
      </c>
      <c r="B1411" s="14" t="s">
        <v>595</v>
      </c>
      <c r="E1411" s="14">
        <v>1</v>
      </c>
      <c r="H1411" s="14">
        <v>1</v>
      </c>
      <c r="I1411" s="14" t="s">
        <v>120</v>
      </c>
    </row>
    <row r="1412" spans="1:9" x14ac:dyDescent="0.5">
      <c r="A1412" s="14">
        <v>1548706</v>
      </c>
      <c r="B1412" s="14" t="s">
        <v>332</v>
      </c>
      <c r="E1412" s="14">
        <v>1</v>
      </c>
      <c r="H1412" s="14">
        <v>1</v>
      </c>
      <c r="I1412" s="14" t="s">
        <v>120</v>
      </c>
    </row>
    <row r="1413" spans="1:9" x14ac:dyDescent="0.5">
      <c r="A1413" s="14">
        <v>1584895</v>
      </c>
      <c r="B1413" s="14" t="s">
        <v>596</v>
      </c>
      <c r="C1413" s="14">
        <v>1</v>
      </c>
      <c r="H1413" s="14">
        <v>1</v>
      </c>
      <c r="I1413" s="14" t="s">
        <v>120</v>
      </c>
    </row>
    <row r="1414" spans="1:9" x14ac:dyDescent="0.5">
      <c r="A1414" s="14">
        <v>1463582</v>
      </c>
      <c r="B1414" s="14" t="s">
        <v>455</v>
      </c>
      <c r="E1414" s="14">
        <v>2</v>
      </c>
      <c r="H1414" s="14">
        <v>1</v>
      </c>
      <c r="I1414" s="14" t="s">
        <v>120</v>
      </c>
    </row>
    <row r="1415" spans="1:9" x14ac:dyDescent="0.5">
      <c r="A1415" s="14">
        <v>1451848</v>
      </c>
      <c r="B1415" s="14" t="s">
        <v>434</v>
      </c>
      <c r="D1415" s="14">
        <v>1</v>
      </c>
      <c r="H1415" s="14">
        <v>1</v>
      </c>
      <c r="I1415" s="14" t="s">
        <v>120</v>
      </c>
    </row>
    <row r="1416" spans="1:9" x14ac:dyDescent="0.5">
      <c r="A1416" s="14">
        <v>1567546</v>
      </c>
      <c r="B1416" s="14" t="s">
        <v>236</v>
      </c>
      <c r="E1416" s="14">
        <v>1</v>
      </c>
      <c r="H1416" s="14">
        <v>1</v>
      </c>
      <c r="I1416" s="14" t="s">
        <v>120</v>
      </c>
    </row>
    <row r="1417" spans="1:9" x14ac:dyDescent="0.5">
      <c r="A1417" s="14">
        <v>1551347</v>
      </c>
      <c r="B1417" s="14" t="s">
        <v>180</v>
      </c>
      <c r="E1417" s="14">
        <v>2</v>
      </c>
      <c r="H1417" s="14">
        <v>1</v>
      </c>
      <c r="I1417" s="14" t="s">
        <v>120</v>
      </c>
    </row>
    <row r="1418" spans="1:9" x14ac:dyDescent="0.5">
      <c r="A1418" s="14">
        <v>1543853</v>
      </c>
      <c r="B1418" s="14" t="s">
        <v>169</v>
      </c>
      <c r="E1418" s="14">
        <v>1</v>
      </c>
      <c r="H1418" s="14">
        <v>1</v>
      </c>
      <c r="I1418" s="14" t="s">
        <v>120</v>
      </c>
    </row>
    <row r="1419" spans="1:9" x14ac:dyDescent="0.5">
      <c r="A1419" s="14">
        <v>1578277</v>
      </c>
      <c r="B1419" s="14" t="s">
        <v>134</v>
      </c>
      <c r="E1419" s="14">
        <v>2</v>
      </c>
      <c r="H1419" s="14">
        <v>1</v>
      </c>
      <c r="I1419" s="14" t="s">
        <v>120</v>
      </c>
    </row>
    <row r="1420" spans="1:9" x14ac:dyDescent="0.5">
      <c r="A1420" s="14">
        <v>1577409</v>
      </c>
      <c r="B1420" s="14" t="s">
        <v>147</v>
      </c>
      <c r="E1420" s="14">
        <v>1</v>
      </c>
      <c r="H1420" s="14">
        <v>1</v>
      </c>
      <c r="I1420" s="14" t="s">
        <v>120</v>
      </c>
    </row>
    <row r="1421" spans="1:9" x14ac:dyDescent="0.5">
      <c r="A1421" s="14">
        <v>1543864</v>
      </c>
      <c r="B1421" s="14" t="s">
        <v>169</v>
      </c>
      <c r="E1421" s="14">
        <v>1</v>
      </c>
      <c r="H1421" s="14">
        <v>1</v>
      </c>
      <c r="I1421" s="14" t="s">
        <v>120</v>
      </c>
    </row>
    <row r="1422" spans="1:9" x14ac:dyDescent="0.5">
      <c r="A1422" s="14">
        <v>1601375</v>
      </c>
      <c r="B1422" s="14" t="s">
        <v>332</v>
      </c>
      <c r="E1422" s="14">
        <v>1</v>
      </c>
      <c r="H1422" s="14">
        <v>1</v>
      </c>
      <c r="I1422" s="14" t="s">
        <v>120</v>
      </c>
    </row>
    <row r="1423" spans="1:9" x14ac:dyDescent="0.5">
      <c r="A1423" s="14">
        <v>1568127</v>
      </c>
      <c r="B1423" s="14" t="s">
        <v>550</v>
      </c>
      <c r="E1423" s="14">
        <v>3</v>
      </c>
      <c r="H1423" s="14">
        <v>1</v>
      </c>
      <c r="I1423" s="14" t="s">
        <v>120</v>
      </c>
    </row>
    <row r="1424" spans="1:9" x14ac:dyDescent="0.5">
      <c r="A1424" s="14">
        <v>1501421</v>
      </c>
      <c r="B1424" s="14" t="s">
        <v>162</v>
      </c>
      <c r="E1424" s="14">
        <v>1</v>
      </c>
      <c r="H1424" s="14">
        <v>1</v>
      </c>
      <c r="I1424" s="14" t="s">
        <v>120</v>
      </c>
    </row>
    <row r="1425" spans="1:9" x14ac:dyDescent="0.5">
      <c r="A1425" s="14">
        <v>1567556</v>
      </c>
      <c r="B1425" s="14" t="s">
        <v>236</v>
      </c>
      <c r="E1425" s="14">
        <v>2</v>
      </c>
      <c r="H1425" s="14">
        <v>1</v>
      </c>
      <c r="I1425" s="14" t="s">
        <v>120</v>
      </c>
    </row>
    <row r="1426" spans="1:9" x14ac:dyDescent="0.5">
      <c r="A1426" s="14">
        <v>1558562</v>
      </c>
      <c r="B1426" s="14" t="s">
        <v>255</v>
      </c>
      <c r="E1426" s="14">
        <v>1</v>
      </c>
      <c r="H1426" s="14">
        <v>1</v>
      </c>
      <c r="I1426" s="14" t="s">
        <v>120</v>
      </c>
    </row>
    <row r="1427" spans="1:9" x14ac:dyDescent="0.5">
      <c r="A1427" s="14">
        <v>1533334</v>
      </c>
      <c r="B1427" s="14" t="s">
        <v>303</v>
      </c>
      <c r="C1427" s="14">
        <v>1</v>
      </c>
      <c r="H1427" s="14">
        <v>1</v>
      </c>
      <c r="I1427" s="14" t="s">
        <v>120</v>
      </c>
    </row>
    <row r="1428" spans="1:9" x14ac:dyDescent="0.5">
      <c r="A1428" s="14">
        <v>1526266</v>
      </c>
      <c r="B1428" s="14" t="s">
        <v>597</v>
      </c>
      <c r="E1428" s="14">
        <v>1</v>
      </c>
      <c r="H1428" s="14">
        <v>1</v>
      </c>
      <c r="I1428" s="14" t="s">
        <v>120</v>
      </c>
    </row>
    <row r="1429" spans="1:9" x14ac:dyDescent="0.5">
      <c r="A1429" s="14">
        <v>1499751</v>
      </c>
      <c r="B1429" s="14" t="s">
        <v>501</v>
      </c>
      <c r="C1429" s="14">
        <v>0</v>
      </c>
      <c r="D1429" s="14">
        <v>0</v>
      </c>
      <c r="E1429" s="14">
        <v>2</v>
      </c>
      <c r="G1429" s="14">
        <v>0</v>
      </c>
      <c r="H1429" s="14">
        <v>1</v>
      </c>
      <c r="I1429" s="14" t="s">
        <v>120</v>
      </c>
    </row>
    <row r="1430" spans="1:9" x14ac:dyDescent="0.5">
      <c r="A1430" s="14">
        <v>1533595</v>
      </c>
      <c r="B1430" s="14" t="s">
        <v>598</v>
      </c>
      <c r="E1430" s="14">
        <v>1</v>
      </c>
      <c r="H1430" s="14">
        <v>1</v>
      </c>
      <c r="I1430" s="14" t="s">
        <v>120</v>
      </c>
    </row>
    <row r="1431" spans="1:9" x14ac:dyDescent="0.5">
      <c r="A1431" s="14">
        <v>1485516</v>
      </c>
      <c r="B1431" s="14" t="s">
        <v>483</v>
      </c>
      <c r="E1431" s="14">
        <v>1</v>
      </c>
      <c r="H1431" s="14">
        <v>1</v>
      </c>
      <c r="I1431" s="14" t="s">
        <v>120</v>
      </c>
    </row>
    <row r="1432" spans="1:9" x14ac:dyDescent="0.5">
      <c r="A1432" s="14">
        <v>1507291</v>
      </c>
      <c r="B1432" s="14" t="s">
        <v>172</v>
      </c>
      <c r="E1432" s="14">
        <v>2</v>
      </c>
      <c r="H1432" s="14">
        <v>1</v>
      </c>
      <c r="I1432" s="14" t="s">
        <v>120</v>
      </c>
    </row>
    <row r="1433" spans="1:9" x14ac:dyDescent="0.5">
      <c r="A1433" s="14">
        <v>1423157</v>
      </c>
      <c r="B1433" s="14" t="s">
        <v>180</v>
      </c>
      <c r="E1433" s="14">
        <v>1</v>
      </c>
      <c r="H1433" s="14">
        <v>1</v>
      </c>
      <c r="I1433" s="14" t="s">
        <v>120</v>
      </c>
    </row>
    <row r="1434" spans="1:9" x14ac:dyDescent="0.5">
      <c r="A1434" s="14">
        <v>1547494</v>
      </c>
      <c r="B1434" s="14" t="s">
        <v>180</v>
      </c>
      <c r="D1434" s="14">
        <v>1</v>
      </c>
      <c r="E1434" s="14">
        <v>1</v>
      </c>
      <c r="H1434" s="14">
        <v>1</v>
      </c>
      <c r="I1434" s="14" t="s">
        <v>120</v>
      </c>
    </row>
    <row r="1435" spans="1:9" x14ac:dyDescent="0.5">
      <c r="A1435" s="14">
        <v>1563374</v>
      </c>
      <c r="B1435" s="14" t="s">
        <v>255</v>
      </c>
      <c r="D1435" s="14">
        <v>4</v>
      </c>
      <c r="H1435" s="14">
        <v>1</v>
      </c>
      <c r="I1435" s="14" t="s">
        <v>120</v>
      </c>
    </row>
    <row r="1436" spans="1:9" x14ac:dyDescent="0.5">
      <c r="A1436" s="14">
        <v>1567373</v>
      </c>
      <c r="B1436" s="14" t="s">
        <v>350</v>
      </c>
      <c r="C1436" s="14">
        <v>1</v>
      </c>
      <c r="H1436" s="14">
        <v>1</v>
      </c>
      <c r="I1436" s="14" t="s">
        <v>120</v>
      </c>
    </row>
    <row r="1437" spans="1:9" x14ac:dyDescent="0.5">
      <c r="A1437" s="14">
        <v>1509738</v>
      </c>
      <c r="B1437" s="14" t="s">
        <v>234</v>
      </c>
      <c r="E1437" s="14">
        <v>1</v>
      </c>
      <c r="H1437" s="14">
        <v>1</v>
      </c>
      <c r="I1437" s="14" t="s">
        <v>120</v>
      </c>
    </row>
    <row r="1438" spans="1:9" x14ac:dyDescent="0.5">
      <c r="A1438" s="14">
        <v>1523318</v>
      </c>
      <c r="B1438" s="14" t="s">
        <v>574</v>
      </c>
      <c r="C1438" s="14">
        <v>1</v>
      </c>
      <c r="H1438" s="14">
        <v>1</v>
      </c>
      <c r="I1438" s="14" t="s">
        <v>120</v>
      </c>
    </row>
    <row r="1439" spans="1:9" x14ac:dyDescent="0.5">
      <c r="A1439" s="14">
        <v>1551439</v>
      </c>
      <c r="B1439" s="14" t="s">
        <v>293</v>
      </c>
      <c r="E1439" s="14">
        <v>2</v>
      </c>
      <c r="H1439" s="14">
        <v>1</v>
      </c>
      <c r="I1439" s="14" t="s">
        <v>120</v>
      </c>
    </row>
    <row r="1440" spans="1:9" x14ac:dyDescent="0.5">
      <c r="A1440" s="14">
        <v>1569868</v>
      </c>
      <c r="B1440" s="14" t="s">
        <v>398</v>
      </c>
      <c r="E1440" s="14">
        <v>1</v>
      </c>
      <c r="H1440" s="14">
        <v>1</v>
      </c>
      <c r="I1440" s="14" t="s">
        <v>120</v>
      </c>
    </row>
    <row r="1441" spans="1:9" x14ac:dyDescent="0.5">
      <c r="A1441" s="14">
        <v>1497521</v>
      </c>
      <c r="B1441" s="14" t="s">
        <v>115</v>
      </c>
      <c r="E1441" s="14">
        <v>2</v>
      </c>
      <c r="H1441" s="14">
        <v>1</v>
      </c>
      <c r="I1441" s="14" t="s">
        <v>120</v>
      </c>
    </row>
    <row r="1442" spans="1:9" x14ac:dyDescent="0.5">
      <c r="A1442" s="14">
        <v>1564586</v>
      </c>
      <c r="B1442" s="14" t="s">
        <v>156</v>
      </c>
      <c r="D1442" s="14">
        <v>1</v>
      </c>
      <c r="H1442" s="14">
        <v>1</v>
      </c>
      <c r="I1442" s="14" t="s">
        <v>120</v>
      </c>
    </row>
    <row r="1443" spans="1:9" x14ac:dyDescent="0.5">
      <c r="A1443" s="14">
        <v>1387025</v>
      </c>
      <c r="B1443" s="14" t="s">
        <v>174</v>
      </c>
      <c r="E1443" s="14">
        <v>1</v>
      </c>
      <c r="H1443" s="14">
        <v>1</v>
      </c>
      <c r="I1443" s="14" t="s">
        <v>120</v>
      </c>
    </row>
    <row r="1444" spans="1:9" x14ac:dyDescent="0.5">
      <c r="A1444" s="14">
        <v>1488430</v>
      </c>
      <c r="B1444" s="14" t="s">
        <v>364</v>
      </c>
      <c r="E1444" s="14">
        <v>1</v>
      </c>
      <c r="H1444" s="14">
        <v>1</v>
      </c>
      <c r="I1444" s="14" t="s">
        <v>120</v>
      </c>
    </row>
    <row r="1445" spans="1:9" x14ac:dyDescent="0.5">
      <c r="A1445" s="14">
        <v>1528493</v>
      </c>
      <c r="B1445" s="14" t="s">
        <v>275</v>
      </c>
      <c r="E1445" s="14">
        <v>1</v>
      </c>
      <c r="H1445" s="14">
        <v>1</v>
      </c>
      <c r="I1445" s="14" t="s">
        <v>120</v>
      </c>
    </row>
    <row r="1446" spans="1:9" x14ac:dyDescent="0.5">
      <c r="A1446" s="14">
        <v>1481588</v>
      </c>
      <c r="B1446" s="14" t="s">
        <v>115</v>
      </c>
      <c r="E1446" s="14">
        <v>1</v>
      </c>
      <c r="H1446" s="14">
        <v>1</v>
      </c>
      <c r="I1446" s="14" t="s">
        <v>120</v>
      </c>
    </row>
    <row r="1447" spans="1:9" x14ac:dyDescent="0.5">
      <c r="A1447" s="14">
        <v>1571174</v>
      </c>
      <c r="B1447" s="14" t="s">
        <v>599</v>
      </c>
      <c r="D1447" s="14">
        <v>1</v>
      </c>
      <c r="H1447" s="14">
        <v>1</v>
      </c>
      <c r="I1447" s="14" t="s">
        <v>120</v>
      </c>
    </row>
    <row r="1448" spans="1:9" x14ac:dyDescent="0.5">
      <c r="A1448" s="14">
        <v>1567788</v>
      </c>
      <c r="B1448" s="14" t="s">
        <v>223</v>
      </c>
      <c r="E1448" s="14">
        <v>1</v>
      </c>
      <c r="H1448" s="14">
        <v>1</v>
      </c>
      <c r="I1448" s="14" t="s">
        <v>120</v>
      </c>
    </row>
    <row r="1449" spans="1:9" x14ac:dyDescent="0.5">
      <c r="A1449" s="14">
        <v>1521172</v>
      </c>
      <c r="B1449" s="14" t="s">
        <v>600</v>
      </c>
      <c r="D1449" s="14">
        <v>1</v>
      </c>
      <c r="H1449" s="14">
        <v>1</v>
      </c>
      <c r="I1449" s="14" t="s">
        <v>120</v>
      </c>
    </row>
    <row r="1450" spans="1:9" x14ac:dyDescent="0.5">
      <c r="A1450" s="14">
        <v>1544343</v>
      </c>
      <c r="B1450" s="14" t="s">
        <v>543</v>
      </c>
      <c r="D1450" s="14">
        <v>2</v>
      </c>
      <c r="E1450" s="14">
        <v>1</v>
      </c>
      <c r="H1450" s="14">
        <v>1</v>
      </c>
      <c r="I1450" s="14" t="s">
        <v>120</v>
      </c>
    </row>
    <row r="1451" spans="1:9" x14ac:dyDescent="0.5">
      <c r="A1451" s="14">
        <v>1500014</v>
      </c>
      <c r="B1451" s="14" t="s">
        <v>310</v>
      </c>
      <c r="E1451" s="14">
        <v>1</v>
      </c>
      <c r="H1451" s="14">
        <v>1</v>
      </c>
      <c r="I1451" s="14" t="s">
        <v>120</v>
      </c>
    </row>
    <row r="1452" spans="1:9" x14ac:dyDescent="0.5">
      <c r="A1452" s="14">
        <v>1559846</v>
      </c>
      <c r="B1452" s="14" t="s">
        <v>601</v>
      </c>
      <c r="D1452" s="14">
        <v>2</v>
      </c>
      <c r="H1452" s="14">
        <v>1</v>
      </c>
      <c r="I1452" s="14" t="s">
        <v>120</v>
      </c>
    </row>
    <row r="1453" spans="1:9" x14ac:dyDescent="0.5">
      <c r="A1453" s="14">
        <v>1493083</v>
      </c>
      <c r="B1453" s="14" t="s">
        <v>130</v>
      </c>
      <c r="E1453" s="14">
        <v>1</v>
      </c>
      <c r="H1453" s="14">
        <v>1</v>
      </c>
      <c r="I1453" s="14" t="s">
        <v>120</v>
      </c>
    </row>
    <row r="1454" spans="1:9" x14ac:dyDescent="0.5">
      <c r="A1454" s="14">
        <v>1507277</v>
      </c>
      <c r="B1454" s="14" t="s">
        <v>155</v>
      </c>
      <c r="E1454" s="14">
        <v>1</v>
      </c>
      <c r="H1454" s="14">
        <v>1</v>
      </c>
      <c r="I1454" s="14" t="s">
        <v>120</v>
      </c>
    </row>
    <row r="1455" spans="1:9" x14ac:dyDescent="0.5">
      <c r="A1455" s="14">
        <v>1493464</v>
      </c>
      <c r="B1455" s="14" t="s">
        <v>243</v>
      </c>
      <c r="E1455" s="14">
        <v>1</v>
      </c>
      <c r="H1455" s="14">
        <v>1</v>
      </c>
      <c r="I1455" s="14" t="s">
        <v>120</v>
      </c>
    </row>
    <row r="1456" spans="1:9" x14ac:dyDescent="0.5">
      <c r="A1456" s="14">
        <v>1507263</v>
      </c>
      <c r="B1456" s="14" t="s">
        <v>155</v>
      </c>
      <c r="E1456" s="14">
        <v>2</v>
      </c>
      <c r="H1456" s="14">
        <v>1</v>
      </c>
      <c r="I1456" s="14" t="s">
        <v>120</v>
      </c>
    </row>
    <row r="1457" spans="1:9" x14ac:dyDescent="0.5">
      <c r="A1457" s="14">
        <v>1483241</v>
      </c>
      <c r="B1457" s="14" t="s">
        <v>602</v>
      </c>
      <c r="E1457" s="14">
        <v>1</v>
      </c>
      <c r="I1457" s="14" t="s">
        <v>120</v>
      </c>
    </row>
    <row r="1458" spans="1:9" x14ac:dyDescent="0.5">
      <c r="A1458" s="14">
        <v>1586846</v>
      </c>
      <c r="B1458" s="14" t="s">
        <v>155</v>
      </c>
      <c r="E1458" s="14">
        <v>1</v>
      </c>
      <c r="H1458" s="14">
        <v>1</v>
      </c>
      <c r="I1458" s="14" t="s">
        <v>120</v>
      </c>
    </row>
    <row r="1459" spans="1:9" x14ac:dyDescent="0.5">
      <c r="A1459" s="14">
        <v>1554692</v>
      </c>
      <c r="B1459" s="14" t="s">
        <v>261</v>
      </c>
      <c r="E1459" s="14">
        <v>1</v>
      </c>
      <c r="H1459" s="14">
        <v>1</v>
      </c>
      <c r="I1459" s="14" t="s">
        <v>120</v>
      </c>
    </row>
    <row r="1460" spans="1:9" x14ac:dyDescent="0.5">
      <c r="A1460" s="14">
        <v>1548814</v>
      </c>
      <c r="B1460" s="14" t="s">
        <v>253</v>
      </c>
      <c r="E1460" s="14">
        <v>1</v>
      </c>
      <c r="H1460" s="14">
        <v>1</v>
      </c>
      <c r="I1460" s="14" t="s">
        <v>120</v>
      </c>
    </row>
    <row r="1461" spans="1:9" x14ac:dyDescent="0.5">
      <c r="A1461" s="14">
        <v>1552988</v>
      </c>
      <c r="B1461" s="14" t="s">
        <v>603</v>
      </c>
      <c r="E1461" s="14">
        <v>1</v>
      </c>
      <c r="H1461" s="14">
        <v>1</v>
      </c>
      <c r="I1461" s="14" t="s">
        <v>120</v>
      </c>
    </row>
    <row r="1462" spans="1:9" x14ac:dyDescent="0.5">
      <c r="A1462" s="14">
        <v>1483568</v>
      </c>
      <c r="B1462" s="14" t="s">
        <v>175</v>
      </c>
      <c r="C1462" s="14">
        <v>0</v>
      </c>
      <c r="D1462" s="14">
        <v>0</v>
      </c>
      <c r="E1462" s="14">
        <v>2</v>
      </c>
      <c r="G1462" s="14">
        <v>0</v>
      </c>
      <c r="H1462" s="14">
        <v>1</v>
      </c>
      <c r="I1462" s="14" t="s">
        <v>120</v>
      </c>
    </row>
    <row r="1463" spans="1:9" x14ac:dyDescent="0.5">
      <c r="A1463" s="14">
        <v>1556532</v>
      </c>
      <c r="B1463" s="14" t="s">
        <v>127</v>
      </c>
      <c r="E1463" s="14">
        <v>2</v>
      </c>
      <c r="H1463" s="14">
        <v>1</v>
      </c>
      <c r="I1463" s="14" t="s">
        <v>120</v>
      </c>
    </row>
    <row r="1464" spans="1:9" x14ac:dyDescent="0.5">
      <c r="A1464" s="14">
        <v>1550595</v>
      </c>
      <c r="B1464" s="14" t="s">
        <v>384</v>
      </c>
      <c r="C1464" s="14">
        <v>1</v>
      </c>
      <c r="H1464" s="14">
        <v>1</v>
      </c>
      <c r="I1464" s="14" t="s">
        <v>120</v>
      </c>
    </row>
    <row r="1465" spans="1:9" x14ac:dyDescent="0.5">
      <c r="A1465" s="14">
        <v>1532663</v>
      </c>
      <c r="B1465" s="14" t="s">
        <v>119</v>
      </c>
      <c r="I1465" s="14" t="s">
        <v>120</v>
      </c>
    </row>
    <row r="1466" spans="1:9" x14ac:dyDescent="0.5">
      <c r="A1466" s="14">
        <v>1534018</v>
      </c>
      <c r="B1466" s="14" t="s">
        <v>162</v>
      </c>
      <c r="E1466" s="14">
        <v>1</v>
      </c>
      <c r="H1466" s="14">
        <v>1</v>
      </c>
      <c r="I1466" s="14" t="s">
        <v>120</v>
      </c>
    </row>
    <row r="1467" spans="1:9" x14ac:dyDescent="0.5">
      <c r="A1467" s="14">
        <v>1512062</v>
      </c>
      <c r="B1467" s="14" t="s">
        <v>186</v>
      </c>
      <c r="E1467" s="14">
        <v>1</v>
      </c>
      <c r="H1467" s="14">
        <v>1</v>
      </c>
      <c r="I1467" s="14" t="s">
        <v>120</v>
      </c>
    </row>
    <row r="1468" spans="1:9" x14ac:dyDescent="0.5">
      <c r="A1468" s="14">
        <v>1498922</v>
      </c>
      <c r="B1468" s="14" t="s">
        <v>134</v>
      </c>
      <c r="E1468" s="14">
        <v>2</v>
      </c>
      <c r="H1468" s="14">
        <v>1</v>
      </c>
      <c r="I1468" s="14" t="s">
        <v>120</v>
      </c>
    </row>
    <row r="1469" spans="1:9" x14ac:dyDescent="0.5">
      <c r="A1469" s="14">
        <v>1587424</v>
      </c>
      <c r="B1469" s="14" t="s">
        <v>318</v>
      </c>
      <c r="E1469" s="14">
        <v>1</v>
      </c>
      <c r="H1469" s="14">
        <v>1</v>
      </c>
      <c r="I1469" s="14" t="s">
        <v>120</v>
      </c>
    </row>
    <row r="1470" spans="1:9" x14ac:dyDescent="0.5">
      <c r="A1470" s="14">
        <v>1600187</v>
      </c>
      <c r="B1470" s="14" t="s">
        <v>171</v>
      </c>
      <c r="E1470" s="14">
        <v>1</v>
      </c>
      <c r="H1470" s="14">
        <v>1</v>
      </c>
      <c r="I1470" s="14" t="s">
        <v>120</v>
      </c>
    </row>
    <row r="1471" spans="1:9" x14ac:dyDescent="0.5">
      <c r="A1471" s="14">
        <v>1438912</v>
      </c>
      <c r="B1471" s="14" t="s">
        <v>559</v>
      </c>
      <c r="E1471" s="14">
        <v>1</v>
      </c>
      <c r="H1471" s="14">
        <v>1</v>
      </c>
      <c r="I1471" s="14" t="s">
        <v>120</v>
      </c>
    </row>
    <row r="1472" spans="1:9" x14ac:dyDescent="0.5">
      <c r="A1472" s="14">
        <v>1581673</v>
      </c>
      <c r="B1472" s="14" t="s">
        <v>236</v>
      </c>
      <c r="E1472" s="14">
        <v>1</v>
      </c>
      <c r="H1472" s="14">
        <v>1</v>
      </c>
      <c r="I1472" s="14" t="s">
        <v>120</v>
      </c>
    </row>
    <row r="1473" spans="1:9" x14ac:dyDescent="0.5">
      <c r="A1473" s="14">
        <v>1473497</v>
      </c>
      <c r="B1473" s="14" t="s">
        <v>155</v>
      </c>
      <c r="E1473" s="14">
        <v>2</v>
      </c>
      <c r="H1473" s="14">
        <v>1</v>
      </c>
      <c r="I1473" s="14" t="s">
        <v>120</v>
      </c>
    </row>
    <row r="1474" spans="1:9" x14ac:dyDescent="0.5">
      <c r="A1474" s="14">
        <v>1501376</v>
      </c>
      <c r="B1474" s="14" t="s">
        <v>379</v>
      </c>
      <c r="E1474" s="14">
        <v>2</v>
      </c>
      <c r="H1474" s="14">
        <v>1</v>
      </c>
      <c r="I1474" s="14" t="s">
        <v>120</v>
      </c>
    </row>
    <row r="1475" spans="1:9" x14ac:dyDescent="0.5">
      <c r="A1475" s="14">
        <v>1507141</v>
      </c>
      <c r="B1475" s="14" t="s">
        <v>604</v>
      </c>
      <c r="C1475" s="14">
        <v>1</v>
      </c>
      <c r="H1475" s="14">
        <v>1</v>
      </c>
      <c r="I1475" s="14" t="s">
        <v>120</v>
      </c>
    </row>
    <row r="1476" spans="1:9" x14ac:dyDescent="0.5">
      <c r="A1476" s="14">
        <v>1481636</v>
      </c>
      <c r="B1476" s="14" t="s">
        <v>115</v>
      </c>
      <c r="E1476" s="14">
        <v>1</v>
      </c>
      <c r="H1476" s="14">
        <v>1</v>
      </c>
      <c r="I1476" s="14" t="s">
        <v>120</v>
      </c>
    </row>
    <row r="1477" spans="1:9" x14ac:dyDescent="0.5">
      <c r="A1477" s="14">
        <v>1499809</v>
      </c>
      <c r="B1477" s="14" t="s">
        <v>436</v>
      </c>
      <c r="D1477" s="14">
        <v>1</v>
      </c>
      <c r="H1477" s="14">
        <v>1</v>
      </c>
      <c r="I1477" s="14" t="s">
        <v>120</v>
      </c>
    </row>
    <row r="1478" spans="1:9" x14ac:dyDescent="0.5">
      <c r="A1478" s="14">
        <v>1569893</v>
      </c>
      <c r="B1478" s="14" t="s">
        <v>605</v>
      </c>
      <c r="E1478" s="14">
        <v>1</v>
      </c>
      <c r="H1478" s="14">
        <v>1</v>
      </c>
      <c r="I1478" s="14" t="s">
        <v>120</v>
      </c>
    </row>
    <row r="1479" spans="1:9" x14ac:dyDescent="0.5">
      <c r="A1479" s="14">
        <v>1562922</v>
      </c>
      <c r="B1479" s="14" t="s">
        <v>184</v>
      </c>
      <c r="E1479" s="14">
        <v>1</v>
      </c>
      <c r="H1479" s="14">
        <v>1</v>
      </c>
      <c r="I1479" s="14" t="s">
        <v>120</v>
      </c>
    </row>
    <row r="1480" spans="1:9" x14ac:dyDescent="0.5">
      <c r="A1480" s="14">
        <v>1458869</v>
      </c>
      <c r="B1480" s="14" t="s">
        <v>249</v>
      </c>
      <c r="E1480" s="14">
        <v>1</v>
      </c>
      <c r="H1480" s="14">
        <v>1</v>
      </c>
      <c r="I1480" s="14" t="s">
        <v>120</v>
      </c>
    </row>
    <row r="1481" spans="1:9" x14ac:dyDescent="0.5">
      <c r="A1481" s="14">
        <v>1160809</v>
      </c>
      <c r="B1481" s="14" t="s">
        <v>223</v>
      </c>
      <c r="E1481" s="14">
        <v>1</v>
      </c>
      <c r="H1481" s="14">
        <v>1</v>
      </c>
      <c r="I1481" s="14" t="s">
        <v>120</v>
      </c>
    </row>
    <row r="1482" spans="1:9" x14ac:dyDescent="0.5">
      <c r="A1482" s="14">
        <v>1539267</v>
      </c>
      <c r="B1482" s="14" t="s">
        <v>253</v>
      </c>
      <c r="E1482" s="14">
        <v>1</v>
      </c>
      <c r="H1482" s="14">
        <v>1</v>
      </c>
      <c r="I1482" s="14" t="s">
        <v>120</v>
      </c>
    </row>
    <row r="1483" spans="1:9" x14ac:dyDescent="0.5">
      <c r="A1483" s="14">
        <v>1547488</v>
      </c>
      <c r="B1483" s="14" t="s">
        <v>180</v>
      </c>
      <c r="E1483" s="14">
        <v>2</v>
      </c>
      <c r="H1483" s="14">
        <v>1</v>
      </c>
      <c r="I1483" s="14" t="s">
        <v>120</v>
      </c>
    </row>
    <row r="1484" spans="1:9" x14ac:dyDescent="0.5">
      <c r="A1484" s="14">
        <v>1500343</v>
      </c>
      <c r="B1484" s="14" t="s">
        <v>606</v>
      </c>
      <c r="C1484" s="14">
        <v>1</v>
      </c>
      <c r="H1484" s="14">
        <v>1</v>
      </c>
      <c r="I1484" s="14" t="s">
        <v>120</v>
      </c>
    </row>
    <row r="1485" spans="1:9" x14ac:dyDescent="0.5">
      <c r="A1485" s="14">
        <v>1423153</v>
      </c>
      <c r="B1485" s="14" t="s">
        <v>180</v>
      </c>
      <c r="E1485" s="14">
        <v>2</v>
      </c>
      <c r="H1485" s="14">
        <v>1</v>
      </c>
      <c r="I1485" s="14" t="s">
        <v>120</v>
      </c>
    </row>
    <row r="1486" spans="1:9" x14ac:dyDescent="0.5">
      <c r="A1486" s="14">
        <v>1494508</v>
      </c>
      <c r="B1486" s="14" t="s">
        <v>607</v>
      </c>
      <c r="C1486" s="14">
        <v>0</v>
      </c>
      <c r="D1486" s="14">
        <v>3</v>
      </c>
      <c r="E1486" s="14">
        <v>0</v>
      </c>
      <c r="G1486" s="14">
        <v>0</v>
      </c>
      <c r="H1486" s="14">
        <v>1</v>
      </c>
      <c r="I1486" s="14" t="s">
        <v>120</v>
      </c>
    </row>
    <row r="1487" spans="1:9" x14ac:dyDescent="0.5">
      <c r="A1487" s="14">
        <v>1517713</v>
      </c>
      <c r="B1487" s="14" t="s">
        <v>236</v>
      </c>
      <c r="E1487" s="14">
        <v>10</v>
      </c>
      <c r="H1487" s="14">
        <v>1</v>
      </c>
      <c r="I1487" s="14" t="s">
        <v>120</v>
      </c>
    </row>
    <row r="1488" spans="1:9" x14ac:dyDescent="0.5">
      <c r="A1488" s="14">
        <v>1530171</v>
      </c>
      <c r="B1488" s="14" t="s">
        <v>363</v>
      </c>
      <c r="D1488" s="14">
        <v>1</v>
      </c>
      <c r="H1488" s="14">
        <v>1</v>
      </c>
      <c r="I1488" s="14" t="s">
        <v>120</v>
      </c>
    </row>
    <row r="1489" spans="1:9" x14ac:dyDescent="0.5">
      <c r="A1489" s="14">
        <v>1499755</v>
      </c>
      <c r="B1489" s="14" t="s">
        <v>501</v>
      </c>
      <c r="E1489" s="14">
        <v>2</v>
      </c>
      <c r="H1489" s="14">
        <v>1</v>
      </c>
      <c r="I1489" s="14" t="s">
        <v>120</v>
      </c>
    </row>
    <row r="1490" spans="1:9" x14ac:dyDescent="0.5">
      <c r="A1490" s="14">
        <v>1528795</v>
      </c>
      <c r="B1490" s="14" t="s">
        <v>608</v>
      </c>
      <c r="D1490" s="14">
        <v>1</v>
      </c>
      <c r="H1490" s="14">
        <v>1</v>
      </c>
      <c r="I1490" s="14" t="s">
        <v>120</v>
      </c>
    </row>
    <row r="1491" spans="1:9" x14ac:dyDescent="0.5">
      <c r="A1491" s="14">
        <v>1551314</v>
      </c>
      <c r="B1491" s="14" t="s">
        <v>571</v>
      </c>
      <c r="E1491" s="14">
        <v>1</v>
      </c>
      <c r="H1491" s="14">
        <v>1</v>
      </c>
      <c r="I1491" s="14" t="s">
        <v>120</v>
      </c>
    </row>
    <row r="1492" spans="1:9" x14ac:dyDescent="0.5">
      <c r="A1492" s="14">
        <v>1484873</v>
      </c>
      <c r="B1492" s="14" t="s">
        <v>434</v>
      </c>
      <c r="D1492" s="14">
        <v>1</v>
      </c>
      <c r="H1492" s="14">
        <v>1</v>
      </c>
      <c r="I1492" s="14" t="s">
        <v>120</v>
      </c>
    </row>
    <row r="1493" spans="1:9" x14ac:dyDescent="0.5">
      <c r="A1493" s="14">
        <v>1507207</v>
      </c>
      <c r="B1493" s="14" t="s">
        <v>155</v>
      </c>
      <c r="E1493" s="14">
        <v>2</v>
      </c>
      <c r="H1493" s="14">
        <v>1</v>
      </c>
      <c r="I1493" s="14" t="s">
        <v>120</v>
      </c>
    </row>
    <row r="1494" spans="1:9" x14ac:dyDescent="0.5">
      <c r="A1494" s="14">
        <v>1554277</v>
      </c>
      <c r="B1494" s="14" t="s">
        <v>609</v>
      </c>
      <c r="E1494" s="14">
        <v>1</v>
      </c>
      <c r="H1494" s="14">
        <v>1</v>
      </c>
      <c r="I1494" s="14" t="s">
        <v>120</v>
      </c>
    </row>
    <row r="1495" spans="1:9" x14ac:dyDescent="0.5">
      <c r="A1495" s="14">
        <v>1523376</v>
      </c>
      <c r="B1495" s="14" t="s">
        <v>258</v>
      </c>
      <c r="E1495" s="14">
        <v>1</v>
      </c>
      <c r="H1495" s="14">
        <v>1</v>
      </c>
      <c r="I1495" s="14" t="s">
        <v>120</v>
      </c>
    </row>
    <row r="1496" spans="1:9" x14ac:dyDescent="0.5">
      <c r="A1496" s="14">
        <v>1565032</v>
      </c>
      <c r="B1496" s="14" t="s">
        <v>119</v>
      </c>
      <c r="E1496" s="14">
        <v>1</v>
      </c>
      <c r="I1496" s="14" t="s">
        <v>120</v>
      </c>
    </row>
    <row r="1497" spans="1:9" x14ac:dyDescent="0.5">
      <c r="A1497" s="14">
        <v>1500538</v>
      </c>
      <c r="B1497" s="14" t="s">
        <v>293</v>
      </c>
      <c r="E1497" s="14">
        <v>2</v>
      </c>
      <c r="H1497" s="14">
        <v>1</v>
      </c>
      <c r="I1497" s="14" t="s">
        <v>120</v>
      </c>
    </row>
    <row r="1498" spans="1:9" x14ac:dyDescent="0.5">
      <c r="A1498" s="14">
        <v>1508859</v>
      </c>
      <c r="B1498" s="14" t="s">
        <v>355</v>
      </c>
      <c r="C1498" s="14">
        <v>1</v>
      </c>
      <c r="H1498" s="14">
        <v>1</v>
      </c>
      <c r="I1498" s="14" t="s">
        <v>120</v>
      </c>
    </row>
    <row r="1499" spans="1:9" x14ac:dyDescent="0.5">
      <c r="A1499" s="14">
        <v>1532600</v>
      </c>
      <c r="B1499" s="14" t="s">
        <v>299</v>
      </c>
      <c r="C1499" s="14">
        <v>1</v>
      </c>
      <c r="D1499" s="14">
        <v>0</v>
      </c>
      <c r="E1499" s="14">
        <v>0</v>
      </c>
      <c r="G1499" s="14">
        <v>0</v>
      </c>
      <c r="H1499" s="14">
        <v>1</v>
      </c>
      <c r="I1499" s="14" t="s">
        <v>120</v>
      </c>
    </row>
    <row r="1500" spans="1:9" x14ac:dyDescent="0.5">
      <c r="A1500" s="14">
        <v>1562179</v>
      </c>
      <c r="B1500" s="14" t="s">
        <v>610</v>
      </c>
      <c r="E1500" s="14">
        <v>1</v>
      </c>
      <c r="H1500" s="14">
        <v>1</v>
      </c>
      <c r="I1500" s="14" t="s">
        <v>120</v>
      </c>
    </row>
    <row r="1501" spans="1:9" x14ac:dyDescent="0.5">
      <c r="A1501" s="14">
        <v>1556230</v>
      </c>
      <c r="B1501" s="14" t="s">
        <v>136</v>
      </c>
      <c r="G1501" s="14">
        <v>1</v>
      </c>
      <c r="H1501" s="14">
        <v>1</v>
      </c>
      <c r="I1501" s="14" t="s">
        <v>120</v>
      </c>
    </row>
    <row r="1502" spans="1:9" x14ac:dyDescent="0.5">
      <c r="A1502" s="14">
        <v>1570876</v>
      </c>
      <c r="B1502" s="14" t="s">
        <v>611</v>
      </c>
      <c r="E1502" s="14">
        <v>1</v>
      </c>
      <c r="H1502" s="14">
        <v>1</v>
      </c>
      <c r="I1502" s="14" t="s">
        <v>120</v>
      </c>
    </row>
    <row r="1503" spans="1:9" x14ac:dyDescent="0.5">
      <c r="A1503" s="14">
        <v>1489930</v>
      </c>
      <c r="B1503" s="14" t="s">
        <v>312</v>
      </c>
      <c r="E1503" s="14">
        <v>2</v>
      </c>
      <c r="H1503" s="14">
        <v>1</v>
      </c>
      <c r="I1503" s="14" t="s">
        <v>120</v>
      </c>
    </row>
    <row r="1504" spans="1:9" x14ac:dyDescent="0.5">
      <c r="A1504" s="14">
        <v>1523244</v>
      </c>
      <c r="B1504" s="14" t="s">
        <v>338</v>
      </c>
      <c r="E1504" s="14">
        <v>1</v>
      </c>
      <c r="H1504" s="14">
        <v>1</v>
      </c>
      <c r="I1504" s="14" t="s">
        <v>120</v>
      </c>
    </row>
    <row r="1505" spans="1:9" x14ac:dyDescent="0.5">
      <c r="A1505" s="14">
        <v>1560341</v>
      </c>
      <c r="B1505" s="14" t="s">
        <v>192</v>
      </c>
      <c r="E1505" s="14">
        <v>1</v>
      </c>
      <c r="H1505" s="14">
        <v>1</v>
      </c>
      <c r="I1505" s="14" t="s">
        <v>120</v>
      </c>
    </row>
    <row r="1506" spans="1:9" x14ac:dyDescent="0.5">
      <c r="A1506" s="14">
        <v>1536793</v>
      </c>
      <c r="B1506" s="14" t="s">
        <v>327</v>
      </c>
      <c r="D1506" s="14">
        <v>1</v>
      </c>
      <c r="H1506" s="14">
        <v>1</v>
      </c>
      <c r="I1506" s="14" t="s">
        <v>120</v>
      </c>
    </row>
    <row r="1507" spans="1:9" x14ac:dyDescent="0.5">
      <c r="A1507" s="14">
        <v>1523611</v>
      </c>
      <c r="B1507" s="14" t="s">
        <v>366</v>
      </c>
      <c r="C1507" s="14">
        <v>0</v>
      </c>
      <c r="D1507" s="14">
        <v>0</v>
      </c>
      <c r="E1507" s="14">
        <v>1</v>
      </c>
      <c r="G1507" s="14">
        <v>0</v>
      </c>
      <c r="H1507" s="14">
        <v>1</v>
      </c>
      <c r="I1507" s="14" t="s">
        <v>120</v>
      </c>
    </row>
    <row r="1508" spans="1:9" x14ac:dyDescent="0.5">
      <c r="A1508" s="14">
        <v>1484864</v>
      </c>
      <c r="B1508" s="14" t="s">
        <v>368</v>
      </c>
      <c r="E1508" s="14">
        <v>1</v>
      </c>
      <c r="H1508" s="14">
        <v>1</v>
      </c>
      <c r="I1508" s="14" t="s">
        <v>120</v>
      </c>
    </row>
    <row r="1509" spans="1:9" x14ac:dyDescent="0.5">
      <c r="A1509" s="14">
        <v>1464615</v>
      </c>
      <c r="B1509" s="14" t="s">
        <v>293</v>
      </c>
      <c r="E1509" s="14">
        <v>2</v>
      </c>
      <c r="H1509" s="14">
        <v>1</v>
      </c>
      <c r="I1509" s="14" t="s">
        <v>120</v>
      </c>
    </row>
    <row r="1510" spans="1:9" x14ac:dyDescent="0.5">
      <c r="A1510" s="14">
        <v>1526803</v>
      </c>
      <c r="B1510" s="14" t="s">
        <v>180</v>
      </c>
      <c r="D1510" s="14">
        <v>1</v>
      </c>
      <c r="H1510" s="14">
        <v>1</v>
      </c>
      <c r="I1510" s="14" t="s">
        <v>120</v>
      </c>
    </row>
    <row r="1511" spans="1:9" x14ac:dyDescent="0.5">
      <c r="A1511" s="14">
        <v>1596277</v>
      </c>
      <c r="B1511" s="14" t="s">
        <v>171</v>
      </c>
      <c r="E1511" s="14">
        <v>1</v>
      </c>
      <c r="H1511" s="14">
        <v>1</v>
      </c>
      <c r="I1511" s="14" t="s">
        <v>120</v>
      </c>
    </row>
    <row r="1512" spans="1:9" x14ac:dyDescent="0.5">
      <c r="A1512" s="14">
        <v>1571606</v>
      </c>
      <c r="B1512" s="14" t="s">
        <v>165</v>
      </c>
      <c r="E1512" s="14">
        <v>1</v>
      </c>
      <c r="H1512" s="14">
        <v>1</v>
      </c>
      <c r="I1512" s="14" t="s">
        <v>120</v>
      </c>
    </row>
    <row r="1513" spans="1:9" x14ac:dyDescent="0.5">
      <c r="A1513" s="14">
        <v>1553934</v>
      </c>
      <c r="B1513" s="14" t="s">
        <v>594</v>
      </c>
      <c r="D1513" s="14">
        <v>1</v>
      </c>
      <c r="H1513" s="14">
        <v>1</v>
      </c>
      <c r="I1513" s="14" t="s">
        <v>120</v>
      </c>
    </row>
    <row r="1514" spans="1:9" x14ac:dyDescent="0.5">
      <c r="A1514" s="14">
        <v>1585225</v>
      </c>
      <c r="B1514" s="14" t="s">
        <v>119</v>
      </c>
      <c r="I1514" s="14" t="s">
        <v>120</v>
      </c>
    </row>
    <row r="1515" spans="1:9" x14ac:dyDescent="0.5">
      <c r="A1515" s="14">
        <v>1601724</v>
      </c>
      <c r="B1515" s="14" t="s">
        <v>171</v>
      </c>
      <c r="E1515" s="14">
        <v>1</v>
      </c>
      <c r="H1515" s="14">
        <v>1</v>
      </c>
      <c r="I1515" s="14" t="s">
        <v>120</v>
      </c>
    </row>
    <row r="1516" spans="1:9" x14ac:dyDescent="0.5">
      <c r="A1516" s="14">
        <v>1567355</v>
      </c>
      <c r="B1516" s="14" t="s">
        <v>93</v>
      </c>
      <c r="D1516" s="14">
        <v>1</v>
      </c>
      <c r="E1516" s="14">
        <v>1</v>
      </c>
      <c r="H1516" s="14">
        <v>1</v>
      </c>
      <c r="I1516" s="14" t="s">
        <v>120</v>
      </c>
    </row>
    <row r="1517" spans="1:9" x14ac:dyDescent="0.5">
      <c r="A1517" s="14">
        <v>1510045</v>
      </c>
      <c r="B1517" s="14" t="s">
        <v>94</v>
      </c>
      <c r="E1517" s="14">
        <v>1</v>
      </c>
      <c r="H1517" s="14">
        <v>1</v>
      </c>
      <c r="I1517" s="14" t="s">
        <v>120</v>
      </c>
    </row>
    <row r="1518" spans="1:9" x14ac:dyDescent="0.5">
      <c r="A1518" s="14">
        <v>1515015</v>
      </c>
      <c r="B1518" s="14" t="s">
        <v>258</v>
      </c>
      <c r="E1518" s="14">
        <v>3</v>
      </c>
      <c r="H1518" s="14">
        <v>1</v>
      </c>
      <c r="I1518" s="14" t="s">
        <v>120</v>
      </c>
    </row>
    <row r="1519" spans="1:9" x14ac:dyDescent="0.5">
      <c r="A1519" s="14">
        <v>1537604</v>
      </c>
      <c r="B1519" s="14" t="s">
        <v>612</v>
      </c>
      <c r="E1519" s="14">
        <v>1</v>
      </c>
      <c r="H1519" s="14">
        <v>1</v>
      </c>
      <c r="I1519" s="14" t="s">
        <v>120</v>
      </c>
    </row>
    <row r="1520" spans="1:9" x14ac:dyDescent="0.5">
      <c r="A1520" s="14">
        <v>1496681</v>
      </c>
      <c r="B1520" s="14" t="s">
        <v>613</v>
      </c>
      <c r="E1520" s="14">
        <v>1</v>
      </c>
      <c r="H1520" s="14">
        <v>1</v>
      </c>
      <c r="I1520" s="14" t="s">
        <v>120</v>
      </c>
    </row>
    <row r="1521" spans="1:9" x14ac:dyDescent="0.5">
      <c r="A1521" s="14">
        <v>1507206</v>
      </c>
      <c r="B1521" s="14" t="s">
        <v>155</v>
      </c>
      <c r="E1521" s="14">
        <v>2</v>
      </c>
      <c r="H1521" s="14">
        <v>1</v>
      </c>
      <c r="I1521" s="14" t="s">
        <v>120</v>
      </c>
    </row>
    <row r="1522" spans="1:9" x14ac:dyDescent="0.5">
      <c r="A1522" s="14">
        <v>1515313</v>
      </c>
      <c r="B1522" s="14" t="s">
        <v>486</v>
      </c>
      <c r="E1522" s="14">
        <v>1</v>
      </c>
      <c r="H1522" s="14">
        <v>2</v>
      </c>
      <c r="I1522" s="14" t="s">
        <v>120</v>
      </c>
    </row>
    <row r="1523" spans="1:9" x14ac:dyDescent="0.5">
      <c r="A1523" s="14">
        <v>1407525</v>
      </c>
      <c r="B1523" s="14" t="s">
        <v>475</v>
      </c>
      <c r="E1523" s="14">
        <v>1</v>
      </c>
      <c r="H1523" s="14">
        <v>1</v>
      </c>
      <c r="I1523" s="14" t="s">
        <v>120</v>
      </c>
    </row>
    <row r="1524" spans="1:9" x14ac:dyDescent="0.5">
      <c r="A1524" s="14">
        <v>1577492</v>
      </c>
      <c r="B1524" s="14" t="s">
        <v>280</v>
      </c>
      <c r="E1524" s="14">
        <v>1</v>
      </c>
      <c r="H1524" s="14">
        <v>1</v>
      </c>
      <c r="I1524" s="14" t="s">
        <v>120</v>
      </c>
    </row>
    <row r="1525" spans="1:9" x14ac:dyDescent="0.5">
      <c r="A1525" s="14">
        <v>1496417</v>
      </c>
      <c r="B1525" s="14" t="s">
        <v>586</v>
      </c>
      <c r="E1525" s="14">
        <v>1</v>
      </c>
      <c r="H1525" s="14">
        <v>1</v>
      </c>
      <c r="I1525" s="14" t="s">
        <v>120</v>
      </c>
    </row>
    <row r="1526" spans="1:9" x14ac:dyDescent="0.5">
      <c r="A1526" s="14">
        <v>1544628</v>
      </c>
      <c r="B1526" s="14" t="s">
        <v>207</v>
      </c>
      <c r="E1526" s="14">
        <v>1</v>
      </c>
      <c r="H1526" s="14">
        <v>1</v>
      </c>
      <c r="I1526" s="14" t="s">
        <v>120</v>
      </c>
    </row>
    <row r="1527" spans="1:9" x14ac:dyDescent="0.5">
      <c r="A1527" s="14">
        <v>1564348</v>
      </c>
      <c r="B1527" s="14" t="s">
        <v>447</v>
      </c>
      <c r="E1527" s="14">
        <v>1</v>
      </c>
      <c r="H1527" s="14">
        <v>1</v>
      </c>
      <c r="I1527" s="14" t="s">
        <v>120</v>
      </c>
    </row>
    <row r="1528" spans="1:9" x14ac:dyDescent="0.5">
      <c r="A1528" s="14">
        <v>1552286</v>
      </c>
      <c r="B1528" s="14" t="s">
        <v>293</v>
      </c>
      <c r="E1528" s="14">
        <v>2</v>
      </c>
      <c r="H1528" s="14">
        <v>1</v>
      </c>
      <c r="I1528" s="14" t="s">
        <v>120</v>
      </c>
    </row>
    <row r="1529" spans="1:9" x14ac:dyDescent="0.5">
      <c r="A1529" s="14">
        <v>1599462</v>
      </c>
      <c r="B1529" s="14" t="s">
        <v>332</v>
      </c>
      <c r="E1529" s="14">
        <v>1</v>
      </c>
      <c r="H1529" s="14">
        <v>1</v>
      </c>
      <c r="I1529" s="14" t="s">
        <v>120</v>
      </c>
    </row>
    <row r="1530" spans="1:9" x14ac:dyDescent="0.5">
      <c r="A1530" s="14">
        <v>1581939</v>
      </c>
      <c r="B1530" s="14" t="s">
        <v>159</v>
      </c>
      <c r="E1530" s="14">
        <v>1</v>
      </c>
      <c r="H1530" s="14">
        <v>1</v>
      </c>
      <c r="I1530" s="14" t="s">
        <v>120</v>
      </c>
    </row>
    <row r="1531" spans="1:9" x14ac:dyDescent="0.5">
      <c r="A1531" s="14">
        <v>1533453</v>
      </c>
      <c r="B1531" s="14" t="s">
        <v>282</v>
      </c>
      <c r="C1531" s="14">
        <v>0</v>
      </c>
      <c r="D1531" s="14">
        <v>0</v>
      </c>
      <c r="E1531" s="14">
        <v>1</v>
      </c>
      <c r="G1531" s="14">
        <v>0</v>
      </c>
      <c r="H1531" s="14">
        <v>1</v>
      </c>
      <c r="I1531" s="14" t="s">
        <v>120</v>
      </c>
    </row>
    <row r="1532" spans="1:9" x14ac:dyDescent="0.5">
      <c r="A1532" s="14">
        <v>1561759</v>
      </c>
      <c r="B1532" s="14" t="s">
        <v>322</v>
      </c>
      <c r="E1532" s="14">
        <v>1</v>
      </c>
      <c r="H1532" s="14">
        <v>1</v>
      </c>
      <c r="I1532" s="14" t="s">
        <v>120</v>
      </c>
    </row>
    <row r="1533" spans="1:9" x14ac:dyDescent="0.5">
      <c r="A1533" s="14">
        <v>1531436</v>
      </c>
      <c r="B1533" s="14" t="s">
        <v>519</v>
      </c>
      <c r="E1533" s="14">
        <v>1</v>
      </c>
      <c r="H1533" s="14">
        <v>1</v>
      </c>
      <c r="I1533" s="14" t="s">
        <v>120</v>
      </c>
    </row>
    <row r="1534" spans="1:9" x14ac:dyDescent="0.5">
      <c r="A1534" s="14">
        <v>1491573</v>
      </c>
      <c r="B1534" s="14" t="s">
        <v>614</v>
      </c>
      <c r="D1534" s="14">
        <v>1</v>
      </c>
      <c r="H1534" s="14">
        <v>1</v>
      </c>
      <c r="I1534" s="14" t="s">
        <v>120</v>
      </c>
    </row>
    <row r="1535" spans="1:9" x14ac:dyDescent="0.5">
      <c r="A1535" s="14">
        <v>1555815</v>
      </c>
      <c r="B1535" s="14" t="s">
        <v>407</v>
      </c>
      <c r="E1535" s="14">
        <v>1</v>
      </c>
      <c r="H1535" s="14">
        <v>1</v>
      </c>
      <c r="I1535" s="14" t="s">
        <v>120</v>
      </c>
    </row>
    <row r="1536" spans="1:9" x14ac:dyDescent="0.5">
      <c r="A1536" s="14">
        <v>1554552</v>
      </c>
      <c r="B1536" s="14" t="s">
        <v>409</v>
      </c>
      <c r="E1536" s="14">
        <v>2</v>
      </c>
      <c r="H1536" s="14">
        <v>1</v>
      </c>
      <c r="I1536" s="14" t="s">
        <v>120</v>
      </c>
    </row>
    <row r="1537" spans="1:9" x14ac:dyDescent="0.5">
      <c r="A1537" s="14">
        <v>1513963</v>
      </c>
      <c r="B1537" s="14" t="s">
        <v>308</v>
      </c>
      <c r="E1537" s="14">
        <v>2</v>
      </c>
      <c r="H1537" s="14">
        <v>1</v>
      </c>
      <c r="I1537" s="14" t="s">
        <v>120</v>
      </c>
    </row>
    <row r="1538" spans="1:9" x14ac:dyDescent="0.5">
      <c r="A1538" s="14">
        <v>1547082</v>
      </c>
      <c r="B1538" s="14" t="s">
        <v>532</v>
      </c>
      <c r="E1538" s="14">
        <v>1</v>
      </c>
      <c r="H1538" s="14">
        <v>1</v>
      </c>
      <c r="I1538" s="14" t="s">
        <v>120</v>
      </c>
    </row>
    <row r="1539" spans="1:9" x14ac:dyDescent="0.5">
      <c r="A1539" s="14">
        <v>1565942</v>
      </c>
      <c r="B1539" s="14" t="s">
        <v>276</v>
      </c>
      <c r="D1539" s="14">
        <v>1</v>
      </c>
      <c r="H1539" s="14">
        <v>1</v>
      </c>
      <c r="I1539" s="14" t="s">
        <v>120</v>
      </c>
    </row>
    <row r="1540" spans="1:9" x14ac:dyDescent="0.5">
      <c r="A1540" s="14">
        <v>1532008</v>
      </c>
      <c r="B1540" s="14" t="s">
        <v>366</v>
      </c>
      <c r="E1540" s="14">
        <v>1</v>
      </c>
      <c r="H1540" s="14">
        <v>1</v>
      </c>
      <c r="I1540" s="14" t="s">
        <v>120</v>
      </c>
    </row>
    <row r="1541" spans="1:9" x14ac:dyDescent="0.5">
      <c r="A1541" s="14">
        <v>1558642</v>
      </c>
      <c r="B1541" s="14" t="s">
        <v>443</v>
      </c>
      <c r="E1541" s="14">
        <v>1</v>
      </c>
      <c r="H1541" s="14">
        <v>1</v>
      </c>
      <c r="I1541" s="14" t="s">
        <v>120</v>
      </c>
    </row>
    <row r="1542" spans="1:9" x14ac:dyDescent="0.5">
      <c r="A1542" s="14">
        <v>1500517</v>
      </c>
      <c r="B1542" s="14" t="s">
        <v>175</v>
      </c>
      <c r="E1542" s="14">
        <v>2</v>
      </c>
      <c r="H1542" s="14">
        <v>1</v>
      </c>
      <c r="I1542" s="14" t="s">
        <v>120</v>
      </c>
    </row>
    <row r="1543" spans="1:9" x14ac:dyDescent="0.5">
      <c r="A1543" s="14">
        <v>1523607</v>
      </c>
      <c r="B1543" s="14" t="s">
        <v>366</v>
      </c>
      <c r="C1543" s="14">
        <v>0</v>
      </c>
      <c r="D1543" s="14">
        <v>0</v>
      </c>
      <c r="E1543" s="14">
        <v>1</v>
      </c>
      <c r="G1543" s="14">
        <v>0</v>
      </c>
      <c r="H1543" s="14">
        <v>1</v>
      </c>
      <c r="I1543" s="14" t="s">
        <v>120</v>
      </c>
    </row>
    <row r="1544" spans="1:9" x14ac:dyDescent="0.5">
      <c r="A1544" s="14">
        <v>1500264</v>
      </c>
      <c r="B1544" s="14" t="s">
        <v>615</v>
      </c>
      <c r="C1544" s="14">
        <v>1</v>
      </c>
      <c r="H1544" s="14">
        <v>1</v>
      </c>
      <c r="I1544" s="14" t="s">
        <v>120</v>
      </c>
    </row>
    <row r="1545" spans="1:9" x14ac:dyDescent="0.5">
      <c r="A1545" s="14">
        <v>1549144</v>
      </c>
      <c r="B1545" s="14" t="s">
        <v>119</v>
      </c>
      <c r="I1545" s="14" t="s">
        <v>120</v>
      </c>
    </row>
    <row r="1546" spans="1:9" x14ac:dyDescent="0.5">
      <c r="A1546" s="14">
        <v>1521555</v>
      </c>
      <c r="B1546" s="14" t="s">
        <v>388</v>
      </c>
      <c r="E1546" s="14">
        <v>1</v>
      </c>
      <c r="H1546" s="14">
        <v>1</v>
      </c>
      <c r="I1546" s="14" t="s">
        <v>120</v>
      </c>
    </row>
    <row r="1547" spans="1:9" x14ac:dyDescent="0.5">
      <c r="A1547" s="14">
        <v>1515752</v>
      </c>
      <c r="B1547" s="14" t="s">
        <v>126</v>
      </c>
      <c r="E1547" s="14">
        <v>2</v>
      </c>
      <c r="H1547" s="14">
        <v>1</v>
      </c>
      <c r="I1547" s="14" t="s">
        <v>120</v>
      </c>
    </row>
    <row r="1548" spans="1:9" x14ac:dyDescent="0.5">
      <c r="A1548" s="14">
        <v>1554014</v>
      </c>
      <c r="B1548" s="14" t="s">
        <v>269</v>
      </c>
      <c r="D1548" s="14">
        <v>4</v>
      </c>
      <c r="H1548" s="14">
        <v>1</v>
      </c>
      <c r="I1548" s="14" t="s">
        <v>120</v>
      </c>
    </row>
    <row r="1549" spans="1:9" x14ac:dyDescent="0.5">
      <c r="A1549" s="14">
        <v>1521211</v>
      </c>
      <c r="B1549" s="14" t="s">
        <v>439</v>
      </c>
      <c r="E1549" s="14">
        <v>1</v>
      </c>
      <c r="H1549" s="14">
        <v>1</v>
      </c>
      <c r="I1549" s="14" t="s">
        <v>120</v>
      </c>
    </row>
    <row r="1550" spans="1:9" x14ac:dyDescent="0.5">
      <c r="A1550" s="14">
        <v>1601372</v>
      </c>
      <c r="B1550" s="14" t="s">
        <v>332</v>
      </c>
      <c r="E1550" s="14">
        <v>1</v>
      </c>
      <c r="H1550" s="14">
        <v>1</v>
      </c>
      <c r="I1550" s="14" t="s">
        <v>120</v>
      </c>
    </row>
    <row r="1551" spans="1:9" x14ac:dyDescent="0.5">
      <c r="A1551" s="14">
        <v>1570419</v>
      </c>
      <c r="B1551" s="14" t="s">
        <v>207</v>
      </c>
      <c r="C1551" s="14">
        <v>1</v>
      </c>
      <c r="H1551" s="14">
        <v>1</v>
      </c>
      <c r="I1551" s="14" t="s">
        <v>120</v>
      </c>
    </row>
    <row r="1552" spans="1:9" x14ac:dyDescent="0.5">
      <c r="A1552" s="14">
        <v>1546805</v>
      </c>
      <c r="B1552" s="14" t="s">
        <v>575</v>
      </c>
      <c r="E1552" s="14">
        <v>1</v>
      </c>
      <c r="H1552" s="14">
        <v>1</v>
      </c>
      <c r="I1552" s="14" t="s">
        <v>120</v>
      </c>
    </row>
    <row r="1553" spans="1:9" x14ac:dyDescent="0.5">
      <c r="A1553" s="14">
        <v>1501865</v>
      </c>
      <c r="B1553" s="14" t="s">
        <v>410</v>
      </c>
      <c r="C1553" s="14">
        <v>1</v>
      </c>
      <c r="H1553" s="14">
        <v>1</v>
      </c>
      <c r="I1553" s="14" t="s">
        <v>120</v>
      </c>
    </row>
    <row r="1554" spans="1:9" x14ac:dyDescent="0.5">
      <c r="A1554" s="14">
        <v>1548908</v>
      </c>
      <c r="B1554" s="14" t="s">
        <v>128</v>
      </c>
      <c r="D1554" s="14">
        <v>0</v>
      </c>
      <c r="E1554" s="14">
        <v>1</v>
      </c>
      <c r="H1554" s="14">
        <v>2</v>
      </c>
      <c r="I1554" s="14" t="s">
        <v>120</v>
      </c>
    </row>
    <row r="1555" spans="1:9" x14ac:dyDescent="0.5">
      <c r="A1555" s="14">
        <v>1554419</v>
      </c>
      <c r="B1555" s="14" t="s">
        <v>247</v>
      </c>
      <c r="E1555" s="14">
        <v>2</v>
      </c>
      <c r="H1555" s="14">
        <v>1</v>
      </c>
      <c r="I1555" s="14" t="s">
        <v>120</v>
      </c>
    </row>
    <row r="1556" spans="1:9" x14ac:dyDescent="0.5">
      <c r="A1556" s="14">
        <v>1566604</v>
      </c>
      <c r="B1556" s="14" t="s">
        <v>616</v>
      </c>
      <c r="E1556" s="14">
        <v>2</v>
      </c>
      <c r="H1556" s="14">
        <v>1</v>
      </c>
      <c r="I1556" s="14" t="s">
        <v>120</v>
      </c>
    </row>
    <row r="1557" spans="1:9" x14ac:dyDescent="0.5">
      <c r="A1557" s="14">
        <v>1552375</v>
      </c>
      <c r="B1557" s="14" t="s">
        <v>172</v>
      </c>
      <c r="C1557" s="14">
        <v>1</v>
      </c>
      <c r="H1557" s="14">
        <v>1</v>
      </c>
      <c r="I1557" s="14" t="s">
        <v>120</v>
      </c>
    </row>
    <row r="1558" spans="1:9" x14ac:dyDescent="0.5">
      <c r="A1558" s="14">
        <v>1557946</v>
      </c>
      <c r="B1558" s="14" t="s">
        <v>617</v>
      </c>
      <c r="E1558" s="14">
        <v>1</v>
      </c>
      <c r="I1558" s="14" t="s">
        <v>120</v>
      </c>
    </row>
    <row r="1559" spans="1:9" x14ac:dyDescent="0.5">
      <c r="A1559" s="14">
        <v>1563275</v>
      </c>
      <c r="B1559" s="14" t="s">
        <v>618</v>
      </c>
      <c r="E1559" s="14">
        <v>2</v>
      </c>
      <c r="H1559" s="14">
        <v>1</v>
      </c>
      <c r="I1559" s="14" t="s">
        <v>120</v>
      </c>
    </row>
    <row r="1560" spans="1:9" x14ac:dyDescent="0.5">
      <c r="A1560" s="14">
        <v>1589700</v>
      </c>
      <c r="B1560" s="14" t="s">
        <v>619</v>
      </c>
      <c r="E1560" s="14">
        <v>1</v>
      </c>
      <c r="H1560" s="14">
        <v>1</v>
      </c>
      <c r="I1560" s="14" t="s">
        <v>120</v>
      </c>
    </row>
    <row r="1561" spans="1:9" x14ac:dyDescent="0.5">
      <c r="A1561" s="14">
        <v>1477839</v>
      </c>
      <c r="B1561" s="14" t="s">
        <v>176</v>
      </c>
      <c r="E1561" s="14">
        <v>5</v>
      </c>
      <c r="H1561" s="14">
        <v>1</v>
      </c>
      <c r="I1561" s="14" t="s">
        <v>120</v>
      </c>
    </row>
    <row r="1562" spans="1:9" x14ac:dyDescent="0.5">
      <c r="A1562" s="14">
        <v>1558599</v>
      </c>
      <c r="B1562" s="14" t="s">
        <v>620</v>
      </c>
      <c r="E1562" s="14">
        <v>1</v>
      </c>
      <c r="H1562" s="14">
        <v>1</v>
      </c>
      <c r="I1562" s="14" t="s">
        <v>120</v>
      </c>
    </row>
    <row r="1563" spans="1:9" x14ac:dyDescent="0.5">
      <c r="A1563" s="14">
        <v>1531930</v>
      </c>
      <c r="B1563" s="14" t="s">
        <v>177</v>
      </c>
      <c r="E1563" s="14">
        <v>1</v>
      </c>
      <c r="H1563" s="14">
        <v>1</v>
      </c>
      <c r="I1563" s="14" t="s">
        <v>120</v>
      </c>
    </row>
    <row r="1564" spans="1:9" x14ac:dyDescent="0.5">
      <c r="A1564" s="14">
        <v>1588926</v>
      </c>
      <c r="B1564" s="14" t="s">
        <v>621</v>
      </c>
      <c r="E1564" s="14">
        <v>1</v>
      </c>
      <c r="H1564" s="14">
        <v>1</v>
      </c>
      <c r="I1564" s="14" t="s">
        <v>120</v>
      </c>
    </row>
    <row r="1565" spans="1:9" x14ac:dyDescent="0.5">
      <c r="A1565" s="14">
        <v>1519801</v>
      </c>
      <c r="B1565" s="14" t="s">
        <v>170</v>
      </c>
      <c r="E1565" s="14">
        <v>1</v>
      </c>
      <c r="H1565" s="14">
        <v>1</v>
      </c>
      <c r="I1565" s="14" t="s">
        <v>120</v>
      </c>
    </row>
    <row r="1566" spans="1:9" x14ac:dyDescent="0.5">
      <c r="A1566" s="14">
        <v>1523330</v>
      </c>
      <c r="B1566" s="14" t="s">
        <v>397</v>
      </c>
      <c r="E1566" s="14">
        <v>2</v>
      </c>
      <c r="H1566" s="14">
        <v>1</v>
      </c>
      <c r="I1566" s="14" t="s">
        <v>120</v>
      </c>
    </row>
    <row r="1567" spans="1:9" x14ac:dyDescent="0.5">
      <c r="A1567" s="14">
        <v>1515756</v>
      </c>
      <c r="B1567" s="14" t="s">
        <v>126</v>
      </c>
      <c r="E1567" s="14">
        <v>2</v>
      </c>
      <c r="H1567" s="14">
        <v>1</v>
      </c>
      <c r="I1567" s="14" t="s">
        <v>120</v>
      </c>
    </row>
    <row r="1568" spans="1:9" x14ac:dyDescent="0.5">
      <c r="A1568" s="14">
        <v>1572465</v>
      </c>
      <c r="B1568" s="14" t="s">
        <v>611</v>
      </c>
      <c r="C1568" s="14">
        <v>1</v>
      </c>
      <c r="H1568" s="14">
        <v>1</v>
      </c>
      <c r="I1568" s="14" t="s">
        <v>120</v>
      </c>
    </row>
    <row r="1569" spans="1:9" x14ac:dyDescent="0.5">
      <c r="A1569" s="14">
        <v>1519862</v>
      </c>
      <c r="B1569" s="14" t="s">
        <v>156</v>
      </c>
      <c r="E1569" s="14">
        <v>2</v>
      </c>
      <c r="H1569" s="14">
        <v>1</v>
      </c>
      <c r="I1569" s="14" t="s">
        <v>120</v>
      </c>
    </row>
    <row r="1570" spans="1:9" x14ac:dyDescent="0.5">
      <c r="A1570" s="14">
        <v>1495182</v>
      </c>
      <c r="B1570" s="14" t="s">
        <v>106</v>
      </c>
      <c r="E1570" s="14">
        <v>2</v>
      </c>
      <c r="H1570" s="14">
        <v>1</v>
      </c>
      <c r="I1570" s="14" t="s">
        <v>120</v>
      </c>
    </row>
    <row r="1571" spans="1:9" x14ac:dyDescent="0.5">
      <c r="A1571" s="14">
        <v>1613818</v>
      </c>
      <c r="B1571" s="14" t="s">
        <v>119</v>
      </c>
      <c r="I1571" s="14" t="s">
        <v>120</v>
      </c>
    </row>
    <row r="1572" spans="1:9" x14ac:dyDescent="0.5">
      <c r="A1572" s="14">
        <v>1535121</v>
      </c>
      <c r="B1572" s="14" t="s">
        <v>284</v>
      </c>
      <c r="D1572" s="14">
        <v>1</v>
      </c>
      <c r="H1572" s="14">
        <v>1</v>
      </c>
      <c r="I1572" s="14" t="s">
        <v>120</v>
      </c>
    </row>
    <row r="1573" spans="1:9" x14ac:dyDescent="0.5">
      <c r="A1573" s="14">
        <v>1491715</v>
      </c>
      <c r="B1573" s="14" t="s">
        <v>122</v>
      </c>
      <c r="E1573" s="14">
        <v>1</v>
      </c>
      <c r="H1573" s="14">
        <v>1</v>
      </c>
      <c r="I1573" s="14" t="s">
        <v>120</v>
      </c>
    </row>
    <row r="1574" spans="1:9" x14ac:dyDescent="0.5">
      <c r="A1574" s="14">
        <v>1531278</v>
      </c>
      <c r="B1574" s="14" t="s">
        <v>622</v>
      </c>
      <c r="C1574" s="14">
        <v>1</v>
      </c>
      <c r="H1574" s="14">
        <v>1</v>
      </c>
      <c r="I1574" s="14" t="s">
        <v>120</v>
      </c>
    </row>
    <row r="1575" spans="1:9" x14ac:dyDescent="0.5">
      <c r="A1575" s="14">
        <v>1540611</v>
      </c>
      <c r="B1575" s="14" t="s">
        <v>381</v>
      </c>
      <c r="C1575" s="14">
        <v>1</v>
      </c>
      <c r="H1575" s="14">
        <v>1</v>
      </c>
      <c r="I1575" s="14" t="s">
        <v>120</v>
      </c>
    </row>
    <row r="1576" spans="1:9" x14ac:dyDescent="0.5">
      <c r="A1576" s="14">
        <v>1570880</v>
      </c>
      <c r="B1576" s="14" t="s">
        <v>301</v>
      </c>
      <c r="G1576" s="14">
        <v>1</v>
      </c>
      <c r="H1576" s="14">
        <v>1</v>
      </c>
      <c r="I1576" s="14" t="s">
        <v>120</v>
      </c>
    </row>
    <row r="1577" spans="1:9" x14ac:dyDescent="0.5">
      <c r="A1577" s="14">
        <v>1529793</v>
      </c>
      <c r="B1577" s="14" t="s">
        <v>364</v>
      </c>
      <c r="E1577" s="14">
        <v>1</v>
      </c>
      <c r="H1577" s="14">
        <v>1</v>
      </c>
      <c r="I1577" s="14" t="s">
        <v>120</v>
      </c>
    </row>
    <row r="1578" spans="1:9" x14ac:dyDescent="0.5">
      <c r="A1578" s="14">
        <v>1547567</v>
      </c>
      <c r="B1578" s="14" t="s">
        <v>623</v>
      </c>
      <c r="E1578" s="14">
        <v>1</v>
      </c>
      <c r="H1578" s="14">
        <v>1</v>
      </c>
      <c r="I1578" s="14" t="s">
        <v>120</v>
      </c>
    </row>
    <row r="1579" spans="1:9" x14ac:dyDescent="0.5">
      <c r="A1579" s="14">
        <v>1502994</v>
      </c>
      <c r="B1579" s="14" t="s">
        <v>187</v>
      </c>
      <c r="E1579" s="14">
        <v>2</v>
      </c>
      <c r="H1579" s="14">
        <v>1</v>
      </c>
      <c r="I1579" s="14" t="s">
        <v>120</v>
      </c>
    </row>
    <row r="1580" spans="1:9" x14ac:dyDescent="0.5">
      <c r="A1580" s="14">
        <v>1440802</v>
      </c>
      <c r="B1580" s="14" t="s">
        <v>519</v>
      </c>
      <c r="E1580" s="14">
        <v>2</v>
      </c>
      <c r="H1580" s="14">
        <v>1</v>
      </c>
      <c r="I1580" s="14" t="s">
        <v>120</v>
      </c>
    </row>
    <row r="1581" spans="1:9" x14ac:dyDescent="0.5">
      <c r="A1581" s="14">
        <v>1559750</v>
      </c>
      <c r="B1581" s="14" t="s">
        <v>165</v>
      </c>
      <c r="E1581" s="14">
        <v>1</v>
      </c>
      <c r="H1581" s="14">
        <v>1</v>
      </c>
      <c r="I1581" s="14" t="s">
        <v>120</v>
      </c>
    </row>
    <row r="1582" spans="1:9" x14ac:dyDescent="0.5">
      <c r="A1582" s="14">
        <v>1591473</v>
      </c>
      <c r="B1582" s="14" t="s">
        <v>265</v>
      </c>
      <c r="E1582" s="14">
        <v>1</v>
      </c>
      <c r="H1582" s="14">
        <v>1</v>
      </c>
      <c r="I1582" s="14" t="s">
        <v>120</v>
      </c>
    </row>
    <row r="1583" spans="1:9" x14ac:dyDescent="0.5">
      <c r="A1583" s="14">
        <v>1544414</v>
      </c>
      <c r="B1583" s="14" t="s">
        <v>624</v>
      </c>
      <c r="E1583" s="14">
        <v>1</v>
      </c>
      <c r="H1583" s="14">
        <v>1</v>
      </c>
      <c r="I1583" s="14" t="s">
        <v>120</v>
      </c>
    </row>
    <row r="1584" spans="1:9" x14ac:dyDescent="0.5">
      <c r="A1584" s="14">
        <v>1545677</v>
      </c>
      <c r="B1584" s="14" t="s">
        <v>501</v>
      </c>
      <c r="E1584" s="14">
        <v>3</v>
      </c>
      <c r="H1584" s="14">
        <v>1</v>
      </c>
      <c r="I1584" s="14" t="s">
        <v>120</v>
      </c>
    </row>
    <row r="1585" spans="1:9" x14ac:dyDescent="0.5">
      <c r="A1585" s="14">
        <v>1547526</v>
      </c>
      <c r="B1585" s="14" t="s">
        <v>625</v>
      </c>
      <c r="E1585" s="14">
        <v>1</v>
      </c>
      <c r="H1585" s="14">
        <v>1</v>
      </c>
      <c r="I1585" s="14" t="s">
        <v>120</v>
      </c>
    </row>
    <row r="1586" spans="1:9" x14ac:dyDescent="0.5">
      <c r="A1586" s="14">
        <v>1052787</v>
      </c>
      <c r="B1586" s="14" t="s">
        <v>223</v>
      </c>
      <c r="E1586" s="14">
        <v>1</v>
      </c>
      <c r="H1586" s="14">
        <v>1</v>
      </c>
      <c r="I1586" s="14" t="s">
        <v>120</v>
      </c>
    </row>
    <row r="1587" spans="1:9" x14ac:dyDescent="0.5">
      <c r="A1587" s="14">
        <v>1590616</v>
      </c>
      <c r="B1587" s="14" t="s">
        <v>605</v>
      </c>
      <c r="E1587" s="14">
        <v>1</v>
      </c>
      <c r="H1587" s="14">
        <v>1</v>
      </c>
      <c r="I1587" s="14" t="s">
        <v>120</v>
      </c>
    </row>
    <row r="1588" spans="1:9" x14ac:dyDescent="0.5">
      <c r="A1588" s="14">
        <v>1584746</v>
      </c>
      <c r="B1588" s="14" t="s">
        <v>400</v>
      </c>
      <c r="E1588" s="14">
        <v>2</v>
      </c>
      <c r="H1588" s="14">
        <v>1</v>
      </c>
      <c r="I1588" s="14" t="s">
        <v>120</v>
      </c>
    </row>
    <row r="1589" spans="1:9" x14ac:dyDescent="0.5">
      <c r="A1589" s="14">
        <v>1498754</v>
      </c>
      <c r="B1589" s="14" t="s">
        <v>271</v>
      </c>
      <c r="E1589" s="14">
        <v>2</v>
      </c>
      <c r="H1589" s="14">
        <v>1</v>
      </c>
      <c r="I1589" s="14" t="s">
        <v>120</v>
      </c>
    </row>
    <row r="1590" spans="1:9" x14ac:dyDescent="0.5">
      <c r="A1590" s="14">
        <v>1507275</v>
      </c>
      <c r="B1590" s="14" t="s">
        <v>155</v>
      </c>
      <c r="E1590" s="14">
        <v>2</v>
      </c>
      <c r="H1590" s="14">
        <v>1</v>
      </c>
      <c r="I1590" s="14" t="s">
        <v>120</v>
      </c>
    </row>
    <row r="1591" spans="1:9" x14ac:dyDescent="0.5">
      <c r="A1591" s="14">
        <v>1482977</v>
      </c>
      <c r="B1591" s="14" t="s">
        <v>122</v>
      </c>
      <c r="C1591" s="14">
        <v>0</v>
      </c>
      <c r="D1591" s="14">
        <v>0</v>
      </c>
      <c r="E1591" s="14">
        <v>1</v>
      </c>
      <c r="G1591" s="14">
        <v>0</v>
      </c>
      <c r="H1591" s="14">
        <v>1</v>
      </c>
      <c r="I1591" s="14" t="s">
        <v>120</v>
      </c>
    </row>
    <row r="1592" spans="1:9" x14ac:dyDescent="0.5">
      <c r="A1592" s="14">
        <v>1582123</v>
      </c>
      <c r="B1592" s="14" t="s">
        <v>255</v>
      </c>
      <c r="D1592" s="14">
        <v>1</v>
      </c>
      <c r="H1592" s="14">
        <v>2</v>
      </c>
      <c r="I1592" s="14" t="s">
        <v>120</v>
      </c>
    </row>
    <row r="1593" spans="1:9" x14ac:dyDescent="0.5">
      <c r="A1593" s="14">
        <v>1544704</v>
      </c>
      <c r="B1593" s="14" t="s">
        <v>269</v>
      </c>
      <c r="D1593" s="14">
        <v>1</v>
      </c>
      <c r="H1593" s="14">
        <v>1</v>
      </c>
      <c r="I1593" s="14" t="s">
        <v>120</v>
      </c>
    </row>
    <row r="1594" spans="1:9" x14ac:dyDescent="0.5">
      <c r="A1594" s="14">
        <v>1469512</v>
      </c>
      <c r="B1594" s="14" t="s">
        <v>578</v>
      </c>
      <c r="E1594" s="14">
        <v>1</v>
      </c>
      <c r="I1594" s="14" t="s">
        <v>120</v>
      </c>
    </row>
    <row r="1595" spans="1:9" x14ac:dyDescent="0.5">
      <c r="A1595" s="14">
        <v>1518989</v>
      </c>
      <c r="B1595" s="14" t="s">
        <v>626</v>
      </c>
      <c r="E1595" s="14">
        <v>1</v>
      </c>
      <c r="H1595" s="14">
        <v>1</v>
      </c>
      <c r="I1595" s="14" t="s">
        <v>120</v>
      </c>
    </row>
    <row r="1596" spans="1:9" x14ac:dyDescent="0.5">
      <c r="A1596" s="14">
        <v>1478982</v>
      </c>
      <c r="B1596" s="14" t="s">
        <v>627</v>
      </c>
      <c r="C1596" s="14">
        <v>1</v>
      </c>
      <c r="H1596" s="14">
        <v>1</v>
      </c>
      <c r="I1596" s="14" t="s">
        <v>120</v>
      </c>
    </row>
    <row r="1597" spans="1:9" x14ac:dyDescent="0.5">
      <c r="A1597" s="14">
        <v>1555278</v>
      </c>
      <c r="B1597" s="14" t="s">
        <v>308</v>
      </c>
      <c r="E1597" s="14">
        <v>1</v>
      </c>
      <c r="H1597" s="14">
        <v>1</v>
      </c>
      <c r="I1597" s="14" t="s">
        <v>120</v>
      </c>
    </row>
    <row r="1598" spans="1:9" x14ac:dyDescent="0.5">
      <c r="A1598" s="14">
        <v>1481625</v>
      </c>
      <c r="B1598" s="14" t="s">
        <v>115</v>
      </c>
      <c r="E1598" s="14">
        <v>1</v>
      </c>
      <c r="H1598" s="14">
        <v>1</v>
      </c>
      <c r="I1598" s="14" t="s">
        <v>120</v>
      </c>
    </row>
    <row r="1599" spans="1:9" x14ac:dyDescent="0.5">
      <c r="A1599" s="14">
        <v>1553159</v>
      </c>
      <c r="B1599" s="14" t="s">
        <v>322</v>
      </c>
      <c r="E1599" s="14">
        <v>1</v>
      </c>
      <c r="H1599" s="14">
        <v>1</v>
      </c>
      <c r="I1599" s="14" t="s">
        <v>120</v>
      </c>
    </row>
    <row r="1600" spans="1:9" x14ac:dyDescent="0.5">
      <c r="A1600" s="14">
        <v>1515312</v>
      </c>
      <c r="B1600" s="14" t="s">
        <v>628</v>
      </c>
      <c r="C1600" s="14">
        <v>1</v>
      </c>
      <c r="H1600" s="14">
        <v>1</v>
      </c>
      <c r="I1600" s="14" t="s">
        <v>120</v>
      </c>
    </row>
    <row r="1601" spans="1:9" x14ac:dyDescent="0.5">
      <c r="A1601" s="14">
        <v>1498935</v>
      </c>
      <c r="B1601" s="14" t="s">
        <v>219</v>
      </c>
      <c r="C1601" s="14">
        <v>1</v>
      </c>
      <c r="H1601" s="14">
        <v>1</v>
      </c>
      <c r="I1601" s="14" t="s">
        <v>120</v>
      </c>
    </row>
    <row r="1602" spans="1:9" x14ac:dyDescent="0.5">
      <c r="A1602" s="14">
        <v>1524725</v>
      </c>
      <c r="B1602" s="14" t="s">
        <v>268</v>
      </c>
      <c r="E1602" s="14">
        <v>1</v>
      </c>
      <c r="H1602" s="14">
        <v>1</v>
      </c>
      <c r="I1602" s="14" t="s">
        <v>120</v>
      </c>
    </row>
    <row r="1603" spans="1:9" x14ac:dyDescent="0.5">
      <c r="A1603" s="14">
        <v>1555805</v>
      </c>
      <c r="B1603" s="14" t="s">
        <v>486</v>
      </c>
      <c r="D1603" s="14">
        <v>1</v>
      </c>
      <c r="H1603" s="14">
        <v>2</v>
      </c>
      <c r="I1603" s="14" t="s">
        <v>120</v>
      </c>
    </row>
    <row r="1604" spans="1:9" x14ac:dyDescent="0.5">
      <c r="A1604" s="14">
        <v>1570014</v>
      </c>
      <c r="B1604" s="14" t="s">
        <v>141</v>
      </c>
      <c r="E1604" s="14">
        <v>1</v>
      </c>
      <c r="H1604" s="14">
        <v>1</v>
      </c>
      <c r="I1604" s="14" t="s">
        <v>120</v>
      </c>
    </row>
    <row r="1605" spans="1:9" x14ac:dyDescent="0.5">
      <c r="A1605" s="14">
        <v>1531999</v>
      </c>
      <c r="B1605" s="14" t="s">
        <v>366</v>
      </c>
      <c r="E1605" s="14">
        <v>1</v>
      </c>
      <c r="H1605" s="14">
        <v>1</v>
      </c>
      <c r="I1605" s="14" t="s">
        <v>120</v>
      </c>
    </row>
    <row r="1606" spans="1:9" x14ac:dyDescent="0.5">
      <c r="A1606" s="14">
        <v>1435294</v>
      </c>
      <c r="B1606" s="14" t="s">
        <v>318</v>
      </c>
      <c r="E1606" s="14">
        <v>1</v>
      </c>
      <c r="H1606" s="14">
        <v>1</v>
      </c>
      <c r="I1606" s="14" t="s">
        <v>120</v>
      </c>
    </row>
    <row r="1607" spans="1:9" x14ac:dyDescent="0.5">
      <c r="A1607" s="14">
        <v>1546904</v>
      </c>
      <c r="B1607" s="14" t="s">
        <v>255</v>
      </c>
      <c r="D1607" s="14">
        <v>4</v>
      </c>
      <c r="H1607" s="14">
        <v>1</v>
      </c>
      <c r="I1607" s="14" t="s">
        <v>120</v>
      </c>
    </row>
    <row r="1608" spans="1:9" x14ac:dyDescent="0.5">
      <c r="A1608" s="14">
        <v>1484976</v>
      </c>
      <c r="B1608" s="14" t="s">
        <v>122</v>
      </c>
      <c r="C1608" s="14">
        <v>0</v>
      </c>
      <c r="D1608" s="14">
        <v>0</v>
      </c>
      <c r="E1608" s="14">
        <v>1</v>
      </c>
      <c r="G1608" s="14">
        <v>0</v>
      </c>
      <c r="H1608" s="14">
        <v>1</v>
      </c>
      <c r="I1608" s="14" t="s">
        <v>120</v>
      </c>
    </row>
    <row r="1609" spans="1:9" x14ac:dyDescent="0.5">
      <c r="A1609" s="14">
        <v>1495172</v>
      </c>
      <c r="B1609" s="14" t="s">
        <v>106</v>
      </c>
      <c r="E1609" s="14">
        <v>2</v>
      </c>
      <c r="H1609" s="14">
        <v>1</v>
      </c>
      <c r="I1609" s="14" t="s">
        <v>120</v>
      </c>
    </row>
    <row r="1610" spans="1:9" x14ac:dyDescent="0.5">
      <c r="A1610" s="14">
        <v>1524592</v>
      </c>
      <c r="B1610" s="14" t="s">
        <v>262</v>
      </c>
      <c r="E1610" s="14">
        <v>2</v>
      </c>
      <c r="H1610" s="14">
        <v>1</v>
      </c>
      <c r="I1610" s="14" t="s">
        <v>120</v>
      </c>
    </row>
    <row r="1611" spans="1:9" x14ac:dyDescent="0.5">
      <c r="A1611" s="14">
        <v>1464611</v>
      </c>
      <c r="B1611" s="14" t="s">
        <v>293</v>
      </c>
      <c r="E1611" s="14">
        <v>2</v>
      </c>
      <c r="H1611" s="14">
        <v>1</v>
      </c>
      <c r="I1611" s="14" t="s">
        <v>120</v>
      </c>
    </row>
    <row r="1612" spans="1:9" x14ac:dyDescent="0.5">
      <c r="A1612" s="14">
        <v>1560232</v>
      </c>
      <c r="B1612" s="14" t="s">
        <v>125</v>
      </c>
      <c r="E1612" s="14">
        <v>1</v>
      </c>
      <c r="H1612" s="14">
        <v>1</v>
      </c>
      <c r="I1612" s="14" t="s">
        <v>120</v>
      </c>
    </row>
    <row r="1613" spans="1:9" x14ac:dyDescent="0.5">
      <c r="A1613" s="14">
        <v>1572504</v>
      </c>
      <c r="B1613" s="14" t="s">
        <v>629</v>
      </c>
      <c r="D1613" s="14">
        <v>1</v>
      </c>
      <c r="H1613" s="14">
        <v>1</v>
      </c>
      <c r="I1613" s="14" t="s">
        <v>120</v>
      </c>
    </row>
    <row r="1614" spans="1:9" x14ac:dyDescent="0.5">
      <c r="A1614" s="14">
        <v>1496659</v>
      </c>
      <c r="B1614" s="14" t="s">
        <v>329</v>
      </c>
      <c r="E1614" s="14">
        <v>2</v>
      </c>
      <c r="H1614" s="14">
        <v>1</v>
      </c>
      <c r="I1614" s="14" t="s">
        <v>120</v>
      </c>
    </row>
    <row r="1615" spans="1:9" x14ac:dyDescent="0.5">
      <c r="A1615" s="14">
        <v>1583161</v>
      </c>
      <c r="B1615" s="14" t="s">
        <v>630</v>
      </c>
      <c r="C1615" s="14">
        <v>1</v>
      </c>
      <c r="H1615" s="14">
        <v>1</v>
      </c>
      <c r="I1615" s="14" t="s">
        <v>120</v>
      </c>
    </row>
    <row r="1616" spans="1:9" x14ac:dyDescent="0.5">
      <c r="A1616" s="14">
        <v>1542505</v>
      </c>
      <c r="B1616" s="14" t="s">
        <v>582</v>
      </c>
      <c r="D1616" s="14">
        <v>1</v>
      </c>
      <c r="H1616" s="14">
        <v>1</v>
      </c>
      <c r="I1616" s="14" t="s">
        <v>120</v>
      </c>
    </row>
    <row r="1617" spans="1:9" x14ac:dyDescent="0.5">
      <c r="A1617" s="14">
        <v>1591686</v>
      </c>
      <c r="B1617" s="14" t="s">
        <v>359</v>
      </c>
      <c r="E1617" s="14">
        <v>2</v>
      </c>
      <c r="H1617" s="14">
        <v>2</v>
      </c>
      <c r="I1617" s="14" t="s">
        <v>120</v>
      </c>
    </row>
    <row r="1618" spans="1:9" x14ac:dyDescent="0.5">
      <c r="A1618" s="14">
        <v>1587233</v>
      </c>
      <c r="B1618" s="14" t="s">
        <v>155</v>
      </c>
      <c r="E1618" s="14">
        <v>2</v>
      </c>
      <c r="H1618" s="14">
        <v>1</v>
      </c>
      <c r="I1618" s="14" t="s">
        <v>120</v>
      </c>
    </row>
    <row r="1619" spans="1:9" x14ac:dyDescent="0.5">
      <c r="A1619" s="14">
        <v>1570923</v>
      </c>
      <c r="B1619" s="14" t="s">
        <v>301</v>
      </c>
      <c r="E1619" s="14">
        <v>1</v>
      </c>
      <c r="H1619" s="14">
        <v>1</v>
      </c>
      <c r="I1619" s="14" t="s">
        <v>120</v>
      </c>
    </row>
    <row r="1620" spans="1:9" x14ac:dyDescent="0.5">
      <c r="A1620" s="14">
        <v>1563747</v>
      </c>
      <c r="B1620" s="14" t="s">
        <v>631</v>
      </c>
      <c r="C1620" s="14">
        <v>1</v>
      </c>
      <c r="H1620" s="14">
        <v>1</v>
      </c>
      <c r="I1620" s="14" t="s">
        <v>120</v>
      </c>
    </row>
    <row r="1621" spans="1:9" x14ac:dyDescent="0.5">
      <c r="A1621" s="14">
        <v>1540508</v>
      </c>
      <c r="B1621" s="14" t="s">
        <v>632</v>
      </c>
      <c r="D1621" s="14">
        <v>1</v>
      </c>
      <c r="H1621" s="14">
        <v>1</v>
      </c>
      <c r="I1621" s="14" t="s">
        <v>120</v>
      </c>
    </row>
    <row r="1622" spans="1:9" x14ac:dyDescent="0.5">
      <c r="A1622" s="14">
        <v>1522648</v>
      </c>
      <c r="B1622" s="14" t="s">
        <v>396</v>
      </c>
      <c r="E1622" s="14">
        <v>1</v>
      </c>
      <c r="H1622" s="14">
        <v>1</v>
      </c>
      <c r="I1622" s="14" t="s">
        <v>120</v>
      </c>
    </row>
    <row r="1623" spans="1:9" x14ac:dyDescent="0.5">
      <c r="A1623" s="14">
        <v>1601904</v>
      </c>
      <c r="B1623" s="14" t="s">
        <v>359</v>
      </c>
      <c r="C1623" s="14">
        <v>1</v>
      </c>
      <c r="H1623" s="14">
        <v>2</v>
      </c>
      <c r="I1623" s="14" t="s">
        <v>120</v>
      </c>
    </row>
    <row r="1624" spans="1:9" x14ac:dyDescent="0.5">
      <c r="A1624" s="14">
        <v>1517292</v>
      </c>
      <c r="B1624" s="14" t="s">
        <v>633</v>
      </c>
      <c r="E1624" s="14">
        <v>1</v>
      </c>
      <c r="H1624" s="14">
        <v>1</v>
      </c>
      <c r="I1624" s="14" t="s">
        <v>120</v>
      </c>
    </row>
    <row r="1625" spans="1:9" x14ac:dyDescent="0.5">
      <c r="A1625" s="14">
        <v>1572982</v>
      </c>
      <c r="B1625" s="14" t="s">
        <v>278</v>
      </c>
      <c r="E1625" s="14">
        <v>1</v>
      </c>
      <c r="H1625" s="14">
        <v>2</v>
      </c>
      <c r="I1625" s="14" t="s">
        <v>120</v>
      </c>
    </row>
    <row r="1626" spans="1:9" x14ac:dyDescent="0.5">
      <c r="A1626" s="14">
        <v>1494604</v>
      </c>
      <c r="B1626" s="14" t="s">
        <v>175</v>
      </c>
      <c r="E1626" s="14">
        <v>2</v>
      </c>
      <c r="H1626" s="14">
        <v>1</v>
      </c>
      <c r="I1626" s="14" t="s">
        <v>120</v>
      </c>
    </row>
    <row r="1627" spans="1:9" x14ac:dyDescent="0.5">
      <c r="A1627" s="14">
        <v>1498909</v>
      </c>
      <c r="B1627" s="14" t="s">
        <v>134</v>
      </c>
      <c r="E1627" s="14">
        <v>2</v>
      </c>
      <c r="H1627" s="14">
        <v>1</v>
      </c>
      <c r="I1627" s="14" t="s">
        <v>120</v>
      </c>
    </row>
    <row r="1628" spans="1:9" x14ac:dyDescent="0.5">
      <c r="A1628" s="14">
        <v>1551456</v>
      </c>
      <c r="B1628" s="14" t="s">
        <v>443</v>
      </c>
      <c r="E1628" s="14">
        <v>1</v>
      </c>
      <c r="H1628" s="14">
        <v>1</v>
      </c>
      <c r="I1628" s="14" t="s">
        <v>120</v>
      </c>
    </row>
    <row r="1629" spans="1:9" x14ac:dyDescent="0.5">
      <c r="A1629" s="14">
        <v>1556699</v>
      </c>
      <c r="B1629" s="14" t="s">
        <v>271</v>
      </c>
      <c r="C1629" s="14">
        <v>0</v>
      </c>
      <c r="D1629" s="14">
        <v>0</v>
      </c>
      <c r="E1629" s="14">
        <v>2</v>
      </c>
      <c r="G1629" s="14">
        <v>0</v>
      </c>
      <c r="H1629" s="14">
        <v>1</v>
      </c>
      <c r="I1629" s="14" t="s">
        <v>120</v>
      </c>
    </row>
    <row r="1630" spans="1:9" x14ac:dyDescent="0.5">
      <c r="A1630" s="14">
        <v>1518879</v>
      </c>
      <c r="B1630" s="14" t="s">
        <v>163</v>
      </c>
      <c r="E1630" s="14">
        <v>1</v>
      </c>
      <c r="H1630" s="14">
        <v>1</v>
      </c>
      <c r="I1630" s="14" t="s">
        <v>120</v>
      </c>
    </row>
    <row r="1631" spans="1:9" x14ac:dyDescent="0.5">
      <c r="A1631" s="14">
        <v>1535818</v>
      </c>
      <c r="B1631" s="14" t="s">
        <v>162</v>
      </c>
      <c r="E1631" s="14">
        <v>1</v>
      </c>
      <c r="H1631" s="14">
        <v>1</v>
      </c>
      <c r="I1631" s="14" t="s">
        <v>120</v>
      </c>
    </row>
    <row r="1632" spans="1:9" x14ac:dyDescent="0.5">
      <c r="A1632" s="14">
        <v>1533955</v>
      </c>
      <c r="B1632" s="14" t="s">
        <v>286</v>
      </c>
      <c r="E1632" s="14">
        <v>2</v>
      </c>
      <c r="H1632" s="14">
        <v>1</v>
      </c>
      <c r="I1632" s="14" t="s">
        <v>120</v>
      </c>
    </row>
    <row r="1633" spans="1:9" x14ac:dyDescent="0.5">
      <c r="A1633" s="14">
        <v>1493046</v>
      </c>
      <c r="B1633" s="14" t="s">
        <v>130</v>
      </c>
      <c r="E1633" s="14">
        <v>1</v>
      </c>
      <c r="H1633" s="14">
        <v>1</v>
      </c>
      <c r="I1633" s="14" t="s">
        <v>120</v>
      </c>
    </row>
    <row r="1634" spans="1:9" x14ac:dyDescent="0.5">
      <c r="A1634" s="14">
        <v>1556804</v>
      </c>
      <c r="B1634" s="14" t="s">
        <v>136</v>
      </c>
      <c r="G1634" s="14">
        <v>1</v>
      </c>
      <c r="H1634" s="14">
        <v>1</v>
      </c>
      <c r="I1634" s="14" t="s">
        <v>120</v>
      </c>
    </row>
    <row r="1635" spans="1:9" x14ac:dyDescent="0.5">
      <c r="A1635" s="14">
        <v>1554032</v>
      </c>
      <c r="B1635" s="14" t="s">
        <v>269</v>
      </c>
      <c r="D1635" s="14">
        <v>1</v>
      </c>
      <c r="H1635" s="14">
        <v>1</v>
      </c>
      <c r="I1635" s="14" t="s">
        <v>120</v>
      </c>
    </row>
    <row r="1636" spans="1:9" x14ac:dyDescent="0.5">
      <c r="A1636" s="14">
        <v>1558328</v>
      </c>
      <c r="B1636" s="14" t="s">
        <v>634</v>
      </c>
      <c r="E1636" s="14">
        <v>2</v>
      </c>
      <c r="H1636" s="14">
        <v>1</v>
      </c>
      <c r="I1636" s="14" t="s">
        <v>120</v>
      </c>
    </row>
    <row r="1637" spans="1:9" x14ac:dyDescent="0.5">
      <c r="A1637" s="14">
        <v>1471007</v>
      </c>
      <c r="B1637" s="14" t="s">
        <v>635</v>
      </c>
      <c r="E1637" s="14">
        <v>1</v>
      </c>
      <c r="H1637" s="14">
        <v>1</v>
      </c>
      <c r="I1637" s="14" t="s">
        <v>120</v>
      </c>
    </row>
    <row r="1638" spans="1:9" x14ac:dyDescent="0.5">
      <c r="A1638" s="14">
        <v>1521043</v>
      </c>
      <c r="B1638" s="14" t="s">
        <v>553</v>
      </c>
      <c r="E1638" s="14">
        <v>1</v>
      </c>
      <c r="H1638" s="14">
        <v>1</v>
      </c>
      <c r="I1638" s="14" t="s">
        <v>120</v>
      </c>
    </row>
    <row r="1639" spans="1:9" x14ac:dyDescent="0.5">
      <c r="A1639" s="14">
        <v>1526779</v>
      </c>
      <c r="B1639" s="14" t="s">
        <v>441</v>
      </c>
      <c r="E1639" s="14">
        <v>1</v>
      </c>
      <c r="H1639" s="14">
        <v>1</v>
      </c>
      <c r="I1639" s="14" t="s">
        <v>120</v>
      </c>
    </row>
    <row r="1640" spans="1:9" x14ac:dyDescent="0.5">
      <c r="A1640" s="14">
        <v>1555810</v>
      </c>
      <c r="B1640" s="14" t="s">
        <v>407</v>
      </c>
      <c r="E1640" s="14">
        <v>1</v>
      </c>
      <c r="H1640" s="14">
        <v>1</v>
      </c>
      <c r="I1640" s="14" t="s">
        <v>120</v>
      </c>
    </row>
    <row r="1641" spans="1:9" x14ac:dyDescent="0.5">
      <c r="A1641" s="14">
        <v>1573018</v>
      </c>
      <c r="B1641" s="14" t="s">
        <v>119</v>
      </c>
      <c r="I1641" s="14" t="s">
        <v>120</v>
      </c>
    </row>
    <row r="1642" spans="1:9" x14ac:dyDescent="0.5">
      <c r="A1642" s="14">
        <v>1550957</v>
      </c>
      <c r="B1642" s="14" t="s">
        <v>255</v>
      </c>
      <c r="D1642" s="14">
        <v>2</v>
      </c>
      <c r="H1642" s="14">
        <v>1</v>
      </c>
      <c r="I1642" s="14" t="s">
        <v>120</v>
      </c>
    </row>
    <row r="1643" spans="1:9" x14ac:dyDescent="0.5">
      <c r="A1643" s="14">
        <v>1489774</v>
      </c>
      <c r="B1643" s="14" t="s">
        <v>115</v>
      </c>
      <c r="E1643" s="14">
        <v>2</v>
      </c>
      <c r="H1643" s="14">
        <v>1</v>
      </c>
      <c r="I1643" s="14" t="s">
        <v>120</v>
      </c>
    </row>
    <row r="1644" spans="1:9" x14ac:dyDescent="0.5">
      <c r="A1644" s="14">
        <v>1532102</v>
      </c>
      <c r="B1644" s="14" t="s">
        <v>499</v>
      </c>
      <c r="C1644" s="14">
        <v>0</v>
      </c>
      <c r="D1644" s="14">
        <v>0</v>
      </c>
      <c r="E1644" s="14">
        <v>1</v>
      </c>
      <c r="G1644" s="14">
        <v>0</v>
      </c>
      <c r="H1644" s="14">
        <v>1</v>
      </c>
      <c r="I1644" s="14" t="s">
        <v>120</v>
      </c>
    </row>
    <row r="1645" spans="1:9" x14ac:dyDescent="0.5">
      <c r="A1645" s="14">
        <v>1592728</v>
      </c>
      <c r="B1645" s="14" t="s">
        <v>301</v>
      </c>
      <c r="E1645" s="14">
        <v>2</v>
      </c>
      <c r="H1645" s="14">
        <v>1</v>
      </c>
      <c r="I1645" s="14" t="s">
        <v>120</v>
      </c>
    </row>
    <row r="1646" spans="1:9" x14ac:dyDescent="0.5">
      <c r="A1646" s="14">
        <v>1596268</v>
      </c>
      <c r="B1646" s="14" t="s">
        <v>171</v>
      </c>
      <c r="E1646" s="14">
        <v>1</v>
      </c>
      <c r="H1646" s="14">
        <v>1</v>
      </c>
      <c r="I1646" s="14" t="s">
        <v>120</v>
      </c>
    </row>
    <row r="1647" spans="1:9" x14ac:dyDescent="0.5">
      <c r="A1647" s="14">
        <v>1585704</v>
      </c>
      <c r="B1647" s="14" t="s">
        <v>255</v>
      </c>
      <c r="D1647" s="14">
        <v>1</v>
      </c>
      <c r="H1647" s="14">
        <v>1</v>
      </c>
      <c r="I1647" s="14" t="s">
        <v>120</v>
      </c>
    </row>
    <row r="1648" spans="1:9" x14ac:dyDescent="0.5">
      <c r="A1648" s="14">
        <v>1535463</v>
      </c>
      <c r="B1648" s="14" t="s">
        <v>636</v>
      </c>
      <c r="E1648" s="14">
        <v>3</v>
      </c>
      <c r="H1648" s="14">
        <v>1</v>
      </c>
      <c r="I1648" s="14" t="s">
        <v>120</v>
      </c>
    </row>
    <row r="1649" spans="1:9" x14ac:dyDescent="0.5">
      <c r="A1649" s="14">
        <v>1546763</v>
      </c>
      <c r="B1649" s="14" t="s">
        <v>346</v>
      </c>
      <c r="E1649" s="14">
        <v>1</v>
      </c>
      <c r="H1649" s="14">
        <v>1</v>
      </c>
      <c r="I1649" s="14" t="s">
        <v>120</v>
      </c>
    </row>
    <row r="1650" spans="1:9" x14ac:dyDescent="0.5">
      <c r="A1650" s="14">
        <v>1581821</v>
      </c>
      <c r="B1650" s="14" t="s">
        <v>95</v>
      </c>
      <c r="E1650" s="14">
        <v>1</v>
      </c>
      <c r="H1650" s="14">
        <v>1</v>
      </c>
      <c r="I1650" s="14" t="s">
        <v>120</v>
      </c>
    </row>
    <row r="1651" spans="1:9" x14ac:dyDescent="0.5">
      <c r="A1651" s="14">
        <v>1521666</v>
      </c>
      <c r="B1651" s="14" t="s">
        <v>637</v>
      </c>
      <c r="C1651" s="14">
        <v>1</v>
      </c>
      <c r="H1651" s="14">
        <v>1</v>
      </c>
      <c r="I1651" s="14" t="s">
        <v>120</v>
      </c>
    </row>
    <row r="1652" spans="1:9" x14ac:dyDescent="0.5">
      <c r="A1652" s="14">
        <v>1539856</v>
      </c>
      <c r="B1652" s="14" t="s">
        <v>167</v>
      </c>
      <c r="E1652" s="14">
        <v>1</v>
      </c>
      <c r="H1652" s="14">
        <v>1</v>
      </c>
      <c r="I1652" s="14" t="s">
        <v>120</v>
      </c>
    </row>
    <row r="1653" spans="1:9" x14ac:dyDescent="0.5">
      <c r="A1653" s="14">
        <v>1499944</v>
      </c>
      <c r="B1653" s="14" t="s">
        <v>205</v>
      </c>
      <c r="E1653" s="14">
        <v>1</v>
      </c>
      <c r="H1653" s="14">
        <v>1</v>
      </c>
      <c r="I1653" s="14" t="s">
        <v>120</v>
      </c>
    </row>
    <row r="1654" spans="1:9" x14ac:dyDescent="0.5">
      <c r="A1654" s="14">
        <v>1483555</v>
      </c>
      <c r="B1654" s="14" t="s">
        <v>175</v>
      </c>
      <c r="E1654" s="14">
        <v>2</v>
      </c>
      <c r="H1654" s="14">
        <v>1</v>
      </c>
      <c r="I1654" s="14" t="s">
        <v>120</v>
      </c>
    </row>
    <row r="1655" spans="1:9" x14ac:dyDescent="0.5">
      <c r="A1655" s="14">
        <v>1563054</v>
      </c>
      <c r="B1655" s="14" t="s">
        <v>638</v>
      </c>
      <c r="C1655" s="14">
        <v>1</v>
      </c>
      <c r="H1655" s="14">
        <v>1</v>
      </c>
      <c r="I1655" s="14" t="s">
        <v>120</v>
      </c>
    </row>
    <row r="1656" spans="1:9" x14ac:dyDescent="0.5">
      <c r="A1656" s="14">
        <v>1531877</v>
      </c>
      <c r="B1656" s="14" t="s">
        <v>177</v>
      </c>
      <c r="E1656" s="14">
        <v>1</v>
      </c>
      <c r="H1656" s="14">
        <v>1</v>
      </c>
      <c r="I1656" s="14" t="s">
        <v>120</v>
      </c>
    </row>
    <row r="1657" spans="1:9" x14ac:dyDescent="0.5">
      <c r="A1657" s="14">
        <v>1531672</v>
      </c>
      <c r="B1657" s="14" t="s">
        <v>161</v>
      </c>
      <c r="C1657" s="14">
        <v>1</v>
      </c>
      <c r="H1657" s="14">
        <v>1</v>
      </c>
      <c r="I1657" s="14" t="s">
        <v>120</v>
      </c>
    </row>
    <row r="1658" spans="1:9" x14ac:dyDescent="0.5">
      <c r="A1658" s="14">
        <v>1327934</v>
      </c>
      <c r="B1658" s="14" t="s">
        <v>137</v>
      </c>
      <c r="E1658" s="14">
        <v>2</v>
      </c>
      <c r="H1658" s="14">
        <v>1</v>
      </c>
      <c r="I1658" s="14" t="s">
        <v>120</v>
      </c>
    </row>
    <row r="1659" spans="1:9" x14ac:dyDescent="0.5">
      <c r="A1659" s="14">
        <v>1590966</v>
      </c>
      <c r="B1659" s="14" t="s">
        <v>332</v>
      </c>
      <c r="E1659" s="14">
        <v>1</v>
      </c>
      <c r="H1659" s="14">
        <v>1</v>
      </c>
      <c r="I1659" s="14" t="s">
        <v>120</v>
      </c>
    </row>
    <row r="1660" spans="1:9" x14ac:dyDescent="0.5">
      <c r="A1660" s="14">
        <v>1562165</v>
      </c>
      <c r="B1660" s="14" t="s">
        <v>220</v>
      </c>
      <c r="E1660" s="14">
        <v>3</v>
      </c>
      <c r="H1660" s="14">
        <v>1</v>
      </c>
      <c r="I1660" s="14" t="s">
        <v>120</v>
      </c>
    </row>
    <row r="1661" spans="1:9" x14ac:dyDescent="0.5">
      <c r="A1661" s="14">
        <v>1485291</v>
      </c>
      <c r="B1661" s="14" t="s">
        <v>543</v>
      </c>
      <c r="E1661" s="14">
        <v>1</v>
      </c>
      <c r="H1661" s="14">
        <v>1</v>
      </c>
      <c r="I1661" s="14" t="s">
        <v>120</v>
      </c>
    </row>
    <row r="1662" spans="1:9" x14ac:dyDescent="0.5">
      <c r="A1662" s="14">
        <v>1522855</v>
      </c>
      <c r="B1662" s="14" t="s">
        <v>499</v>
      </c>
      <c r="E1662" s="14">
        <v>2</v>
      </c>
      <c r="H1662" s="14">
        <v>1</v>
      </c>
      <c r="I1662" s="14" t="s">
        <v>120</v>
      </c>
    </row>
    <row r="1663" spans="1:9" x14ac:dyDescent="0.5">
      <c r="A1663" s="14">
        <v>1548967</v>
      </c>
      <c r="B1663" s="14" t="s">
        <v>164</v>
      </c>
      <c r="D1663" s="14">
        <v>0</v>
      </c>
      <c r="E1663" s="14">
        <v>2</v>
      </c>
      <c r="H1663" s="14">
        <v>1</v>
      </c>
      <c r="I1663" s="14" t="s">
        <v>120</v>
      </c>
    </row>
    <row r="1664" spans="1:9" x14ac:dyDescent="0.5">
      <c r="A1664" s="14">
        <v>1555301</v>
      </c>
      <c r="B1664" s="14" t="s">
        <v>555</v>
      </c>
      <c r="C1664" s="14">
        <v>1</v>
      </c>
      <c r="E1664" s="14">
        <v>2</v>
      </c>
      <c r="H1664" s="14">
        <v>1</v>
      </c>
      <c r="I1664" s="14" t="s">
        <v>120</v>
      </c>
    </row>
    <row r="1665" spans="1:9" x14ac:dyDescent="0.5">
      <c r="A1665" s="14">
        <v>1556979</v>
      </c>
      <c r="B1665" s="14" t="s">
        <v>119</v>
      </c>
      <c r="I1665" s="14" t="s">
        <v>120</v>
      </c>
    </row>
    <row r="1666" spans="1:9" x14ac:dyDescent="0.5">
      <c r="A1666" s="14">
        <v>1596087</v>
      </c>
      <c r="B1666" s="14" t="s">
        <v>192</v>
      </c>
      <c r="E1666" s="14">
        <v>1</v>
      </c>
      <c r="H1666" s="14">
        <v>1</v>
      </c>
      <c r="I1666" s="14" t="s">
        <v>120</v>
      </c>
    </row>
    <row r="1667" spans="1:9" x14ac:dyDescent="0.5">
      <c r="A1667" s="14">
        <v>1567656</v>
      </c>
      <c r="B1667" s="14" t="s">
        <v>147</v>
      </c>
      <c r="E1667" s="14">
        <v>1</v>
      </c>
      <c r="H1667" s="14">
        <v>1</v>
      </c>
      <c r="I1667" s="14" t="s">
        <v>120</v>
      </c>
    </row>
    <row r="1668" spans="1:9" x14ac:dyDescent="0.5">
      <c r="A1668" s="14">
        <v>1535681</v>
      </c>
      <c r="B1668" s="14" t="s">
        <v>639</v>
      </c>
      <c r="E1668" s="14">
        <v>1</v>
      </c>
      <c r="H1668" s="14">
        <v>1</v>
      </c>
      <c r="I1668" s="14" t="s">
        <v>120</v>
      </c>
    </row>
    <row r="1669" spans="1:9" x14ac:dyDescent="0.5">
      <c r="A1669" s="14">
        <v>1501505</v>
      </c>
      <c r="B1669" s="14" t="s">
        <v>578</v>
      </c>
      <c r="E1669" s="14">
        <v>1</v>
      </c>
      <c r="H1669" s="14">
        <v>1</v>
      </c>
      <c r="I1669" s="14" t="s">
        <v>120</v>
      </c>
    </row>
    <row r="1670" spans="1:9" x14ac:dyDescent="0.5">
      <c r="A1670" s="14">
        <v>1522378</v>
      </c>
      <c r="B1670" s="14" t="s">
        <v>640</v>
      </c>
      <c r="D1670" s="14">
        <v>1</v>
      </c>
      <c r="H1670" s="14">
        <v>1</v>
      </c>
      <c r="I1670" s="14" t="s">
        <v>120</v>
      </c>
    </row>
    <row r="1671" spans="1:9" x14ac:dyDescent="0.5">
      <c r="A1671" s="14">
        <v>1561316</v>
      </c>
      <c r="B1671" s="14" t="s">
        <v>147</v>
      </c>
      <c r="E1671" s="14">
        <v>2</v>
      </c>
      <c r="H1671" s="14">
        <v>1</v>
      </c>
      <c r="I1671" s="14" t="s">
        <v>120</v>
      </c>
    </row>
    <row r="1672" spans="1:9" x14ac:dyDescent="0.5">
      <c r="A1672" s="14">
        <v>1508680</v>
      </c>
      <c r="B1672" s="14" t="s">
        <v>553</v>
      </c>
      <c r="E1672" s="14">
        <v>1</v>
      </c>
      <c r="H1672" s="14">
        <v>1</v>
      </c>
      <c r="I1672" s="14" t="s">
        <v>120</v>
      </c>
    </row>
    <row r="1673" spans="1:9" x14ac:dyDescent="0.5">
      <c r="A1673" s="14">
        <v>1505854</v>
      </c>
      <c r="B1673" s="14" t="s">
        <v>254</v>
      </c>
      <c r="E1673" s="14">
        <v>1</v>
      </c>
      <c r="H1673" s="14">
        <v>1</v>
      </c>
      <c r="I1673" s="14" t="s">
        <v>120</v>
      </c>
    </row>
    <row r="1674" spans="1:9" x14ac:dyDescent="0.5">
      <c r="A1674" s="14">
        <v>1534047</v>
      </c>
      <c r="B1674" s="14" t="s">
        <v>162</v>
      </c>
      <c r="E1674" s="14">
        <v>1</v>
      </c>
      <c r="H1674" s="14">
        <v>1</v>
      </c>
      <c r="I1674" s="14" t="s">
        <v>120</v>
      </c>
    </row>
    <row r="1675" spans="1:9" x14ac:dyDescent="0.5">
      <c r="A1675" s="14">
        <v>1548042</v>
      </c>
      <c r="B1675" s="14" t="s">
        <v>173</v>
      </c>
      <c r="E1675" s="14">
        <v>2</v>
      </c>
      <c r="H1675" s="14">
        <v>1</v>
      </c>
      <c r="I1675" s="14" t="s">
        <v>120</v>
      </c>
    </row>
    <row r="1676" spans="1:9" x14ac:dyDescent="0.5">
      <c r="A1676" s="14">
        <v>1558622</v>
      </c>
      <c r="B1676" s="14" t="s">
        <v>443</v>
      </c>
      <c r="E1676" s="14">
        <v>1</v>
      </c>
      <c r="H1676" s="14">
        <v>1</v>
      </c>
      <c r="I1676" s="14" t="s">
        <v>120</v>
      </c>
    </row>
    <row r="1677" spans="1:9" x14ac:dyDescent="0.5">
      <c r="A1677" s="14">
        <v>1507251</v>
      </c>
      <c r="B1677" s="14" t="s">
        <v>269</v>
      </c>
      <c r="C1677" s="14">
        <v>1</v>
      </c>
      <c r="H1677" s="14">
        <v>1</v>
      </c>
      <c r="I1677" s="14" t="s">
        <v>120</v>
      </c>
    </row>
    <row r="1678" spans="1:9" x14ac:dyDescent="0.5">
      <c r="A1678" s="14">
        <v>1438744</v>
      </c>
      <c r="B1678" s="14" t="s">
        <v>436</v>
      </c>
      <c r="E1678" s="14">
        <v>1</v>
      </c>
      <c r="H1678" s="14">
        <v>1</v>
      </c>
      <c r="I1678" s="14" t="s">
        <v>120</v>
      </c>
    </row>
    <row r="1679" spans="1:9" x14ac:dyDescent="0.5">
      <c r="A1679" s="14">
        <v>1517385</v>
      </c>
      <c r="B1679" s="14" t="s">
        <v>295</v>
      </c>
      <c r="E1679" s="14">
        <v>1</v>
      </c>
      <c r="H1679" s="14">
        <v>1</v>
      </c>
      <c r="I1679" s="14" t="s">
        <v>120</v>
      </c>
    </row>
    <row r="1680" spans="1:9" x14ac:dyDescent="0.5">
      <c r="A1680" s="14">
        <v>1542735</v>
      </c>
      <c r="B1680" s="14" t="s">
        <v>283</v>
      </c>
      <c r="E1680" s="14">
        <v>1</v>
      </c>
      <c r="H1680" s="14">
        <v>1</v>
      </c>
      <c r="I1680" s="14" t="s">
        <v>120</v>
      </c>
    </row>
    <row r="1681" spans="1:9" x14ac:dyDescent="0.5">
      <c r="A1681" s="14">
        <v>1373022</v>
      </c>
      <c r="B1681" s="14" t="s">
        <v>197</v>
      </c>
      <c r="D1681" s="14">
        <v>2</v>
      </c>
      <c r="H1681" s="14">
        <v>1</v>
      </c>
      <c r="I1681" s="14" t="s">
        <v>120</v>
      </c>
    </row>
    <row r="1682" spans="1:9" x14ac:dyDescent="0.5">
      <c r="A1682" s="14">
        <v>1556520</v>
      </c>
      <c r="B1682" s="14" t="s">
        <v>127</v>
      </c>
      <c r="E1682" s="14">
        <v>2</v>
      </c>
      <c r="H1682" s="14">
        <v>1</v>
      </c>
      <c r="I1682" s="14" t="s">
        <v>120</v>
      </c>
    </row>
    <row r="1683" spans="1:9" x14ac:dyDescent="0.5">
      <c r="A1683" s="14">
        <v>1546900</v>
      </c>
      <c r="B1683" s="14" t="s">
        <v>255</v>
      </c>
      <c r="E1683" s="14">
        <v>3</v>
      </c>
      <c r="H1683" s="14">
        <v>1</v>
      </c>
      <c r="I1683" s="14" t="s">
        <v>120</v>
      </c>
    </row>
    <row r="1684" spans="1:9" x14ac:dyDescent="0.5">
      <c r="A1684" s="14">
        <v>1561851</v>
      </c>
      <c r="B1684" s="14" t="s">
        <v>122</v>
      </c>
      <c r="E1684" s="14">
        <v>1</v>
      </c>
      <c r="H1684" s="14">
        <v>1</v>
      </c>
      <c r="I1684" s="14" t="s">
        <v>120</v>
      </c>
    </row>
    <row r="1685" spans="1:9" x14ac:dyDescent="0.5">
      <c r="A1685" s="14">
        <v>1532071</v>
      </c>
      <c r="B1685" s="14" t="s">
        <v>329</v>
      </c>
      <c r="E1685" s="14">
        <v>2</v>
      </c>
      <c r="H1685" s="14">
        <v>1</v>
      </c>
      <c r="I1685" s="14" t="s">
        <v>120</v>
      </c>
    </row>
    <row r="1686" spans="1:9" x14ac:dyDescent="0.5">
      <c r="A1686" s="14">
        <v>1534600</v>
      </c>
      <c r="B1686" s="14" t="s">
        <v>191</v>
      </c>
      <c r="E1686" s="14">
        <v>1</v>
      </c>
      <c r="H1686" s="14">
        <v>1</v>
      </c>
      <c r="I1686" s="14" t="s">
        <v>120</v>
      </c>
    </row>
    <row r="1687" spans="1:9" x14ac:dyDescent="0.5">
      <c r="A1687" s="14">
        <v>1513362</v>
      </c>
      <c r="B1687" s="14" t="s">
        <v>235</v>
      </c>
      <c r="D1687" s="14">
        <v>0</v>
      </c>
      <c r="E1687" s="14">
        <v>2</v>
      </c>
      <c r="H1687" s="14">
        <v>1</v>
      </c>
      <c r="I1687" s="14" t="s">
        <v>120</v>
      </c>
    </row>
    <row r="1688" spans="1:9" x14ac:dyDescent="0.5">
      <c r="A1688" s="14">
        <v>1561707</v>
      </c>
      <c r="B1688" s="14" t="s">
        <v>322</v>
      </c>
      <c r="E1688" s="14">
        <v>1</v>
      </c>
      <c r="H1688" s="14">
        <v>1</v>
      </c>
      <c r="I1688" s="14" t="s">
        <v>120</v>
      </c>
    </row>
    <row r="1689" spans="1:9" x14ac:dyDescent="0.5">
      <c r="A1689" s="14">
        <v>1560236</v>
      </c>
      <c r="B1689" s="14" t="s">
        <v>404</v>
      </c>
      <c r="E1689" s="14">
        <v>3</v>
      </c>
      <c r="H1689" s="14">
        <v>1</v>
      </c>
      <c r="I1689" s="14" t="s">
        <v>120</v>
      </c>
    </row>
    <row r="1690" spans="1:9" x14ac:dyDescent="0.5">
      <c r="A1690" s="14">
        <v>1561744</v>
      </c>
      <c r="B1690" s="14" t="s">
        <v>322</v>
      </c>
      <c r="E1690" s="14">
        <v>1</v>
      </c>
      <c r="H1690" s="14">
        <v>1</v>
      </c>
      <c r="I1690" s="14" t="s">
        <v>120</v>
      </c>
    </row>
    <row r="1691" spans="1:9" x14ac:dyDescent="0.5">
      <c r="A1691" s="14">
        <v>1532274</v>
      </c>
      <c r="B1691" s="14" t="s">
        <v>329</v>
      </c>
      <c r="E1691" s="14">
        <v>2</v>
      </c>
      <c r="H1691" s="14">
        <v>1</v>
      </c>
      <c r="I1691" s="14" t="s">
        <v>120</v>
      </c>
    </row>
    <row r="1692" spans="1:9" x14ac:dyDescent="0.5">
      <c r="A1692" s="14">
        <v>1498320</v>
      </c>
      <c r="B1692" s="14" t="s">
        <v>482</v>
      </c>
      <c r="E1692" s="14">
        <v>1</v>
      </c>
      <c r="H1692" s="14">
        <v>1</v>
      </c>
      <c r="I1692" s="14" t="s">
        <v>120</v>
      </c>
    </row>
    <row r="1693" spans="1:9" x14ac:dyDescent="0.5">
      <c r="A1693" s="14">
        <v>1558615</v>
      </c>
      <c r="B1693" s="14" t="s">
        <v>443</v>
      </c>
      <c r="E1693" s="14">
        <v>1</v>
      </c>
      <c r="H1693" s="14">
        <v>1</v>
      </c>
      <c r="I1693" s="14" t="s">
        <v>120</v>
      </c>
    </row>
    <row r="1694" spans="1:9" x14ac:dyDescent="0.5">
      <c r="A1694" s="14">
        <v>1322842</v>
      </c>
      <c r="B1694" s="14" t="s">
        <v>295</v>
      </c>
      <c r="E1694" s="14">
        <v>1</v>
      </c>
      <c r="H1694" s="14">
        <v>1</v>
      </c>
      <c r="I1694" s="14" t="s">
        <v>120</v>
      </c>
    </row>
    <row r="1695" spans="1:9" x14ac:dyDescent="0.5">
      <c r="A1695" s="14">
        <v>1418656</v>
      </c>
      <c r="B1695" s="14" t="s">
        <v>365</v>
      </c>
      <c r="E1695" s="14">
        <v>1</v>
      </c>
      <c r="H1695" s="14">
        <v>1</v>
      </c>
      <c r="I1695" s="14" t="s">
        <v>120</v>
      </c>
    </row>
    <row r="1696" spans="1:9" x14ac:dyDescent="0.5">
      <c r="A1696" s="14">
        <v>1553761</v>
      </c>
      <c r="B1696" s="14" t="s">
        <v>641</v>
      </c>
      <c r="D1696" s="14">
        <v>1</v>
      </c>
      <c r="H1696" s="14">
        <v>1</v>
      </c>
      <c r="I1696" s="14" t="s">
        <v>120</v>
      </c>
    </row>
    <row r="1697" spans="1:9" x14ac:dyDescent="0.5">
      <c r="A1697" s="14">
        <v>1498135</v>
      </c>
      <c r="B1697" s="14" t="s">
        <v>420</v>
      </c>
      <c r="D1697" s="14">
        <v>1</v>
      </c>
      <c r="H1697" s="14">
        <v>1</v>
      </c>
      <c r="I1697" s="14" t="s">
        <v>120</v>
      </c>
    </row>
    <row r="1698" spans="1:9" x14ac:dyDescent="0.5">
      <c r="A1698" s="14">
        <v>1554308</v>
      </c>
      <c r="B1698" s="14" t="s">
        <v>410</v>
      </c>
      <c r="C1698" s="14">
        <v>1</v>
      </c>
      <c r="H1698" s="14">
        <v>1</v>
      </c>
      <c r="I1698" s="14" t="s">
        <v>120</v>
      </c>
    </row>
    <row r="1699" spans="1:9" x14ac:dyDescent="0.5">
      <c r="A1699" s="14">
        <v>1569535</v>
      </c>
      <c r="B1699" s="14" t="s">
        <v>596</v>
      </c>
      <c r="C1699" s="14">
        <v>1</v>
      </c>
      <c r="H1699" s="14">
        <v>1</v>
      </c>
      <c r="I1699" s="14" t="s">
        <v>120</v>
      </c>
    </row>
    <row r="1700" spans="1:9" x14ac:dyDescent="0.5">
      <c r="A1700" s="14">
        <v>1548850</v>
      </c>
      <c r="B1700" s="14" t="s">
        <v>109</v>
      </c>
      <c r="D1700" s="14">
        <v>1</v>
      </c>
      <c r="H1700" s="14">
        <v>1</v>
      </c>
      <c r="I1700" s="14" t="s">
        <v>120</v>
      </c>
    </row>
    <row r="1701" spans="1:9" x14ac:dyDescent="0.5">
      <c r="A1701" s="14">
        <v>1553953</v>
      </c>
      <c r="B1701" s="14" t="s">
        <v>174</v>
      </c>
      <c r="E1701" s="14">
        <v>1</v>
      </c>
      <c r="H1701" s="14">
        <v>1</v>
      </c>
      <c r="I1701" s="14" t="s">
        <v>120</v>
      </c>
    </row>
    <row r="1702" spans="1:9" x14ac:dyDescent="0.5">
      <c r="A1702" s="14">
        <v>1498852</v>
      </c>
      <c r="B1702" s="14" t="s">
        <v>134</v>
      </c>
      <c r="E1702" s="14">
        <v>2</v>
      </c>
      <c r="H1702" s="14">
        <v>1</v>
      </c>
      <c r="I1702" s="14" t="s">
        <v>120</v>
      </c>
    </row>
    <row r="1703" spans="1:9" x14ac:dyDescent="0.5">
      <c r="A1703" s="14">
        <v>1449457</v>
      </c>
      <c r="B1703" s="14" t="s">
        <v>252</v>
      </c>
      <c r="E1703" s="14">
        <v>3</v>
      </c>
      <c r="H1703" s="14">
        <v>1</v>
      </c>
      <c r="I1703" s="14" t="s">
        <v>120</v>
      </c>
    </row>
    <row r="1704" spans="1:9" x14ac:dyDescent="0.5">
      <c r="A1704" s="14">
        <v>1551420</v>
      </c>
      <c r="B1704" s="14" t="s">
        <v>408</v>
      </c>
      <c r="E1704" s="14">
        <v>1</v>
      </c>
      <c r="H1704" s="14">
        <v>1</v>
      </c>
      <c r="I1704" s="14" t="s">
        <v>120</v>
      </c>
    </row>
    <row r="1705" spans="1:9" x14ac:dyDescent="0.5">
      <c r="A1705" s="14">
        <v>1484892</v>
      </c>
      <c r="B1705" s="14" t="s">
        <v>434</v>
      </c>
      <c r="D1705" s="14">
        <v>1</v>
      </c>
      <c r="H1705" s="14">
        <v>1</v>
      </c>
      <c r="I1705" s="14" t="s">
        <v>120</v>
      </c>
    </row>
    <row r="1706" spans="1:9" x14ac:dyDescent="0.5">
      <c r="A1706" s="14">
        <v>1573104</v>
      </c>
      <c r="B1706" s="14" t="s">
        <v>395</v>
      </c>
      <c r="D1706" s="14">
        <v>1</v>
      </c>
      <c r="H1706" s="14">
        <v>1</v>
      </c>
      <c r="I1706" s="14" t="s">
        <v>120</v>
      </c>
    </row>
    <row r="1707" spans="1:9" x14ac:dyDescent="0.5">
      <c r="A1707" s="14">
        <v>1533887</v>
      </c>
      <c r="B1707" s="14" t="s">
        <v>286</v>
      </c>
      <c r="E1707" s="14">
        <v>2</v>
      </c>
      <c r="H1707" s="14">
        <v>1</v>
      </c>
      <c r="I1707" s="14" t="s">
        <v>120</v>
      </c>
    </row>
    <row r="1708" spans="1:9" x14ac:dyDescent="0.5">
      <c r="A1708" s="14">
        <v>1494606</v>
      </c>
      <c r="B1708" s="14" t="s">
        <v>621</v>
      </c>
      <c r="E1708" s="14">
        <v>1</v>
      </c>
      <c r="H1708" s="14">
        <v>1</v>
      </c>
      <c r="I1708" s="14" t="s">
        <v>120</v>
      </c>
    </row>
    <row r="1709" spans="1:9" x14ac:dyDescent="0.5">
      <c r="A1709" s="14">
        <v>1521569</v>
      </c>
      <c r="B1709" s="14" t="s">
        <v>388</v>
      </c>
      <c r="E1709" s="14">
        <v>2</v>
      </c>
      <c r="H1709" s="14">
        <v>1</v>
      </c>
      <c r="I1709" s="14" t="s">
        <v>120</v>
      </c>
    </row>
    <row r="1710" spans="1:9" x14ac:dyDescent="0.5">
      <c r="A1710" s="14">
        <v>1498914</v>
      </c>
      <c r="B1710" s="14" t="s">
        <v>134</v>
      </c>
      <c r="E1710" s="14">
        <v>2</v>
      </c>
      <c r="H1710" s="14">
        <v>1</v>
      </c>
      <c r="I1710" s="14" t="s">
        <v>120</v>
      </c>
    </row>
    <row r="1711" spans="1:9" x14ac:dyDescent="0.5">
      <c r="A1711" s="14">
        <v>1581841</v>
      </c>
      <c r="B1711" s="14" t="s">
        <v>348</v>
      </c>
      <c r="E1711" s="14">
        <v>1</v>
      </c>
      <c r="H1711" s="14">
        <v>1</v>
      </c>
      <c r="I1711" s="14" t="s">
        <v>120</v>
      </c>
    </row>
    <row r="1712" spans="1:9" x14ac:dyDescent="0.5">
      <c r="A1712" s="14">
        <v>1501586</v>
      </c>
      <c r="B1712" s="14" t="s">
        <v>642</v>
      </c>
      <c r="E1712" s="14">
        <v>1</v>
      </c>
      <c r="H1712" s="14">
        <v>1</v>
      </c>
      <c r="I1712" s="14" t="s">
        <v>120</v>
      </c>
    </row>
    <row r="1713" spans="1:9" x14ac:dyDescent="0.5">
      <c r="A1713" s="14">
        <v>1463571</v>
      </c>
      <c r="B1713" s="14" t="s">
        <v>455</v>
      </c>
      <c r="E1713" s="14">
        <v>1</v>
      </c>
      <c r="H1713" s="14">
        <v>1</v>
      </c>
      <c r="I1713" s="14" t="s">
        <v>120</v>
      </c>
    </row>
    <row r="1714" spans="1:9" x14ac:dyDescent="0.5">
      <c r="A1714" s="14">
        <v>1469508</v>
      </c>
      <c r="B1714" s="14" t="s">
        <v>578</v>
      </c>
      <c r="E1714" s="14">
        <v>1</v>
      </c>
      <c r="H1714" s="14">
        <v>1</v>
      </c>
      <c r="I1714" s="14" t="s">
        <v>120</v>
      </c>
    </row>
    <row r="1715" spans="1:9" x14ac:dyDescent="0.5">
      <c r="A1715" s="14">
        <v>1541269</v>
      </c>
      <c r="B1715" s="14" t="s">
        <v>159</v>
      </c>
      <c r="E1715" s="14">
        <v>1</v>
      </c>
      <c r="H1715" s="14">
        <v>1</v>
      </c>
      <c r="I1715" s="14" t="s">
        <v>120</v>
      </c>
    </row>
    <row r="1716" spans="1:9" x14ac:dyDescent="0.5">
      <c r="A1716" s="14">
        <v>1504923</v>
      </c>
      <c r="B1716" s="14" t="s">
        <v>643</v>
      </c>
      <c r="C1716" s="14">
        <v>1</v>
      </c>
      <c r="H1716" s="14">
        <v>1</v>
      </c>
      <c r="I1716" s="14" t="s">
        <v>120</v>
      </c>
    </row>
    <row r="1717" spans="1:9" x14ac:dyDescent="0.5">
      <c r="A1717" s="14">
        <v>1488711</v>
      </c>
      <c r="B1717" s="14" t="s">
        <v>414</v>
      </c>
      <c r="C1717" s="14">
        <v>0</v>
      </c>
      <c r="D1717" s="14">
        <v>0</v>
      </c>
      <c r="E1717" s="14">
        <v>1</v>
      </c>
      <c r="G1717" s="14">
        <v>0</v>
      </c>
      <c r="H1717" s="14">
        <v>1</v>
      </c>
      <c r="I1717" s="14" t="s">
        <v>120</v>
      </c>
    </row>
    <row r="1718" spans="1:9" x14ac:dyDescent="0.5">
      <c r="A1718" s="14">
        <v>1503533</v>
      </c>
      <c r="B1718" s="14" t="s">
        <v>172</v>
      </c>
      <c r="D1718" s="14">
        <v>2</v>
      </c>
      <c r="H1718" s="14">
        <v>1</v>
      </c>
      <c r="I1718" s="14" t="s">
        <v>120</v>
      </c>
    </row>
    <row r="1719" spans="1:9" x14ac:dyDescent="0.5">
      <c r="A1719" s="14">
        <v>1522380</v>
      </c>
      <c r="B1719" s="14" t="s">
        <v>640</v>
      </c>
      <c r="D1719" s="14">
        <v>1</v>
      </c>
      <c r="H1719" s="14">
        <v>1</v>
      </c>
      <c r="I1719" s="14" t="s">
        <v>120</v>
      </c>
    </row>
    <row r="1720" spans="1:9" x14ac:dyDescent="0.5">
      <c r="A1720" s="14">
        <v>1593162</v>
      </c>
      <c r="B1720" s="14" t="s">
        <v>384</v>
      </c>
      <c r="E1720" s="14">
        <v>1</v>
      </c>
      <c r="H1720" s="14">
        <v>1</v>
      </c>
      <c r="I1720" s="14" t="s">
        <v>120</v>
      </c>
    </row>
    <row r="1721" spans="1:9" x14ac:dyDescent="0.5">
      <c r="A1721" s="14">
        <v>1573336</v>
      </c>
      <c r="B1721" s="14" t="s">
        <v>360</v>
      </c>
      <c r="E1721" s="14">
        <v>1</v>
      </c>
      <c r="H1721" s="14">
        <v>1</v>
      </c>
      <c r="I1721" s="14" t="s">
        <v>120</v>
      </c>
    </row>
    <row r="1722" spans="1:9" x14ac:dyDescent="0.5">
      <c r="A1722" s="14">
        <v>1536923</v>
      </c>
      <c r="B1722" s="14" t="s">
        <v>166</v>
      </c>
      <c r="E1722" s="14">
        <v>1</v>
      </c>
      <c r="H1722" s="14">
        <v>1</v>
      </c>
      <c r="I1722" s="14" t="s">
        <v>120</v>
      </c>
    </row>
    <row r="1723" spans="1:9" x14ac:dyDescent="0.5">
      <c r="A1723" s="14">
        <v>1569276</v>
      </c>
      <c r="B1723" s="14" t="s">
        <v>159</v>
      </c>
      <c r="E1723" s="14">
        <v>1</v>
      </c>
      <c r="H1723" s="14">
        <v>1</v>
      </c>
      <c r="I1723" s="14" t="s">
        <v>120</v>
      </c>
    </row>
    <row r="1724" spans="1:9" x14ac:dyDescent="0.5">
      <c r="A1724" s="14">
        <v>1533751</v>
      </c>
      <c r="B1724" s="14" t="s">
        <v>433</v>
      </c>
      <c r="E1724" s="14">
        <v>1</v>
      </c>
      <c r="H1724" s="14">
        <v>1</v>
      </c>
      <c r="I1724" s="14" t="s">
        <v>120</v>
      </c>
    </row>
    <row r="1725" spans="1:9" x14ac:dyDescent="0.5">
      <c r="A1725" s="14">
        <v>1500798</v>
      </c>
      <c r="B1725" s="14" t="s">
        <v>644</v>
      </c>
      <c r="C1725" s="14">
        <v>1</v>
      </c>
      <c r="H1725" s="14">
        <v>1</v>
      </c>
      <c r="I1725" s="14" t="s">
        <v>120</v>
      </c>
    </row>
    <row r="1726" spans="1:9" x14ac:dyDescent="0.5">
      <c r="A1726" s="14">
        <v>1512087</v>
      </c>
      <c r="B1726" s="14" t="s">
        <v>404</v>
      </c>
      <c r="E1726" s="14">
        <v>3</v>
      </c>
      <c r="H1726" s="14">
        <v>1</v>
      </c>
      <c r="I1726" s="14" t="s">
        <v>120</v>
      </c>
    </row>
    <row r="1727" spans="1:9" x14ac:dyDescent="0.5">
      <c r="A1727" s="14">
        <v>1510388</v>
      </c>
      <c r="B1727" s="14" t="s">
        <v>239</v>
      </c>
      <c r="C1727" s="14">
        <v>1</v>
      </c>
      <c r="D1727" s="14">
        <v>1</v>
      </c>
      <c r="H1727" s="14">
        <v>1</v>
      </c>
      <c r="I1727" s="14" t="s">
        <v>120</v>
      </c>
    </row>
    <row r="1728" spans="1:9" x14ac:dyDescent="0.5">
      <c r="A1728" s="14">
        <v>1587671</v>
      </c>
      <c r="B1728" s="14" t="s">
        <v>332</v>
      </c>
      <c r="E1728" s="14">
        <v>1</v>
      </c>
      <c r="H1728" s="14">
        <v>1</v>
      </c>
      <c r="I1728" s="14" t="s">
        <v>120</v>
      </c>
    </row>
    <row r="1729" spans="1:9" x14ac:dyDescent="0.5">
      <c r="A1729" s="14">
        <v>1532688</v>
      </c>
      <c r="B1729" s="14" t="s">
        <v>119</v>
      </c>
      <c r="I1729" s="14" t="s">
        <v>120</v>
      </c>
    </row>
    <row r="1730" spans="1:9" x14ac:dyDescent="0.5">
      <c r="A1730" s="14">
        <v>1481257</v>
      </c>
      <c r="B1730" s="14" t="s">
        <v>333</v>
      </c>
      <c r="D1730" s="14">
        <v>1</v>
      </c>
      <c r="H1730" s="14">
        <v>1</v>
      </c>
      <c r="I1730" s="14" t="s">
        <v>120</v>
      </c>
    </row>
    <row r="1731" spans="1:9" x14ac:dyDescent="0.5">
      <c r="A1731" s="14">
        <v>1519672</v>
      </c>
      <c r="B1731" s="14" t="s">
        <v>266</v>
      </c>
      <c r="E1731" s="14">
        <v>1</v>
      </c>
      <c r="H1731" s="14">
        <v>1</v>
      </c>
      <c r="I1731" s="14" t="s">
        <v>120</v>
      </c>
    </row>
    <row r="1732" spans="1:9" x14ac:dyDescent="0.5">
      <c r="A1732" s="14">
        <v>1535718</v>
      </c>
      <c r="B1732" s="14" t="s">
        <v>255</v>
      </c>
      <c r="D1732" s="14">
        <v>0</v>
      </c>
      <c r="E1732" s="14">
        <v>1</v>
      </c>
      <c r="H1732" s="14">
        <v>1</v>
      </c>
      <c r="I1732" s="14" t="s">
        <v>120</v>
      </c>
    </row>
    <row r="1733" spans="1:9" x14ac:dyDescent="0.5">
      <c r="A1733" s="14">
        <v>1540819</v>
      </c>
      <c r="B1733" s="14" t="s">
        <v>374</v>
      </c>
      <c r="D1733" s="14">
        <v>1</v>
      </c>
      <c r="H1733" s="14">
        <v>1</v>
      </c>
      <c r="I1733" s="14" t="s">
        <v>120</v>
      </c>
    </row>
    <row r="1734" spans="1:9" x14ac:dyDescent="0.5">
      <c r="A1734" s="14">
        <v>1564683</v>
      </c>
      <c r="B1734" s="14" t="s">
        <v>93</v>
      </c>
      <c r="D1734" s="14">
        <v>1</v>
      </c>
      <c r="E1734" s="14">
        <v>2</v>
      </c>
      <c r="H1734" s="14">
        <v>1</v>
      </c>
      <c r="I1734" s="14" t="s">
        <v>120</v>
      </c>
    </row>
    <row r="1735" spans="1:9" x14ac:dyDescent="0.5">
      <c r="A1735" s="14">
        <v>1450883</v>
      </c>
      <c r="B1735" s="14" t="s">
        <v>645</v>
      </c>
      <c r="E1735" s="14">
        <v>1</v>
      </c>
      <c r="I1735" s="14" t="s">
        <v>120</v>
      </c>
    </row>
    <row r="1736" spans="1:9" x14ac:dyDescent="0.5">
      <c r="A1736" s="14">
        <v>1556228</v>
      </c>
      <c r="B1736" s="14" t="s">
        <v>136</v>
      </c>
      <c r="G1736" s="14">
        <v>1</v>
      </c>
      <c r="H1736" s="14">
        <v>1</v>
      </c>
      <c r="I1736" s="14" t="s">
        <v>120</v>
      </c>
    </row>
    <row r="1737" spans="1:9" x14ac:dyDescent="0.5">
      <c r="A1737" s="14">
        <v>1566602</v>
      </c>
      <c r="B1737" s="14" t="s">
        <v>646</v>
      </c>
      <c r="E1737" s="14">
        <v>1</v>
      </c>
      <c r="H1737" s="14">
        <v>1</v>
      </c>
      <c r="I1737" s="14" t="s">
        <v>120</v>
      </c>
    </row>
    <row r="1738" spans="1:9" x14ac:dyDescent="0.5">
      <c r="A1738" s="14">
        <v>1523372</v>
      </c>
      <c r="B1738" s="14" t="s">
        <v>392</v>
      </c>
      <c r="E1738" s="14">
        <v>1</v>
      </c>
      <c r="H1738" s="14">
        <v>1</v>
      </c>
      <c r="I1738" s="14" t="s">
        <v>120</v>
      </c>
    </row>
    <row r="1739" spans="1:9" x14ac:dyDescent="0.5">
      <c r="A1739" s="14">
        <v>1563378</v>
      </c>
      <c r="B1739" s="14" t="s">
        <v>471</v>
      </c>
      <c r="C1739" s="14">
        <v>1</v>
      </c>
      <c r="H1739" s="14">
        <v>1</v>
      </c>
      <c r="I1739" s="14" t="s">
        <v>120</v>
      </c>
    </row>
    <row r="1740" spans="1:9" x14ac:dyDescent="0.5">
      <c r="A1740" s="14">
        <v>1542759</v>
      </c>
      <c r="B1740" s="14" t="s">
        <v>578</v>
      </c>
      <c r="E1740" s="14">
        <v>1</v>
      </c>
      <c r="H1740" s="14">
        <v>1</v>
      </c>
      <c r="I1740" s="14" t="s">
        <v>120</v>
      </c>
    </row>
    <row r="1741" spans="1:9" x14ac:dyDescent="0.5">
      <c r="A1741" s="14">
        <v>1565743</v>
      </c>
      <c r="B1741" s="14" t="s">
        <v>314</v>
      </c>
      <c r="C1741" s="14">
        <v>1</v>
      </c>
      <c r="H1741" s="14">
        <v>2</v>
      </c>
      <c r="I1741" s="14" t="s">
        <v>120</v>
      </c>
    </row>
    <row r="1742" spans="1:9" x14ac:dyDescent="0.5">
      <c r="A1742" s="14">
        <v>1563317</v>
      </c>
      <c r="B1742" s="14" t="s">
        <v>132</v>
      </c>
      <c r="E1742" s="14">
        <v>1</v>
      </c>
      <c r="H1742" s="14">
        <v>1</v>
      </c>
      <c r="I1742" s="14" t="s">
        <v>120</v>
      </c>
    </row>
    <row r="1743" spans="1:9" x14ac:dyDescent="0.5">
      <c r="A1743" s="14">
        <v>1490025</v>
      </c>
      <c r="B1743" s="14" t="s">
        <v>312</v>
      </c>
      <c r="E1743" s="14">
        <v>1</v>
      </c>
      <c r="H1743" s="14">
        <v>1</v>
      </c>
      <c r="I1743" s="14" t="s">
        <v>120</v>
      </c>
    </row>
    <row r="1744" spans="1:9" x14ac:dyDescent="0.5">
      <c r="A1744" s="14">
        <v>1505715</v>
      </c>
      <c r="B1744" s="14" t="s">
        <v>414</v>
      </c>
      <c r="C1744" s="14">
        <v>0</v>
      </c>
      <c r="D1744" s="14">
        <v>0</v>
      </c>
      <c r="E1744" s="14">
        <v>1</v>
      </c>
      <c r="G1744" s="14">
        <v>0</v>
      </c>
      <c r="H1744" s="14">
        <v>1</v>
      </c>
      <c r="I1744" s="14" t="s">
        <v>120</v>
      </c>
    </row>
    <row r="1745" spans="1:9" x14ac:dyDescent="0.5">
      <c r="A1745" s="14">
        <v>1519777</v>
      </c>
      <c r="B1745" s="14" t="s">
        <v>170</v>
      </c>
      <c r="E1745" s="14">
        <v>1</v>
      </c>
      <c r="H1745" s="14">
        <v>1</v>
      </c>
      <c r="I1745" s="14" t="s">
        <v>120</v>
      </c>
    </row>
    <row r="1746" spans="1:9" x14ac:dyDescent="0.5">
      <c r="A1746" s="14">
        <v>1519604</v>
      </c>
      <c r="B1746" s="14" t="s">
        <v>119</v>
      </c>
      <c r="I1746" s="14" t="s">
        <v>120</v>
      </c>
    </row>
    <row r="1747" spans="1:9" x14ac:dyDescent="0.5">
      <c r="A1747" s="14">
        <v>1360991</v>
      </c>
      <c r="B1747" s="14" t="s">
        <v>174</v>
      </c>
      <c r="E1747" s="14">
        <v>1</v>
      </c>
      <c r="H1747" s="14">
        <v>1</v>
      </c>
      <c r="I1747" s="14" t="s">
        <v>120</v>
      </c>
    </row>
    <row r="1748" spans="1:9" x14ac:dyDescent="0.5">
      <c r="A1748" s="14">
        <v>1527349</v>
      </c>
      <c r="B1748" s="14" t="s">
        <v>151</v>
      </c>
      <c r="E1748" s="14">
        <v>1</v>
      </c>
      <c r="H1748" s="14">
        <v>1</v>
      </c>
      <c r="I1748" s="14" t="s">
        <v>120</v>
      </c>
    </row>
    <row r="1749" spans="1:9" x14ac:dyDescent="0.5">
      <c r="A1749" s="14">
        <v>1565231</v>
      </c>
      <c r="B1749" s="14" t="s">
        <v>141</v>
      </c>
      <c r="E1749" s="14">
        <v>1</v>
      </c>
      <c r="H1749" s="14">
        <v>1</v>
      </c>
      <c r="I1749" s="14" t="s">
        <v>120</v>
      </c>
    </row>
    <row r="1750" spans="1:9" x14ac:dyDescent="0.5">
      <c r="A1750" s="14">
        <v>1546964</v>
      </c>
      <c r="B1750" s="14" t="s">
        <v>647</v>
      </c>
      <c r="E1750" s="14">
        <v>1</v>
      </c>
      <c r="H1750" s="14">
        <v>1</v>
      </c>
      <c r="I1750" s="14" t="s">
        <v>120</v>
      </c>
    </row>
    <row r="1751" spans="1:9" x14ac:dyDescent="0.5">
      <c r="A1751" s="14">
        <v>1601172</v>
      </c>
      <c r="B1751" s="14" t="s">
        <v>296</v>
      </c>
      <c r="E1751" s="14">
        <v>2</v>
      </c>
      <c r="H1751" s="14">
        <v>1</v>
      </c>
      <c r="I1751" s="14" t="s">
        <v>120</v>
      </c>
    </row>
    <row r="1752" spans="1:9" x14ac:dyDescent="0.5">
      <c r="A1752" s="14">
        <v>1559924</v>
      </c>
      <c r="B1752" s="14" t="s">
        <v>414</v>
      </c>
      <c r="E1752" s="14">
        <v>1</v>
      </c>
      <c r="H1752" s="14">
        <v>1</v>
      </c>
      <c r="I1752" s="14" t="s">
        <v>120</v>
      </c>
    </row>
    <row r="1753" spans="1:9" x14ac:dyDescent="0.5">
      <c r="A1753" s="14">
        <v>1519805</v>
      </c>
      <c r="B1753" s="14" t="s">
        <v>170</v>
      </c>
      <c r="C1753" s="14">
        <v>1</v>
      </c>
      <c r="H1753" s="14">
        <v>1</v>
      </c>
      <c r="I1753" s="14" t="s">
        <v>120</v>
      </c>
    </row>
    <row r="1754" spans="1:9" x14ac:dyDescent="0.5">
      <c r="A1754" s="14">
        <v>1515766</v>
      </c>
      <c r="B1754" s="14" t="s">
        <v>126</v>
      </c>
      <c r="E1754" s="14">
        <v>2</v>
      </c>
      <c r="H1754" s="14">
        <v>1</v>
      </c>
      <c r="I1754" s="14" t="s">
        <v>120</v>
      </c>
    </row>
    <row r="1755" spans="1:9" x14ac:dyDescent="0.5">
      <c r="A1755" s="14">
        <v>1536728</v>
      </c>
      <c r="B1755" s="14" t="s">
        <v>449</v>
      </c>
      <c r="E1755" s="14">
        <v>1</v>
      </c>
      <c r="H1755" s="14">
        <v>1</v>
      </c>
      <c r="I1755" s="14" t="s">
        <v>120</v>
      </c>
    </row>
    <row r="1756" spans="1:9" x14ac:dyDescent="0.5">
      <c r="A1756" s="14">
        <v>1480761</v>
      </c>
      <c r="B1756" s="14" t="s">
        <v>130</v>
      </c>
      <c r="E1756" s="14">
        <v>2</v>
      </c>
      <c r="H1756" s="14">
        <v>1</v>
      </c>
      <c r="I1756" s="14" t="s">
        <v>120</v>
      </c>
    </row>
    <row r="1757" spans="1:9" x14ac:dyDescent="0.5">
      <c r="A1757" s="14">
        <v>1511862</v>
      </c>
      <c r="B1757" s="14" t="s">
        <v>243</v>
      </c>
      <c r="E1757" s="14">
        <v>1</v>
      </c>
      <c r="H1757" s="14">
        <v>1</v>
      </c>
      <c r="I1757" s="14" t="s">
        <v>120</v>
      </c>
    </row>
    <row r="1758" spans="1:9" x14ac:dyDescent="0.5">
      <c r="A1758" s="14">
        <v>1521604</v>
      </c>
      <c r="B1758" s="14" t="s">
        <v>276</v>
      </c>
      <c r="E1758" s="14">
        <v>2</v>
      </c>
      <c r="H1758" s="14">
        <v>1</v>
      </c>
      <c r="I1758" s="14" t="s">
        <v>120</v>
      </c>
    </row>
    <row r="1759" spans="1:9" x14ac:dyDescent="0.5">
      <c r="A1759" s="14">
        <v>1565584</v>
      </c>
      <c r="B1759" s="14" t="s">
        <v>119</v>
      </c>
      <c r="I1759" s="14" t="s">
        <v>120</v>
      </c>
    </row>
    <row r="1760" spans="1:9" x14ac:dyDescent="0.5">
      <c r="A1760" s="14">
        <v>1557814</v>
      </c>
      <c r="B1760" s="14" t="s">
        <v>191</v>
      </c>
      <c r="C1760" s="14">
        <v>1</v>
      </c>
      <c r="D1760" s="14">
        <v>1</v>
      </c>
      <c r="H1760" s="14">
        <v>1</v>
      </c>
      <c r="I1760" s="14" t="s">
        <v>120</v>
      </c>
    </row>
    <row r="1761" spans="1:9" x14ac:dyDescent="0.5">
      <c r="A1761" s="14">
        <v>1562147</v>
      </c>
      <c r="B1761" s="14" t="s">
        <v>220</v>
      </c>
      <c r="E1761" s="14">
        <v>2</v>
      </c>
      <c r="H1761" s="14">
        <v>1</v>
      </c>
      <c r="I1761" s="14" t="s">
        <v>120</v>
      </c>
    </row>
    <row r="1762" spans="1:9" x14ac:dyDescent="0.5">
      <c r="A1762" s="14">
        <v>1555526</v>
      </c>
      <c r="B1762" s="14" t="s">
        <v>416</v>
      </c>
      <c r="E1762" s="14">
        <v>1</v>
      </c>
      <c r="H1762" s="14">
        <v>1</v>
      </c>
      <c r="I1762" s="14" t="s">
        <v>120</v>
      </c>
    </row>
    <row r="1763" spans="1:9" x14ac:dyDescent="0.5">
      <c r="A1763" s="14">
        <v>1318870</v>
      </c>
      <c r="B1763" s="14" t="s">
        <v>295</v>
      </c>
      <c r="E1763" s="14">
        <v>1</v>
      </c>
      <c r="H1763" s="14">
        <v>1</v>
      </c>
      <c r="I1763" s="14" t="s">
        <v>120</v>
      </c>
    </row>
    <row r="1764" spans="1:9" x14ac:dyDescent="0.5">
      <c r="A1764" s="14">
        <v>1486456</v>
      </c>
      <c r="B1764" s="14" t="s">
        <v>648</v>
      </c>
      <c r="D1764" s="14">
        <v>1</v>
      </c>
      <c r="H1764" s="14">
        <v>1</v>
      </c>
      <c r="I1764" s="14" t="s">
        <v>120</v>
      </c>
    </row>
    <row r="1765" spans="1:9" x14ac:dyDescent="0.5">
      <c r="A1765" s="14">
        <v>1521541</v>
      </c>
      <c r="B1765" s="14" t="s">
        <v>649</v>
      </c>
      <c r="C1765" s="14">
        <v>1</v>
      </c>
      <c r="H1765" s="14">
        <v>1</v>
      </c>
      <c r="I1765" s="14" t="s">
        <v>120</v>
      </c>
    </row>
    <row r="1766" spans="1:9" x14ac:dyDescent="0.5">
      <c r="A1766" s="14">
        <v>1592955</v>
      </c>
      <c r="B1766" s="14" t="s">
        <v>458</v>
      </c>
      <c r="E1766" s="14">
        <v>20</v>
      </c>
      <c r="H1766" s="14">
        <v>2</v>
      </c>
      <c r="I1766" s="14" t="s">
        <v>120</v>
      </c>
    </row>
    <row r="1767" spans="1:9" x14ac:dyDescent="0.5">
      <c r="A1767" s="14">
        <v>1604363</v>
      </c>
      <c r="B1767" s="14" t="s">
        <v>160</v>
      </c>
      <c r="D1767" s="14">
        <v>1</v>
      </c>
      <c r="H1767" s="14">
        <v>1</v>
      </c>
      <c r="I1767" s="14" t="s">
        <v>120</v>
      </c>
    </row>
    <row r="1768" spans="1:9" x14ac:dyDescent="0.5">
      <c r="A1768" s="14">
        <v>1600176</v>
      </c>
      <c r="B1768" s="14" t="s">
        <v>171</v>
      </c>
      <c r="E1768" s="14">
        <v>1</v>
      </c>
      <c r="H1768" s="14">
        <v>1</v>
      </c>
      <c r="I1768" s="14" t="s">
        <v>120</v>
      </c>
    </row>
    <row r="1769" spans="1:9" x14ac:dyDescent="0.5">
      <c r="A1769" s="14">
        <v>1565899</v>
      </c>
      <c r="B1769" s="14" t="s">
        <v>353</v>
      </c>
      <c r="E1769" s="14">
        <v>2</v>
      </c>
      <c r="I1769" s="14" t="s">
        <v>120</v>
      </c>
    </row>
    <row r="1770" spans="1:9" x14ac:dyDescent="0.5">
      <c r="A1770" s="14">
        <v>1547582</v>
      </c>
      <c r="B1770" s="14" t="s">
        <v>297</v>
      </c>
      <c r="D1770" s="14">
        <v>1</v>
      </c>
      <c r="H1770" s="14">
        <v>1</v>
      </c>
      <c r="I1770" s="14" t="s">
        <v>120</v>
      </c>
    </row>
    <row r="1771" spans="1:9" x14ac:dyDescent="0.5">
      <c r="A1771" s="14">
        <v>1531523</v>
      </c>
      <c r="B1771" s="14" t="s">
        <v>423</v>
      </c>
      <c r="E1771" s="14">
        <v>1</v>
      </c>
      <c r="H1771" s="14">
        <v>1</v>
      </c>
      <c r="I1771" s="14" t="s">
        <v>120</v>
      </c>
    </row>
    <row r="1772" spans="1:9" x14ac:dyDescent="0.5">
      <c r="A1772" s="14">
        <v>1589796</v>
      </c>
      <c r="B1772" s="14" t="s">
        <v>650</v>
      </c>
      <c r="E1772" s="14">
        <v>1</v>
      </c>
      <c r="H1772" s="14">
        <v>1</v>
      </c>
      <c r="I1772" s="14" t="s">
        <v>120</v>
      </c>
    </row>
    <row r="1773" spans="1:9" x14ac:dyDescent="0.5">
      <c r="A1773" s="14">
        <v>1554049</v>
      </c>
      <c r="B1773" s="14" t="s">
        <v>130</v>
      </c>
      <c r="E1773" s="14">
        <v>2</v>
      </c>
      <c r="H1773" s="14">
        <v>1</v>
      </c>
      <c r="I1773" s="14" t="s">
        <v>120</v>
      </c>
    </row>
    <row r="1774" spans="1:9" x14ac:dyDescent="0.5">
      <c r="A1774" s="14">
        <v>1520893</v>
      </c>
      <c r="B1774" s="14" t="s">
        <v>577</v>
      </c>
      <c r="E1774" s="14">
        <v>1</v>
      </c>
      <c r="H1774" s="14">
        <v>1</v>
      </c>
      <c r="I1774" s="14" t="s">
        <v>120</v>
      </c>
    </row>
    <row r="1775" spans="1:9" x14ac:dyDescent="0.5">
      <c r="A1775" s="14">
        <v>1551251</v>
      </c>
      <c r="B1775" s="14" t="s">
        <v>180</v>
      </c>
      <c r="E1775" s="14">
        <v>2</v>
      </c>
      <c r="H1775" s="14">
        <v>1</v>
      </c>
      <c r="I1775" s="14" t="s">
        <v>120</v>
      </c>
    </row>
    <row r="1776" spans="1:9" x14ac:dyDescent="0.5">
      <c r="A1776" s="14">
        <v>1561507</v>
      </c>
      <c r="B1776" s="14" t="s">
        <v>651</v>
      </c>
      <c r="D1776" s="14">
        <v>1</v>
      </c>
      <c r="H1776" s="14">
        <v>1</v>
      </c>
      <c r="I1776" s="14" t="s">
        <v>120</v>
      </c>
    </row>
    <row r="1777" spans="1:9" x14ac:dyDescent="0.5">
      <c r="A1777" s="14">
        <v>1549054</v>
      </c>
      <c r="B1777" s="14" t="s">
        <v>652</v>
      </c>
      <c r="C1777" s="14">
        <v>1</v>
      </c>
      <c r="H1777" s="14">
        <v>1</v>
      </c>
      <c r="I1777" s="14" t="s">
        <v>120</v>
      </c>
    </row>
    <row r="1778" spans="1:9" x14ac:dyDescent="0.5">
      <c r="A1778" s="14">
        <v>1497965</v>
      </c>
      <c r="B1778" s="14" t="s">
        <v>221</v>
      </c>
      <c r="E1778" s="14">
        <v>2</v>
      </c>
      <c r="H1778" s="14">
        <v>1</v>
      </c>
      <c r="I1778" s="14" t="s">
        <v>120</v>
      </c>
    </row>
    <row r="1779" spans="1:9" x14ac:dyDescent="0.5">
      <c r="A1779" s="14">
        <v>1550782</v>
      </c>
      <c r="B1779" s="14" t="s">
        <v>653</v>
      </c>
      <c r="D1779" s="14">
        <v>1</v>
      </c>
      <c r="H1779" s="14">
        <v>1</v>
      </c>
      <c r="I1779" s="14" t="s">
        <v>120</v>
      </c>
    </row>
    <row r="1780" spans="1:9" x14ac:dyDescent="0.5">
      <c r="A1780" s="14">
        <v>1541276</v>
      </c>
      <c r="B1780" s="14" t="s">
        <v>159</v>
      </c>
      <c r="E1780" s="14">
        <v>1</v>
      </c>
      <c r="H1780" s="14">
        <v>1</v>
      </c>
      <c r="I1780" s="14" t="s">
        <v>120</v>
      </c>
    </row>
    <row r="1781" spans="1:9" x14ac:dyDescent="0.5">
      <c r="A1781" s="14">
        <v>1373014</v>
      </c>
      <c r="B1781" s="14" t="s">
        <v>197</v>
      </c>
      <c r="E1781" s="14">
        <v>1</v>
      </c>
      <c r="H1781" s="14">
        <v>1</v>
      </c>
      <c r="I1781" s="14" t="s">
        <v>120</v>
      </c>
    </row>
    <row r="1782" spans="1:9" x14ac:dyDescent="0.5">
      <c r="A1782" s="14">
        <v>1554486</v>
      </c>
      <c r="B1782" s="14" t="s">
        <v>160</v>
      </c>
      <c r="D1782" s="14">
        <v>1</v>
      </c>
      <c r="E1782" s="14">
        <v>1</v>
      </c>
      <c r="H1782" s="14">
        <v>1</v>
      </c>
      <c r="I1782" s="14" t="s">
        <v>120</v>
      </c>
    </row>
    <row r="1783" spans="1:9" x14ac:dyDescent="0.5">
      <c r="A1783" s="14">
        <v>1521652</v>
      </c>
      <c r="B1783" s="14" t="s">
        <v>396</v>
      </c>
      <c r="E1783" s="14">
        <v>1</v>
      </c>
      <c r="H1783" s="14">
        <v>1</v>
      </c>
      <c r="I1783" s="14" t="s">
        <v>120</v>
      </c>
    </row>
    <row r="1784" spans="1:9" x14ac:dyDescent="0.5">
      <c r="A1784" s="14">
        <v>1544522</v>
      </c>
      <c r="B1784" s="14" t="s">
        <v>391</v>
      </c>
      <c r="D1784" s="14">
        <v>2</v>
      </c>
      <c r="H1784" s="14">
        <v>1</v>
      </c>
      <c r="I1784" s="14" t="s">
        <v>120</v>
      </c>
    </row>
    <row r="1785" spans="1:9" x14ac:dyDescent="0.5">
      <c r="A1785" s="14">
        <v>1576149</v>
      </c>
      <c r="B1785" s="14" t="s">
        <v>654</v>
      </c>
      <c r="D1785" s="14">
        <v>2</v>
      </c>
      <c r="H1785" s="14">
        <v>1</v>
      </c>
      <c r="I1785" s="14" t="s">
        <v>120</v>
      </c>
    </row>
    <row r="1786" spans="1:9" x14ac:dyDescent="0.5">
      <c r="A1786" s="14">
        <v>1533294</v>
      </c>
      <c r="B1786" s="14" t="s">
        <v>175</v>
      </c>
      <c r="E1786" s="14">
        <v>2</v>
      </c>
      <c r="H1786" s="14">
        <v>1</v>
      </c>
      <c r="I1786" s="14" t="s">
        <v>120</v>
      </c>
    </row>
    <row r="1787" spans="1:9" x14ac:dyDescent="0.5">
      <c r="A1787" s="14">
        <v>1530720</v>
      </c>
      <c r="B1787" s="14" t="s">
        <v>655</v>
      </c>
      <c r="C1787" s="14">
        <v>1</v>
      </c>
      <c r="H1787" s="14">
        <v>1</v>
      </c>
      <c r="I1787" s="14" t="s">
        <v>120</v>
      </c>
    </row>
    <row r="1788" spans="1:9" x14ac:dyDescent="0.5">
      <c r="A1788" s="14">
        <v>1519818</v>
      </c>
      <c r="B1788" s="14" t="s">
        <v>156</v>
      </c>
      <c r="E1788" s="14">
        <v>1</v>
      </c>
      <c r="H1788" s="14">
        <v>1</v>
      </c>
      <c r="I1788" s="14" t="s">
        <v>120</v>
      </c>
    </row>
    <row r="1789" spans="1:9" x14ac:dyDescent="0.5">
      <c r="A1789" s="14">
        <v>1596283</v>
      </c>
      <c r="B1789" s="14" t="s">
        <v>171</v>
      </c>
      <c r="E1789" s="14">
        <v>1</v>
      </c>
      <c r="H1789" s="14">
        <v>1</v>
      </c>
      <c r="I1789" s="14" t="s">
        <v>120</v>
      </c>
    </row>
    <row r="1790" spans="1:9" x14ac:dyDescent="0.5">
      <c r="A1790" s="14">
        <v>1519529</v>
      </c>
      <c r="B1790" s="14" t="s">
        <v>261</v>
      </c>
      <c r="E1790" s="14">
        <v>1</v>
      </c>
      <c r="H1790" s="14">
        <v>1</v>
      </c>
      <c r="I1790" s="14" t="s">
        <v>120</v>
      </c>
    </row>
    <row r="1791" spans="1:9" x14ac:dyDescent="0.5">
      <c r="A1791" s="14">
        <v>1556931</v>
      </c>
      <c r="B1791" s="14" t="s">
        <v>461</v>
      </c>
      <c r="D1791" s="14">
        <v>0</v>
      </c>
      <c r="E1791" s="14">
        <v>1</v>
      </c>
      <c r="H1791" s="14">
        <v>1</v>
      </c>
      <c r="I1791" s="14" t="s">
        <v>120</v>
      </c>
    </row>
    <row r="1792" spans="1:9" x14ac:dyDescent="0.5">
      <c r="A1792" s="14">
        <v>1568229</v>
      </c>
      <c r="B1792" s="14" t="s">
        <v>656</v>
      </c>
      <c r="C1792" s="14">
        <v>1</v>
      </c>
      <c r="H1792" s="14">
        <v>1</v>
      </c>
      <c r="I1792" s="14" t="s">
        <v>120</v>
      </c>
    </row>
    <row r="1793" spans="1:9" x14ac:dyDescent="0.5">
      <c r="A1793" s="14">
        <v>1570330</v>
      </c>
      <c r="E1793" s="14">
        <v>1</v>
      </c>
      <c r="I1793" s="14" t="s">
        <v>120</v>
      </c>
    </row>
    <row r="1794" spans="1:9" x14ac:dyDescent="0.5">
      <c r="A1794" s="14">
        <v>1505863</v>
      </c>
      <c r="B1794" s="14" t="s">
        <v>254</v>
      </c>
      <c r="C1794" s="14">
        <v>1</v>
      </c>
      <c r="H1794" s="14">
        <v>1</v>
      </c>
      <c r="I1794" s="14" t="s">
        <v>120</v>
      </c>
    </row>
    <row r="1795" spans="1:9" x14ac:dyDescent="0.5">
      <c r="A1795" s="14">
        <v>1509128</v>
      </c>
      <c r="B1795" s="14" t="s">
        <v>657</v>
      </c>
      <c r="D1795" s="14">
        <v>0</v>
      </c>
      <c r="E1795" s="14">
        <v>4</v>
      </c>
      <c r="H1795" s="14">
        <v>1</v>
      </c>
      <c r="I1795" s="14" t="s">
        <v>120</v>
      </c>
    </row>
    <row r="1796" spans="1:9" x14ac:dyDescent="0.5">
      <c r="A1796" s="14">
        <v>1489835</v>
      </c>
      <c r="B1796" s="14" t="s">
        <v>115</v>
      </c>
      <c r="E1796" s="14">
        <v>1</v>
      </c>
      <c r="H1796" s="14">
        <v>1</v>
      </c>
      <c r="I1796" s="14" t="s">
        <v>120</v>
      </c>
    </row>
    <row r="1797" spans="1:9" x14ac:dyDescent="0.5">
      <c r="A1797" s="14">
        <v>1567844</v>
      </c>
      <c r="B1797" s="14" t="s">
        <v>273</v>
      </c>
      <c r="E1797" s="14">
        <v>1</v>
      </c>
      <c r="I1797" s="14" t="s">
        <v>120</v>
      </c>
    </row>
    <row r="1798" spans="1:9" x14ac:dyDescent="0.5">
      <c r="A1798" s="14">
        <v>1557807</v>
      </c>
      <c r="B1798" s="14" t="s">
        <v>140</v>
      </c>
      <c r="E1798" s="14">
        <v>1</v>
      </c>
      <c r="H1798" s="14">
        <v>1</v>
      </c>
      <c r="I1798" s="14" t="s">
        <v>120</v>
      </c>
    </row>
    <row r="1799" spans="1:9" x14ac:dyDescent="0.5">
      <c r="A1799" s="14">
        <v>1521655</v>
      </c>
      <c r="B1799" s="14" t="s">
        <v>489</v>
      </c>
      <c r="E1799" s="14">
        <v>1</v>
      </c>
      <c r="H1799" s="14">
        <v>1</v>
      </c>
      <c r="I1799" s="14" t="s">
        <v>120</v>
      </c>
    </row>
    <row r="1800" spans="1:9" x14ac:dyDescent="0.5">
      <c r="A1800" s="14">
        <v>1521365</v>
      </c>
      <c r="B1800" s="14" t="s">
        <v>658</v>
      </c>
      <c r="D1800" s="14">
        <v>1</v>
      </c>
      <c r="H1800" s="14">
        <v>1</v>
      </c>
      <c r="I1800" s="14" t="s">
        <v>120</v>
      </c>
    </row>
    <row r="1801" spans="1:9" x14ac:dyDescent="0.5">
      <c r="A1801" s="14">
        <v>1543866</v>
      </c>
      <c r="B1801" s="14" t="s">
        <v>169</v>
      </c>
      <c r="E1801" s="14">
        <v>1</v>
      </c>
      <c r="H1801" s="14">
        <v>1</v>
      </c>
      <c r="I1801" s="14" t="s">
        <v>120</v>
      </c>
    </row>
    <row r="1802" spans="1:9" x14ac:dyDescent="0.5">
      <c r="A1802" s="14">
        <v>1556557</v>
      </c>
      <c r="B1802" s="14" t="s">
        <v>127</v>
      </c>
      <c r="E1802" s="14">
        <v>2</v>
      </c>
      <c r="H1802" s="14">
        <v>1</v>
      </c>
      <c r="I1802" s="14" t="s">
        <v>120</v>
      </c>
    </row>
    <row r="1803" spans="1:9" x14ac:dyDescent="0.5">
      <c r="A1803" s="14">
        <v>1482925</v>
      </c>
      <c r="B1803" s="14" t="s">
        <v>659</v>
      </c>
      <c r="E1803" s="14">
        <v>1</v>
      </c>
      <c r="H1803" s="14">
        <v>1</v>
      </c>
      <c r="I1803" s="14" t="s">
        <v>120</v>
      </c>
    </row>
    <row r="1804" spans="1:9" x14ac:dyDescent="0.5">
      <c r="A1804" s="14">
        <v>1498308</v>
      </c>
      <c r="B1804" s="14" t="s">
        <v>482</v>
      </c>
      <c r="E1804" s="14">
        <v>1</v>
      </c>
      <c r="H1804" s="14">
        <v>1</v>
      </c>
      <c r="I1804" s="14" t="s">
        <v>120</v>
      </c>
    </row>
    <row r="1805" spans="1:9" x14ac:dyDescent="0.5">
      <c r="A1805" s="14">
        <v>1472759</v>
      </c>
      <c r="B1805" s="14" t="s">
        <v>462</v>
      </c>
      <c r="E1805" s="14">
        <v>1</v>
      </c>
      <c r="H1805" s="14">
        <v>1</v>
      </c>
      <c r="I1805" s="14" t="s">
        <v>120</v>
      </c>
    </row>
    <row r="1806" spans="1:9" x14ac:dyDescent="0.5">
      <c r="A1806" s="14">
        <v>1589340</v>
      </c>
      <c r="B1806" s="14" t="s">
        <v>585</v>
      </c>
      <c r="D1806" s="14">
        <v>1</v>
      </c>
      <c r="H1806" s="14">
        <v>1</v>
      </c>
      <c r="I1806" s="14" t="s">
        <v>120</v>
      </c>
    </row>
    <row r="1807" spans="1:9" x14ac:dyDescent="0.5">
      <c r="A1807" s="14">
        <v>1500139</v>
      </c>
      <c r="B1807" s="14" t="s">
        <v>363</v>
      </c>
      <c r="E1807" s="14">
        <v>2</v>
      </c>
      <c r="H1807" s="14">
        <v>1</v>
      </c>
      <c r="I1807" s="14" t="s">
        <v>120</v>
      </c>
    </row>
    <row r="1808" spans="1:9" x14ac:dyDescent="0.5">
      <c r="A1808" s="14">
        <v>1559916</v>
      </c>
      <c r="B1808" s="14" t="s">
        <v>494</v>
      </c>
      <c r="D1808" s="14">
        <v>1</v>
      </c>
      <c r="H1808" s="14">
        <v>1</v>
      </c>
      <c r="I1808" s="14" t="s">
        <v>120</v>
      </c>
    </row>
    <row r="1809" spans="1:9" x14ac:dyDescent="0.5">
      <c r="A1809" s="14">
        <v>1498923</v>
      </c>
      <c r="B1809" s="14" t="s">
        <v>134</v>
      </c>
      <c r="E1809" s="14">
        <v>2</v>
      </c>
      <c r="H1809" s="14">
        <v>1</v>
      </c>
      <c r="I1809" s="14" t="s">
        <v>120</v>
      </c>
    </row>
    <row r="1810" spans="1:9" x14ac:dyDescent="0.5">
      <c r="A1810" s="14">
        <v>1521671</v>
      </c>
      <c r="B1810" s="14" t="s">
        <v>489</v>
      </c>
      <c r="E1810" s="14">
        <v>1</v>
      </c>
      <c r="H1810" s="14">
        <v>1</v>
      </c>
      <c r="I1810" s="14" t="s">
        <v>120</v>
      </c>
    </row>
    <row r="1811" spans="1:9" x14ac:dyDescent="0.5">
      <c r="A1811" s="14">
        <v>1489343</v>
      </c>
      <c r="B1811" s="14" t="s">
        <v>660</v>
      </c>
      <c r="E1811" s="14">
        <v>2</v>
      </c>
      <c r="H1811" s="14">
        <v>1</v>
      </c>
      <c r="I1811" s="14" t="s">
        <v>120</v>
      </c>
    </row>
    <row r="1812" spans="1:9" x14ac:dyDescent="0.5">
      <c r="A1812" s="14">
        <v>1545701</v>
      </c>
      <c r="B1812" s="14" t="s">
        <v>287</v>
      </c>
      <c r="C1812" s="14">
        <v>0</v>
      </c>
      <c r="D1812" s="14">
        <v>0</v>
      </c>
      <c r="E1812" s="14">
        <v>1</v>
      </c>
      <c r="G1812" s="14">
        <v>0</v>
      </c>
      <c r="H1812" s="14">
        <v>1</v>
      </c>
      <c r="I1812" s="14" t="s">
        <v>120</v>
      </c>
    </row>
    <row r="1813" spans="1:9" x14ac:dyDescent="0.5">
      <c r="A1813" s="14">
        <v>1554038</v>
      </c>
      <c r="B1813" s="14" t="s">
        <v>269</v>
      </c>
      <c r="D1813" s="14">
        <v>3</v>
      </c>
      <c r="H1813" s="14">
        <v>1</v>
      </c>
      <c r="I1813" s="14" t="s">
        <v>120</v>
      </c>
    </row>
    <row r="1814" spans="1:9" x14ac:dyDescent="0.5">
      <c r="A1814" s="14">
        <v>1556705</v>
      </c>
      <c r="B1814" s="14" t="s">
        <v>480</v>
      </c>
      <c r="E1814" s="14">
        <v>1</v>
      </c>
      <c r="H1814" s="14">
        <v>1</v>
      </c>
      <c r="I1814" s="14" t="s">
        <v>120</v>
      </c>
    </row>
    <row r="1815" spans="1:9" x14ac:dyDescent="0.5">
      <c r="A1815" s="14">
        <v>1519784</v>
      </c>
      <c r="B1815" s="14" t="s">
        <v>170</v>
      </c>
      <c r="E1815" s="14">
        <v>1</v>
      </c>
      <c r="H1815" s="14">
        <v>1</v>
      </c>
      <c r="I1815" s="14" t="s">
        <v>120</v>
      </c>
    </row>
    <row r="1816" spans="1:9" x14ac:dyDescent="0.5">
      <c r="A1816" s="14">
        <v>1508056</v>
      </c>
      <c r="B1816" s="14" t="s">
        <v>204</v>
      </c>
      <c r="E1816" s="14">
        <v>2</v>
      </c>
      <c r="H1816" s="14">
        <v>1</v>
      </c>
      <c r="I1816" s="14" t="s">
        <v>120</v>
      </c>
    </row>
    <row r="1817" spans="1:9" x14ac:dyDescent="0.5">
      <c r="A1817" s="14">
        <v>1519840</v>
      </c>
      <c r="B1817" s="14" t="s">
        <v>156</v>
      </c>
      <c r="E1817" s="14">
        <v>3</v>
      </c>
      <c r="H1817" s="14">
        <v>1</v>
      </c>
      <c r="I1817" s="14" t="s">
        <v>120</v>
      </c>
    </row>
    <row r="1818" spans="1:9" x14ac:dyDescent="0.5">
      <c r="A1818" s="14">
        <v>1568144</v>
      </c>
      <c r="B1818" s="14" t="s">
        <v>661</v>
      </c>
      <c r="E1818" s="14">
        <v>2</v>
      </c>
      <c r="H1818" s="14">
        <v>1</v>
      </c>
      <c r="I1818" s="14" t="s">
        <v>120</v>
      </c>
    </row>
    <row r="1819" spans="1:9" x14ac:dyDescent="0.5">
      <c r="A1819" s="14">
        <v>1491749</v>
      </c>
      <c r="B1819" s="14" t="s">
        <v>175</v>
      </c>
      <c r="E1819" s="14">
        <v>2</v>
      </c>
      <c r="H1819" s="14">
        <v>1</v>
      </c>
      <c r="I1819" s="14" t="s">
        <v>120</v>
      </c>
    </row>
    <row r="1820" spans="1:9" x14ac:dyDescent="0.5">
      <c r="A1820" s="14">
        <v>1472483</v>
      </c>
      <c r="B1820" s="14" t="s">
        <v>662</v>
      </c>
      <c r="E1820" s="14">
        <v>1</v>
      </c>
      <c r="H1820" s="14">
        <v>1</v>
      </c>
      <c r="I1820" s="14" t="s">
        <v>120</v>
      </c>
    </row>
    <row r="1821" spans="1:9" x14ac:dyDescent="0.5">
      <c r="A1821" s="14">
        <v>1548564</v>
      </c>
      <c r="B1821" s="14" t="s">
        <v>663</v>
      </c>
      <c r="C1821" s="14">
        <v>1</v>
      </c>
      <c r="H1821" s="14">
        <v>1</v>
      </c>
      <c r="I1821" s="14" t="s">
        <v>120</v>
      </c>
    </row>
    <row r="1822" spans="1:9" x14ac:dyDescent="0.5">
      <c r="A1822" s="14">
        <v>1552485</v>
      </c>
      <c r="B1822" s="14" t="s">
        <v>338</v>
      </c>
      <c r="E1822" s="14">
        <v>1</v>
      </c>
      <c r="H1822" s="14">
        <v>1</v>
      </c>
      <c r="I1822" s="14" t="s">
        <v>120</v>
      </c>
    </row>
    <row r="1823" spans="1:9" x14ac:dyDescent="0.5">
      <c r="A1823" s="14">
        <v>1500496</v>
      </c>
      <c r="B1823" s="14" t="s">
        <v>664</v>
      </c>
      <c r="C1823" s="14">
        <v>1</v>
      </c>
      <c r="H1823" s="14">
        <v>1</v>
      </c>
      <c r="I1823" s="14" t="s">
        <v>120</v>
      </c>
    </row>
    <row r="1824" spans="1:9" x14ac:dyDescent="0.5">
      <c r="A1824" s="14">
        <v>1482124</v>
      </c>
      <c r="B1824" s="14" t="s">
        <v>162</v>
      </c>
      <c r="E1824" s="14">
        <v>1</v>
      </c>
      <c r="H1824" s="14">
        <v>1</v>
      </c>
      <c r="I1824" s="14" t="s">
        <v>120</v>
      </c>
    </row>
    <row r="1825" spans="1:9" x14ac:dyDescent="0.5">
      <c r="A1825" s="14">
        <v>1528330</v>
      </c>
      <c r="B1825" s="14" t="s">
        <v>665</v>
      </c>
      <c r="E1825" s="14">
        <v>1</v>
      </c>
      <c r="H1825" s="14">
        <v>1</v>
      </c>
      <c r="I1825" s="14" t="s">
        <v>120</v>
      </c>
    </row>
    <row r="1826" spans="1:9" x14ac:dyDescent="0.5">
      <c r="A1826" s="14">
        <v>1548938</v>
      </c>
      <c r="B1826" s="14" t="s">
        <v>137</v>
      </c>
      <c r="E1826" s="14">
        <v>2</v>
      </c>
      <c r="H1826" s="14">
        <v>1</v>
      </c>
      <c r="I1826" s="14" t="s">
        <v>120</v>
      </c>
    </row>
    <row r="1827" spans="1:9" x14ac:dyDescent="0.5">
      <c r="A1827" s="14">
        <v>1549040</v>
      </c>
      <c r="B1827" s="14" t="s">
        <v>137</v>
      </c>
      <c r="E1827" s="14">
        <v>1</v>
      </c>
      <c r="H1827" s="14">
        <v>1</v>
      </c>
      <c r="I1827" s="14" t="s">
        <v>120</v>
      </c>
    </row>
    <row r="1828" spans="1:9" x14ac:dyDescent="0.5">
      <c r="A1828" s="14">
        <v>1469901</v>
      </c>
      <c r="B1828" s="14" t="s">
        <v>666</v>
      </c>
      <c r="D1828" s="14">
        <v>1</v>
      </c>
      <c r="E1828" s="14">
        <v>0</v>
      </c>
      <c r="H1828" s="14">
        <v>1</v>
      </c>
      <c r="I1828" s="14" t="s">
        <v>120</v>
      </c>
    </row>
    <row r="1829" spans="1:9" x14ac:dyDescent="0.5">
      <c r="A1829" s="14">
        <v>1561746</v>
      </c>
      <c r="B1829" s="14" t="s">
        <v>322</v>
      </c>
      <c r="E1829" s="14">
        <v>1</v>
      </c>
      <c r="H1829" s="14">
        <v>1</v>
      </c>
      <c r="I1829" s="14" t="s">
        <v>120</v>
      </c>
    </row>
    <row r="1830" spans="1:9" x14ac:dyDescent="0.5">
      <c r="A1830" s="14">
        <v>1477241</v>
      </c>
      <c r="B1830" s="14" t="s">
        <v>275</v>
      </c>
      <c r="E1830" s="14">
        <v>1</v>
      </c>
      <c r="H1830" s="14">
        <v>1</v>
      </c>
      <c r="I1830" s="14" t="s">
        <v>120</v>
      </c>
    </row>
    <row r="1831" spans="1:9" x14ac:dyDescent="0.5">
      <c r="A1831" s="14">
        <v>1531810</v>
      </c>
      <c r="B1831" s="14" t="s">
        <v>667</v>
      </c>
      <c r="C1831" s="14">
        <v>1</v>
      </c>
      <c r="H1831" s="14">
        <v>1</v>
      </c>
      <c r="I1831" s="14" t="s">
        <v>120</v>
      </c>
    </row>
    <row r="1832" spans="1:9" x14ac:dyDescent="0.5">
      <c r="A1832" s="14">
        <v>1556811</v>
      </c>
      <c r="B1832" s="14" t="s">
        <v>136</v>
      </c>
      <c r="E1832" s="14">
        <v>1</v>
      </c>
      <c r="H1832" s="14">
        <v>1</v>
      </c>
      <c r="I1832" s="14" t="s">
        <v>120</v>
      </c>
    </row>
    <row r="1833" spans="1:9" x14ac:dyDescent="0.5">
      <c r="A1833" s="14">
        <v>1561308</v>
      </c>
      <c r="B1833" s="14" t="s">
        <v>668</v>
      </c>
      <c r="C1833" s="14">
        <v>1</v>
      </c>
      <c r="H1833" s="14">
        <v>1</v>
      </c>
      <c r="I1833" s="14" t="s">
        <v>120</v>
      </c>
    </row>
    <row r="1834" spans="1:9" x14ac:dyDescent="0.5">
      <c r="A1834" s="14">
        <v>1546999</v>
      </c>
      <c r="B1834" s="14" t="s">
        <v>374</v>
      </c>
      <c r="D1834" s="14">
        <v>1</v>
      </c>
      <c r="H1834" s="14">
        <v>1</v>
      </c>
      <c r="I1834" s="14" t="s">
        <v>120</v>
      </c>
    </row>
    <row r="1835" spans="1:9" x14ac:dyDescent="0.5">
      <c r="A1835" s="14">
        <v>1548703</v>
      </c>
      <c r="B1835" s="14" t="s">
        <v>332</v>
      </c>
      <c r="E1835" s="14">
        <v>1</v>
      </c>
      <c r="H1835" s="14">
        <v>1</v>
      </c>
      <c r="I1835" s="14" t="s">
        <v>120</v>
      </c>
    </row>
    <row r="1836" spans="1:9" x14ac:dyDescent="0.5">
      <c r="A1836" s="14">
        <v>1315740</v>
      </c>
      <c r="B1836" s="14" t="s">
        <v>441</v>
      </c>
      <c r="E1836" s="14">
        <v>1</v>
      </c>
      <c r="H1836" s="14">
        <v>1</v>
      </c>
      <c r="I1836" s="14" t="s">
        <v>120</v>
      </c>
    </row>
    <row r="1837" spans="1:9" x14ac:dyDescent="0.5">
      <c r="A1837" s="14">
        <v>1522694</v>
      </c>
      <c r="B1837" s="14" t="s">
        <v>204</v>
      </c>
      <c r="E1837" s="14">
        <v>1</v>
      </c>
      <c r="H1837" s="14">
        <v>2</v>
      </c>
      <c r="I1837" s="14" t="s">
        <v>120</v>
      </c>
    </row>
    <row r="1838" spans="1:9" x14ac:dyDescent="0.5">
      <c r="A1838" s="14">
        <v>1527697</v>
      </c>
      <c r="B1838" s="14" t="s">
        <v>669</v>
      </c>
      <c r="E1838" s="14">
        <v>1</v>
      </c>
      <c r="H1838" s="14">
        <v>1</v>
      </c>
      <c r="I1838" s="14" t="s">
        <v>120</v>
      </c>
    </row>
    <row r="1839" spans="1:9" x14ac:dyDescent="0.5">
      <c r="A1839" s="14">
        <v>1536924</v>
      </c>
      <c r="B1839" s="14" t="s">
        <v>185</v>
      </c>
      <c r="D1839" s="14">
        <v>1</v>
      </c>
      <c r="H1839" s="14">
        <v>1</v>
      </c>
      <c r="I1839" s="14" t="s">
        <v>120</v>
      </c>
    </row>
    <row r="1840" spans="1:9" x14ac:dyDescent="0.5">
      <c r="A1840" s="14">
        <v>1489969</v>
      </c>
      <c r="B1840" s="14" t="s">
        <v>312</v>
      </c>
      <c r="E1840" s="14">
        <v>1</v>
      </c>
      <c r="H1840" s="14">
        <v>1</v>
      </c>
      <c r="I1840" s="14" t="s">
        <v>120</v>
      </c>
    </row>
    <row r="1841" spans="1:9" x14ac:dyDescent="0.5">
      <c r="A1841" s="14">
        <v>1575916</v>
      </c>
      <c r="B1841" s="14" t="s">
        <v>326</v>
      </c>
      <c r="E1841" s="14">
        <v>1</v>
      </c>
      <c r="H1841" s="14">
        <v>1</v>
      </c>
      <c r="I1841" s="14" t="s">
        <v>120</v>
      </c>
    </row>
    <row r="1842" spans="1:9" x14ac:dyDescent="0.5">
      <c r="A1842" s="14">
        <v>1499562</v>
      </c>
      <c r="B1842" s="14" t="s">
        <v>167</v>
      </c>
      <c r="E1842" s="14">
        <v>1</v>
      </c>
      <c r="H1842" s="14">
        <v>1</v>
      </c>
      <c r="I1842" s="14" t="s">
        <v>120</v>
      </c>
    </row>
    <row r="1843" spans="1:9" x14ac:dyDescent="0.5">
      <c r="A1843" s="14">
        <v>1586839</v>
      </c>
      <c r="B1843" s="14" t="s">
        <v>155</v>
      </c>
      <c r="E1843" s="14">
        <v>1</v>
      </c>
      <c r="H1843" s="14">
        <v>1</v>
      </c>
      <c r="I1843" s="14" t="s">
        <v>120</v>
      </c>
    </row>
    <row r="1844" spans="1:9" x14ac:dyDescent="0.5">
      <c r="A1844" s="14">
        <v>1557798</v>
      </c>
      <c r="B1844" s="14" t="s">
        <v>140</v>
      </c>
      <c r="E1844" s="14">
        <v>1</v>
      </c>
      <c r="H1844" s="14">
        <v>1</v>
      </c>
      <c r="I1844" s="14" t="s">
        <v>120</v>
      </c>
    </row>
    <row r="1845" spans="1:9" x14ac:dyDescent="0.5">
      <c r="A1845" s="14">
        <v>1552285</v>
      </c>
      <c r="B1845" s="14" t="s">
        <v>293</v>
      </c>
      <c r="E1845" s="14">
        <v>2</v>
      </c>
      <c r="H1845" s="14">
        <v>1</v>
      </c>
      <c r="I1845" s="14" t="s">
        <v>120</v>
      </c>
    </row>
    <row r="1846" spans="1:9" x14ac:dyDescent="0.5">
      <c r="A1846" s="14">
        <v>1579507</v>
      </c>
      <c r="B1846" s="14" t="s">
        <v>426</v>
      </c>
      <c r="E1846" s="14">
        <v>1</v>
      </c>
      <c r="H1846" s="14">
        <v>1</v>
      </c>
      <c r="I1846" s="14" t="s">
        <v>120</v>
      </c>
    </row>
    <row r="1847" spans="1:9" x14ac:dyDescent="0.5">
      <c r="A1847" s="14">
        <v>1584774</v>
      </c>
      <c r="B1847" s="14" t="s">
        <v>400</v>
      </c>
      <c r="E1847" s="14">
        <v>2</v>
      </c>
      <c r="H1847" s="14">
        <v>1</v>
      </c>
      <c r="I1847" s="14" t="s">
        <v>120</v>
      </c>
    </row>
    <row r="1848" spans="1:9" x14ac:dyDescent="0.5">
      <c r="A1848" s="14">
        <v>1552942</v>
      </c>
      <c r="B1848" s="14" t="s">
        <v>670</v>
      </c>
      <c r="E1848" s="14">
        <v>1</v>
      </c>
      <c r="H1848" s="14">
        <v>1</v>
      </c>
      <c r="I1848" s="14" t="s">
        <v>120</v>
      </c>
    </row>
    <row r="1849" spans="1:9" x14ac:dyDescent="0.5">
      <c r="A1849" s="14">
        <v>1508646</v>
      </c>
      <c r="B1849" s="14" t="s">
        <v>591</v>
      </c>
      <c r="E1849" s="14">
        <v>1</v>
      </c>
      <c r="H1849" s="14">
        <v>1</v>
      </c>
      <c r="I1849" s="14" t="s">
        <v>120</v>
      </c>
    </row>
    <row r="1850" spans="1:9" x14ac:dyDescent="0.5">
      <c r="A1850" s="14">
        <v>1567529</v>
      </c>
      <c r="B1850" s="14" t="s">
        <v>236</v>
      </c>
      <c r="E1850" s="14">
        <v>3</v>
      </c>
      <c r="H1850" s="14">
        <v>1</v>
      </c>
      <c r="I1850" s="14" t="s">
        <v>120</v>
      </c>
    </row>
    <row r="1851" spans="1:9" x14ac:dyDescent="0.5">
      <c r="A1851" s="14">
        <v>1541168</v>
      </c>
      <c r="B1851" s="14" t="s">
        <v>671</v>
      </c>
      <c r="C1851" s="14">
        <v>1</v>
      </c>
      <c r="H1851" s="14">
        <v>1</v>
      </c>
      <c r="I1851" s="14" t="s">
        <v>120</v>
      </c>
    </row>
    <row r="1852" spans="1:9" x14ac:dyDescent="0.5">
      <c r="A1852" s="14">
        <v>1530018</v>
      </c>
      <c r="B1852" s="14" t="s">
        <v>672</v>
      </c>
      <c r="D1852" s="14">
        <v>2</v>
      </c>
      <c r="H1852" s="14">
        <v>1</v>
      </c>
      <c r="I1852" s="14" t="s">
        <v>120</v>
      </c>
    </row>
    <row r="1853" spans="1:9" x14ac:dyDescent="0.5">
      <c r="A1853" s="14">
        <v>1561805</v>
      </c>
      <c r="B1853" s="14" t="s">
        <v>93</v>
      </c>
      <c r="D1853" s="14">
        <v>1</v>
      </c>
      <c r="E1853" s="14">
        <v>2</v>
      </c>
      <c r="H1853" s="14">
        <v>1</v>
      </c>
      <c r="I1853" s="14" t="s">
        <v>120</v>
      </c>
    </row>
    <row r="1854" spans="1:9" x14ac:dyDescent="0.5">
      <c r="A1854" s="14">
        <v>1510346</v>
      </c>
      <c r="B1854" s="14" t="s">
        <v>673</v>
      </c>
      <c r="D1854" s="14">
        <v>2</v>
      </c>
      <c r="H1854" s="14">
        <v>1</v>
      </c>
      <c r="I1854" s="14" t="s">
        <v>120</v>
      </c>
    </row>
    <row r="1855" spans="1:9" x14ac:dyDescent="0.5">
      <c r="A1855" s="14">
        <v>1500376</v>
      </c>
      <c r="B1855" s="14" t="s">
        <v>377</v>
      </c>
      <c r="E1855" s="14">
        <v>2</v>
      </c>
      <c r="H1855" s="14">
        <v>1</v>
      </c>
      <c r="I1855" s="14" t="s">
        <v>120</v>
      </c>
    </row>
    <row r="1856" spans="1:9" x14ac:dyDescent="0.5">
      <c r="A1856" s="14">
        <v>1547135</v>
      </c>
      <c r="B1856" s="14" t="s">
        <v>162</v>
      </c>
      <c r="E1856" s="14">
        <v>1</v>
      </c>
      <c r="H1856" s="14">
        <v>1</v>
      </c>
      <c r="I1856" s="14" t="s">
        <v>120</v>
      </c>
    </row>
    <row r="1857" spans="1:9" x14ac:dyDescent="0.5">
      <c r="A1857" s="14">
        <v>1501382</v>
      </c>
      <c r="B1857" s="14" t="s">
        <v>259</v>
      </c>
      <c r="C1857" s="14">
        <v>1</v>
      </c>
      <c r="H1857" s="14">
        <v>1</v>
      </c>
      <c r="I1857" s="14" t="s">
        <v>120</v>
      </c>
    </row>
    <row r="1858" spans="1:9" x14ac:dyDescent="0.5">
      <c r="A1858" s="14">
        <v>1452369</v>
      </c>
      <c r="B1858" s="14" t="s">
        <v>174</v>
      </c>
      <c r="E1858" s="14">
        <v>1</v>
      </c>
      <c r="H1858" s="14">
        <v>1</v>
      </c>
      <c r="I1858" s="14" t="s">
        <v>120</v>
      </c>
    </row>
    <row r="1859" spans="1:9" x14ac:dyDescent="0.5">
      <c r="A1859" s="14">
        <v>1499832</v>
      </c>
      <c r="B1859" s="14" t="s">
        <v>436</v>
      </c>
      <c r="E1859" s="14">
        <v>1</v>
      </c>
      <c r="H1859" s="14">
        <v>1</v>
      </c>
      <c r="I1859" s="14" t="s">
        <v>120</v>
      </c>
    </row>
    <row r="1860" spans="1:9" x14ac:dyDescent="0.5">
      <c r="A1860" s="14">
        <v>1561754</v>
      </c>
      <c r="B1860" s="14" t="s">
        <v>322</v>
      </c>
      <c r="E1860" s="14">
        <v>1</v>
      </c>
      <c r="H1860" s="14">
        <v>1</v>
      </c>
      <c r="I1860" s="14" t="s">
        <v>120</v>
      </c>
    </row>
    <row r="1861" spans="1:9" x14ac:dyDescent="0.5">
      <c r="A1861" s="14">
        <v>1601056</v>
      </c>
      <c r="B1861" s="14" t="s">
        <v>674</v>
      </c>
      <c r="C1861" s="14">
        <v>0</v>
      </c>
      <c r="D1861" s="14">
        <v>0</v>
      </c>
      <c r="E1861" s="14">
        <v>2</v>
      </c>
      <c r="G1861" s="14">
        <v>0</v>
      </c>
      <c r="H1861" s="14">
        <v>1</v>
      </c>
      <c r="I1861" s="14" t="s">
        <v>675</v>
      </c>
    </row>
    <row r="1862" spans="1:9" x14ac:dyDescent="0.5">
      <c r="A1862" s="14">
        <v>1601160</v>
      </c>
      <c r="E1862" s="14">
        <v>1</v>
      </c>
      <c r="H1862" s="14">
        <v>1</v>
      </c>
      <c r="I1862" s="14" t="s">
        <v>675</v>
      </c>
    </row>
    <row r="1863" spans="1:9" x14ac:dyDescent="0.5">
      <c r="A1863" s="14">
        <v>1601145</v>
      </c>
      <c r="E1863" s="14">
        <v>2</v>
      </c>
      <c r="H1863" s="14">
        <v>1</v>
      </c>
      <c r="I1863" s="14" t="s">
        <v>675</v>
      </c>
    </row>
    <row r="1864" spans="1:9" x14ac:dyDescent="0.5">
      <c r="A1864" s="14">
        <v>1601182</v>
      </c>
      <c r="E1864" s="14">
        <v>2</v>
      </c>
      <c r="H1864" s="14">
        <v>1</v>
      </c>
      <c r="I1864" s="14" t="s">
        <v>675</v>
      </c>
    </row>
    <row r="1865" spans="1:9" x14ac:dyDescent="0.5">
      <c r="A1865" s="14">
        <v>1610578</v>
      </c>
      <c r="E1865" s="14">
        <v>2</v>
      </c>
      <c r="H1865" s="14">
        <v>1</v>
      </c>
      <c r="I1865" s="14" t="s">
        <v>675</v>
      </c>
    </row>
    <row r="1866" spans="1:9" x14ac:dyDescent="0.5">
      <c r="A1866" s="14">
        <v>1601059</v>
      </c>
      <c r="B1866" s="14" t="s">
        <v>674</v>
      </c>
      <c r="C1866" s="14">
        <v>0</v>
      </c>
      <c r="D1866" s="14">
        <v>0</v>
      </c>
      <c r="E1866" s="14">
        <v>3</v>
      </c>
      <c r="G1866" s="14">
        <v>0</v>
      </c>
      <c r="H1866" s="14">
        <v>1</v>
      </c>
      <c r="I1866" s="14" t="s">
        <v>675</v>
      </c>
    </row>
    <row r="1867" spans="1:9" x14ac:dyDescent="0.5">
      <c r="A1867" s="14">
        <v>1601137</v>
      </c>
      <c r="E1867" s="14">
        <v>2</v>
      </c>
      <c r="H1867" s="14">
        <v>1</v>
      </c>
      <c r="I1867" s="14" t="s">
        <v>675</v>
      </c>
    </row>
    <row r="1868" spans="1:9" x14ac:dyDescent="0.5">
      <c r="A1868" s="14">
        <v>1601054</v>
      </c>
      <c r="B1868" s="14" t="s">
        <v>674</v>
      </c>
      <c r="C1868" s="14">
        <v>0</v>
      </c>
      <c r="D1868" s="14">
        <v>0</v>
      </c>
      <c r="E1868" s="14">
        <v>4</v>
      </c>
      <c r="G1868" s="14">
        <v>0</v>
      </c>
      <c r="I1868" s="14" t="s">
        <v>675</v>
      </c>
    </row>
    <row r="1869" spans="1:9" x14ac:dyDescent="0.5">
      <c r="A1869" s="14">
        <v>1549610</v>
      </c>
      <c r="B1869" s="14" t="s">
        <v>676</v>
      </c>
      <c r="E1869" s="14">
        <v>5</v>
      </c>
      <c r="H1869" s="14">
        <v>1</v>
      </c>
      <c r="I1869" s="14" t="s">
        <v>677</v>
      </c>
    </row>
    <row r="1870" spans="1:9" x14ac:dyDescent="0.5">
      <c r="A1870" s="14">
        <v>1560120</v>
      </c>
      <c r="B1870" s="14" t="s">
        <v>160</v>
      </c>
      <c r="D1870" s="14">
        <v>2</v>
      </c>
      <c r="E1870" s="14">
        <v>3</v>
      </c>
      <c r="H1870" s="14">
        <v>1</v>
      </c>
      <c r="I1870" s="14" t="s">
        <v>677</v>
      </c>
    </row>
    <row r="1871" spans="1:9" x14ac:dyDescent="0.5">
      <c r="A1871" s="14">
        <v>1549605</v>
      </c>
      <c r="B1871" s="14" t="s">
        <v>676</v>
      </c>
      <c r="C1871" s="14">
        <v>1</v>
      </c>
      <c r="E1871" s="14">
        <v>8</v>
      </c>
      <c r="H1871" s="14">
        <v>1</v>
      </c>
      <c r="I1871" s="14" t="s">
        <v>677</v>
      </c>
    </row>
    <row r="1872" spans="1:9" x14ac:dyDescent="0.5">
      <c r="A1872" s="14">
        <v>1549613</v>
      </c>
      <c r="B1872" s="14" t="s">
        <v>676</v>
      </c>
      <c r="E1872" s="14">
        <v>5</v>
      </c>
      <c r="H1872" s="14">
        <v>1</v>
      </c>
      <c r="I1872" s="14" t="s">
        <v>677</v>
      </c>
    </row>
    <row r="1873" spans="1:9" x14ac:dyDescent="0.5">
      <c r="A1873" s="14">
        <v>1563629</v>
      </c>
      <c r="B1873" s="14" t="s">
        <v>160</v>
      </c>
      <c r="D1873" s="14">
        <v>4</v>
      </c>
      <c r="E1873" s="14">
        <v>1</v>
      </c>
      <c r="H1873" s="14">
        <v>1</v>
      </c>
      <c r="I1873" s="14" t="s">
        <v>677</v>
      </c>
    </row>
    <row r="1874" spans="1:9" x14ac:dyDescent="0.5">
      <c r="A1874" s="14">
        <v>1507099</v>
      </c>
      <c r="B1874" s="14" t="s">
        <v>236</v>
      </c>
      <c r="E1874" s="14">
        <v>13</v>
      </c>
      <c r="H1874" s="14">
        <v>1</v>
      </c>
      <c r="I1874" s="14" t="s">
        <v>678</v>
      </c>
    </row>
    <row r="1875" spans="1:9" x14ac:dyDescent="0.5">
      <c r="A1875" s="14">
        <v>1371380</v>
      </c>
      <c r="B1875" s="14" t="s">
        <v>269</v>
      </c>
      <c r="C1875" s="14">
        <v>1</v>
      </c>
      <c r="H1875" s="14">
        <v>1</v>
      </c>
      <c r="I1875" s="14" t="s">
        <v>678</v>
      </c>
    </row>
    <row r="1876" spans="1:9" x14ac:dyDescent="0.5">
      <c r="A1876" s="14">
        <v>1559684</v>
      </c>
      <c r="B1876" s="14" t="s">
        <v>348</v>
      </c>
      <c r="E1876" s="14">
        <v>3</v>
      </c>
      <c r="H1876" s="14">
        <v>1</v>
      </c>
      <c r="I1876" s="14" t="s">
        <v>678</v>
      </c>
    </row>
    <row r="1877" spans="1:9" x14ac:dyDescent="0.5">
      <c r="A1877" s="14">
        <v>1551689</v>
      </c>
      <c r="B1877" s="14" t="s">
        <v>597</v>
      </c>
      <c r="C1877" s="14">
        <v>1</v>
      </c>
      <c r="H1877" s="14">
        <v>1</v>
      </c>
      <c r="I1877" s="14" t="s">
        <v>678</v>
      </c>
    </row>
    <row r="1878" spans="1:9" x14ac:dyDescent="0.5">
      <c r="A1878" s="14">
        <v>1521417</v>
      </c>
      <c r="B1878" s="14" t="s">
        <v>618</v>
      </c>
      <c r="E1878" s="14">
        <v>1</v>
      </c>
      <c r="H1878" s="14">
        <v>1</v>
      </c>
      <c r="I1878" s="14" t="s">
        <v>678</v>
      </c>
    </row>
    <row r="1879" spans="1:9" x14ac:dyDescent="0.5">
      <c r="A1879" s="14">
        <v>1507268</v>
      </c>
      <c r="B1879" s="14" t="s">
        <v>155</v>
      </c>
      <c r="E1879" s="14">
        <v>3</v>
      </c>
      <c r="H1879" s="14">
        <v>1</v>
      </c>
      <c r="I1879" s="14" t="s">
        <v>678</v>
      </c>
    </row>
    <row r="1880" spans="1:9" x14ac:dyDescent="0.5">
      <c r="A1880" s="14">
        <v>1546962</v>
      </c>
      <c r="B1880" s="14" t="s">
        <v>478</v>
      </c>
      <c r="E1880" s="14">
        <v>2</v>
      </c>
      <c r="H1880" s="14">
        <v>1</v>
      </c>
      <c r="I1880" s="14" t="s">
        <v>678</v>
      </c>
    </row>
    <row r="1881" spans="1:9" x14ac:dyDescent="0.5">
      <c r="A1881" s="14">
        <v>1507278</v>
      </c>
      <c r="B1881" s="14" t="s">
        <v>155</v>
      </c>
      <c r="E1881" s="14">
        <v>2</v>
      </c>
      <c r="H1881" s="14">
        <v>1</v>
      </c>
      <c r="I1881" s="14" t="s">
        <v>678</v>
      </c>
    </row>
    <row r="1882" spans="1:9" x14ac:dyDescent="0.5">
      <c r="A1882" s="14">
        <v>1583420</v>
      </c>
      <c r="B1882" s="14" t="s">
        <v>171</v>
      </c>
      <c r="E1882" s="14">
        <v>1</v>
      </c>
      <c r="H1882" s="14">
        <v>1</v>
      </c>
      <c r="I1882" s="14" t="s">
        <v>678</v>
      </c>
    </row>
    <row r="1883" spans="1:9" x14ac:dyDescent="0.5">
      <c r="A1883" s="14">
        <v>1548831</v>
      </c>
      <c r="B1883" s="14" t="s">
        <v>236</v>
      </c>
      <c r="E1883" s="14">
        <v>1</v>
      </c>
      <c r="H1883" s="14">
        <v>1</v>
      </c>
      <c r="I1883" s="14" t="s">
        <v>678</v>
      </c>
    </row>
    <row r="1884" spans="1:9" x14ac:dyDescent="0.5">
      <c r="A1884" s="14">
        <v>1567525</v>
      </c>
      <c r="B1884" s="14" t="s">
        <v>236</v>
      </c>
      <c r="E1884" s="14">
        <v>16</v>
      </c>
      <c r="H1884" s="14">
        <v>1</v>
      </c>
      <c r="I1884" s="14" t="s">
        <v>678</v>
      </c>
    </row>
    <row r="1885" spans="1:9" x14ac:dyDescent="0.5">
      <c r="A1885" s="14">
        <v>1552798</v>
      </c>
      <c r="B1885" s="14" t="s">
        <v>115</v>
      </c>
      <c r="E1885" s="14">
        <v>1</v>
      </c>
      <c r="H1885" s="14">
        <v>1</v>
      </c>
      <c r="I1885" s="14" t="s">
        <v>678</v>
      </c>
    </row>
    <row r="1886" spans="1:9" x14ac:dyDescent="0.5">
      <c r="A1886" s="14">
        <v>1561867</v>
      </c>
      <c r="B1886" s="14" t="s">
        <v>236</v>
      </c>
      <c r="E1886" s="14">
        <v>2</v>
      </c>
      <c r="H1886" s="14">
        <v>1</v>
      </c>
      <c r="I1886" s="14" t="s">
        <v>678</v>
      </c>
    </row>
    <row r="1887" spans="1:9" x14ac:dyDescent="0.5">
      <c r="A1887" s="14">
        <v>1498921</v>
      </c>
      <c r="B1887" s="14" t="s">
        <v>134</v>
      </c>
      <c r="E1887" s="14">
        <v>3</v>
      </c>
      <c r="H1887" s="14">
        <v>1</v>
      </c>
      <c r="I1887" s="14" t="s">
        <v>678</v>
      </c>
    </row>
    <row r="1888" spans="1:9" x14ac:dyDescent="0.5">
      <c r="A1888" s="14">
        <v>1547886</v>
      </c>
      <c r="B1888" s="14" t="s">
        <v>119</v>
      </c>
      <c r="I1888" s="14" t="s">
        <v>678</v>
      </c>
    </row>
    <row r="1889" spans="1:9" x14ac:dyDescent="0.5">
      <c r="A1889" s="14">
        <v>1464238</v>
      </c>
      <c r="B1889" s="14" t="s">
        <v>455</v>
      </c>
      <c r="E1889" s="14">
        <v>1</v>
      </c>
      <c r="H1889" s="14">
        <v>1</v>
      </c>
      <c r="I1889" s="14" t="s">
        <v>678</v>
      </c>
    </row>
    <row r="1890" spans="1:9" x14ac:dyDescent="0.5">
      <c r="A1890" s="14">
        <v>1577839</v>
      </c>
      <c r="B1890" s="14" t="s">
        <v>679</v>
      </c>
      <c r="C1890" s="14">
        <v>1</v>
      </c>
      <c r="H1890" s="14">
        <v>1</v>
      </c>
      <c r="I1890" s="14" t="s">
        <v>678</v>
      </c>
    </row>
    <row r="1891" spans="1:9" x14ac:dyDescent="0.5">
      <c r="A1891" s="14">
        <v>1514053</v>
      </c>
      <c r="B1891" s="14" t="s">
        <v>680</v>
      </c>
      <c r="E1891" s="14">
        <v>2</v>
      </c>
      <c r="H1891" s="14">
        <v>1</v>
      </c>
      <c r="I1891" s="14" t="s">
        <v>678</v>
      </c>
    </row>
    <row r="1892" spans="1:9" x14ac:dyDescent="0.5">
      <c r="A1892" s="14">
        <v>1411823</v>
      </c>
      <c r="B1892" s="14" t="s">
        <v>681</v>
      </c>
      <c r="E1892" s="14">
        <v>1</v>
      </c>
      <c r="H1892" s="14">
        <v>1</v>
      </c>
      <c r="I1892" s="14" t="s">
        <v>678</v>
      </c>
    </row>
    <row r="1893" spans="1:9" x14ac:dyDescent="0.5">
      <c r="A1893" s="14">
        <v>1502132</v>
      </c>
      <c r="B1893" s="14" t="s">
        <v>682</v>
      </c>
      <c r="C1893" s="14">
        <v>1</v>
      </c>
      <c r="H1893" s="14">
        <v>1</v>
      </c>
      <c r="I1893" s="14" t="s">
        <v>678</v>
      </c>
    </row>
    <row r="1894" spans="1:9" x14ac:dyDescent="0.5">
      <c r="A1894" s="14">
        <v>1572482</v>
      </c>
      <c r="B1894" s="14" t="s">
        <v>683</v>
      </c>
      <c r="D1894" s="14">
        <v>1</v>
      </c>
      <c r="H1894" s="14">
        <v>1</v>
      </c>
      <c r="I1894" s="14" t="s">
        <v>678</v>
      </c>
    </row>
    <row r="1895" spans="1:9" x14ac:dyDescent="0.5">
      <c r="A1895" s="14">
        <v>1559596</v>
      </c>
      <c r="B1895" s="14" t="s">
        <v>601</v>
      </c>
      <c r="E1895" s="14">
        <v>5</v>
      </c>
      <c r="H1895" s="14">
        <v>1</v>
      </c>
      <c r="I1895" s="14" t="s">
        <v>678</v>
      </c>
    </row>
    <row r="1896" spans="1:9" x14ac:dyDescent="0.5">
      <c r="A1896" s="14">
        <v>1536948</v>
      </c>
      <c r="B1896" s="14" t="s">
        <v>235</v>
      </c>
      <c r="D1896" s="14">
        <v>1</v>
      </c>
      <c r="H1896" s="14">
        <v>1</v>
      </c>
      <c r="I1896" s="14" t="s">
        <v>678</v>
      </c>
    </row>
    <row r="1897" spans="1:9" x14ac:dyDescent="0.5">
      <c r="A1897" s="14">
        <v>1551698</v>
      </c>
      <c r="B1897" s="14" t="s">
        <v>597</v>
      </c>
      <c r="E1897" s="14">
        <v>1</v>
      </c>
      <c r="H1897" s="14">
        <v>1</v>
      </c>
      <c r="I1897" s="14" t="s">
        <v>678</v>
      </c>
    </row>
    <row r="1898" spans="1:9" x14ac:dyDescent="0.5">
      <c r="A1898" s="14">
        <v>1548989</v>
      </c>
      <c r="B1898" s="14" t="s">
        <v>137</v>
      </c>
      <c r="E1898" s="14">
        <v>1</v>
      </c>
      <c r="H1898" s="14">
        <v>1</v>
      </c>
      <c r="I1898" s="14" t="s">
        <v>678</v>
      </c>
    </row>
    <row r="1899" spans="1:9" x14ac:dyDescent="0.5">
      <c r="A1899" s="14">
        <v>1571527</v>
      </c>
      <c r="B1899" s="14" t="s">
        <v>348</v>
      </c>
      <c r="E1899" s="14">
        <v>2</v>
      </c>
      <c r="H1899" s="14">
        <v>1</v>
      </c>
      <c r="I1899" s="14" t="s">
        <v>678</v>
      </c>
    </row>
    <row r="1900" spans="1:9" x14ac:dyDescent="0.5">
      <c r="A1900" s="14">
        <v>1458397</v>
      </c>
      <c r="B1900" s="14" t="s">
        <v>501</v>
      </c>
      <c r="E1900" s="14">
        <v>3</v>
      </c>
      <c r="H1900" s="14">
        <v>1</v>
      </c>
      <c r="I1900" s="14" t="s">
        <v>678</v>
      </c>
    </row>
    <row r="1901" spans="1:9" x14ac:dyDescent="0.5">
      <c r="A1901" s="14">
        <v>1493043</v>
      </c>
      <c r="B1901" s="14" t="s">
        <v>130</v>
      </c>
      <c r="E1901" s="14">
        <v>2</v>
      </c>
      <c r="H1901" s="14">
        <v>1</v>
      </c>
      <c r="I1901" s="14" t="s">
        <v>678</v>
      </c>
    </row>
    <row r="1902" spans="1:9" x14ac:dyDescent="0.5">
      <c r="A1902" s="14">
        <v>1558094</v>
      </c>
      <c r="B1902" s="14" t="s">
        <v>625</v>
      </c>
      <c r="E1902" s="14">
        <v>1</v>
      </c>
      <c r="H1902" s="14">
        <v>1</v>
      </c>
      <c r="I1902" s="14" t="s">
        <v>678</v>
      </c>
    </row>
    <row r="1903" spans="1:9" x14ac:dyDescent="0.5">
      <c r="A1903" s="14">
        <v>1567647</v>
      </c>
      <c r="B1903" s="14" t="s">
        <v>627</v>
      </c>
      <c r="E1903" s="14">
        <v>1</v>
      </c>
      <c r="H1903" s="14">
        <v>1</v>
      </c>
      <c r="I1903" s="14" t="s">
        <v>678</v>
      </c>
    </row>
    <row r="1904" spans="1:9" x14ac:dyDescent="0.5">
      <c r="A1904" s="14">
        <v>1565922</v>
      </c>
      <c r="B1904" s="14" t="s">
        <v>321</v>
      </c>
      <c r="D1904" s="14">
        <v>1</v>
      </c>
      <c r="H1904" s="14">
        <v>1</v>
      </c>
      <c r="I1904" s="14" t="s">
        <v>678</v>
      </c>
    </row>
    <row r="1905" spans="1:9" x14ac:dyDescent="0.5">
      <c r="A1905" s="14">
        <v>1573019</v>
      </c>
      <c r="B1905" s="14" t="s">
        <v>614</v>
      </c>
      <c r="D1905" s="14">
        <v>1</v>
      </c>
      <c r="H1905" s="14">
        <v>1</v>
      </c>
      <c r="I1905" s="14" t="s">
        <v>678</v>
      </c>
    </row>
    <row r="1906" spans="1:9" x14ac:dyDescent="0.5">
      <c r="A1906" s="14">
        <v>1498916</v>
      </c>
      <c r="B1906" s="14" t="s">
        <v>134</v>
      </c>
      <c r="E1906" s="14">
        <v>2</v>
      </c>
      <c r="H1906" s="14">
        <v>1</v>
      </c>
      <c r="I1906" s="14" t="s">
        <v>678</v>
      </c>
    </row>
    <row r="1907" spans="1:9" x14ac:dyDescent="0.5">
      <c r="A1907" s="14">
        <v>1547052</v>
      </c>
      <c r="B1907" s="14" t="s">
        <v>434</v>
      </c>
      <c r="D1907" s="14">
        <v>1</v>
      </c>
      <c r="H1907" s="14">
        <v>1</v>
      </c>
      <c r="I1907" s="14" t="s">
        <v>678</v>
      </c>
    </row>
    <row r="1908" spans="1:9" x14ac:dyDescent="0.5">
      <c r="A1908" s="14">
        <v>1583424</v>
      </c>
      <c r="B1908" s="14" t="s">
        <v>171</v>
      </c>
      <c r="E1908" s="14">
        <v>1</v>
      </c>
      <c r="H1908" s="14">
        <v>1</v>
      </c>
      <c r="I1908" s="14" t="s">
        <v>678</v>
      </c>
    </row>
    <row r="1909" spans="1:9" x14ac:dyDescent="0.5">
      <c r="A1909" s="14">
        <v>1537243</v>
      </c>
      <c r="B1909" s="14" t="s">
        <v>127</v>
      </c>
      <c r="E1909" s="14">
        <v>1</v>
      </c>
      <c r="H1909" s="14">
        <v>1</v>
      </c>
      <c r="I1909" s="14" t="s">
        <v>678</v>
      </c>
    </row>
    <row r="1910" spans="1:9" x14ac:dyDescent="0.5">
      <c r="A1910" s="14">
        <v>1583423</v>
      </c>
      <c r="B1910" s="14" t="s">
        <v>171</v>
      </c>
      <c r="E1910" s="14">
        <v>1</v>
      </c>
      <c r="H1910" s="14">
        <v>1</v>
      </c>
      <c r="I1910" s="14" t="s">
        <v>678</v>
      </c>
    </row>
    <row r="1911" spans="1:9" x14ac:dyDescent="0.5">
      <c r="A1911" s="14">
        <v>1558228</v>
      </c>
      <c r="B1911" s="14" t="s">
        <v>406</v>
      </c>
      <c r="C1911" s="14">
        <v>1</v>
      </c>
      <c r="E1911" s="14">
        <v>1</v>
      </c>
      <c r="H1911" s="14">
        <v>1</v>
      </c>
      <c r="I1911" s="14" t="s">
        <v>678</v>
      </c>
    </row>
    <row r="1912" spans="1:9" x14ac:dyDescent="0.5">
      <c r="A1912" s="14">
        <v>1505002</v>
      </c>
      <c r="B1912" s="14" t="s">
        <v>684</v>
      </c>
      <c r="E1912" s="14">
        <v>4</v>
      </c>
      <c r="H1912" s="14">
        <v>1</v>
      </c>
      <c r="I1912" s="14" t="s">
        <v>678</v>
      </c>
    </row>
    <row r="1913" spans="1:9" x14ac:dyDescent="0.5">
      <c r="A1913" s="14">
        <v>1462375</v>
      </c>
      <c r="B1913" s="14" t="s">
        <v>685</v>
      </c>
      <c r="E1913" s="14">
        <v>1</v>
      </c>
      <c r="H1913" s="14">
        <v>1</v>
      </c>
      <c r="I1913" s="14" t="s">
        <v>678</v>
      </c>
    </row>
    <row r="1914" spans="1:9" x14ac:dyDescent="0.5">
      <c r="A1914" s="14">
        <v>1481630</v>
      </c>
      <c r="B1914" s="14" t="s">
        <v>115</v>
      </c>
      <c r="E1914" s="14">
        <v>1</v>
      </c>
      <c r="H1914" s="14">
        <v>1</v>
      </c>
      <c r="I1914" s="14" t="s">
        <v>678</v>
      </c>
    </row>
    <row r="1915" spans="1:9" x14ac:dyDescent="0.5">
      <c r="A1915" s="14">
        <v>1517726</v>
      </c>
      <c r="B1915" s="14" t="s">
        <v>236</v>
      </c>
      <c r="E1915" s="14">
        <v>13</v>
      </c>
      <c r="H1915" s="14">
        <v>1</v>
      </c>
      <c r="I1915" s="14" t="s">
        <v>678</v>
      </c>
    </row>
    <row r="1916" spans="1:9" x14ac:dyDescent="0.5">
      <c r="A1916" s="14">
        <v>1556925</v>
      </c>
      <c r="B1916" s="14" t="s">
        <v>686</v>
      </c>
      <c r="E1916" s="14">
        <v>1</v>
      </c>
      <c r="H1916" s="14">
        <v>1</v>
      </c>
      <c r="I1916" s="14" t="s">
        <v>678</v>
      </c>
    </row>
    <row r="1917" spans="1:9" x14ac:dyDescent="0.5">
      <c r="A1917" s="14">
        <v>1554356</v>
      </c>
      <c r="B1917" s="14" t="s">
        <v>327</v>
      </c>
      <c r="D1917" s="14">
        <v>2</v>
      </c>
      <c r="H1917" s="14">
        <v>1</v>
      </c>
      <c r="I1917" s="14" t="s">
        <v>678</v>
      </c>
    </row>
    <row r="1918" spans="1:9" x14ac:dyDescent="0.5">
      <c r="A1918" s="14">
        <v>1544104</v>
      </c>
      <c r="B1918" s="14" t="s">
        <v>383</v>
      </c>
      <c r="E1918" s="14">
        <v>2</v>
      </c>
      <c r="H1918" s="14">
        <v>1</v>
      </c>
      <c r="I1918" s="14" t="s">
        <v>678</v>
      </c>
    </row>
    <row r="1919" spans="1:9" x14ac:dyDescent="0.5">
      <c r="A1919" s="14">
        <v>1556945</v>
      </c>
      <c r="B1919" s="14" t="s">
        <v>119</v>
      </c>
      <c r="I1919" s="14" t="s">
        <v>678</v>
      </c>
    </row>
    <row r="1920" spans="1:9" x14ac:dyDescent="0.5">
      <c r="A1920" s="14">
        <v>1490219</v>
      </c>
      <c r="B1920" s="14" t="s">
        <v>312</v>
      </c>
      <c r="D1920" s="14">
        <v>1</v>
      </c>
      <c r="H1920" s="14">
        <v>1</v>
      </c>
      <c r="I1920" s="14" t="s">
        <v>678</v>
      </c>
    </row>
    <row r="1921" spans="1:9" x14ac:dyDescent="0.5">
      <c r="A1921" s="14">
        <v>1568781</v>
      </c>
      <c r="B1921" s="14" t="s">
        <v>646</v>
      </c>
      <c r="E1921" s="14">
        <v>1</v>
      </c>
      <c r="H1921" s="14">
        <v>1</v>
      </c>
      <c r="I1921" s="14" t="s">
        <v>678</v>
      </c>
    </row>
    <row r="1922" spans="1:9" x14ac:dyDescent="0.5">
      <c r="A1922" s="14">
        <v>1578915</v>
      </c>
      <c r="B1922" s="14" t="s">
        <v>598</v>
      </c>
      <c r="C1922" s="14">
        <v>1</v>
      </c>
      <c r="H1922" s="14">
        <v>1</v>
      </c>
      <c r="I1922" s="14" t="s">
        <v>678</v>
      </c>
    </row>
    <row r="1923" spans="1:9" x14ac:dyDescent="0.5">
      <c r="A1923" s="14">
        <v>1473704</v>
      </c>
      <c r="B1923" s="14" t="s">
        <v>155</v>
      </c>
      <c r="E1923" s="14">
        <v>2</v>
      </c>
      <c r="H1923" s="14">
        <v>1</v>
      </c>
      <c r="I1923" s="14" t="s">
        <v>678</v>
      </c>
    </row>
    <row r="1924" spans="1:9" x14ac:dyDescent="0.5">
      <c r="A1924" s="14">
        <v>1534092</v>
      </c>
      <c r="B1924" s="14" t="s">
        <v>345</v>
      </c>
      <c r="D1924" s="14">
        <v>1</v>
      </c>
      <c r="H1924" s="14">
        <v>1</v>
      </c>
      <c r="I1924" s="14" t="s">
        <v>678</v>
      </c>
    </row>
    <row r="1925" spans="1:9" x14ac:dyDescent="0.5">
      <c r="A1925" s="14">
        <v>1567559</v>
      </c>
      <c r="B1925" s="14" t="s">
        <v>236</v>
      </c>
      <c r="E1925" s="14">
        <v>8</v>
      </c>
      <c r="H1925" s="14">
        <v>1</v>
      </c>
      <c r="I1925" s="14" t="s">
        <v>678</v>
      </c>
    </row>
    <row r="1926" spans="1:9" x14ac:dyDescent="0.5">
      <c r="A1926" s="14">
        <v>1502985</v>
      </c>
      <c r="B1926" s="14" t="s">
        <v>187</v>
      </c>
      <c r="D1926" s="14">
        <v>2</v>
      </c>
      <c r="H1926" s="14">
        <v>1</v>
      </c>
      <c r="I1926" s="14" t="s">
        <v>678</v>
      </c>
    </row>
    <row r="1927" spans="1:9" x14ac:dyDescent="0.5">
      <c r="A1927" s="14">
        <v>1608223</v>
      </c>
      <c r="B1927" s="14" t="s">
        <v>687</v>
      </c>
      <c r="E1927" s="14">
        <v>2</v>
      </c>
      <c r="H1927" s="14">
        <v>1</v>
      </c>
      <c r="I1927" s="14" t="s">
        <v>678</v>
      </c>
    </row>
    <row r="1928" spans="1:9" x14ac:dyDescent="0.5">
      <c r="A1928" s="14">
        <v>1513753</v>
      </c>
      <c r="B1928" s="14" t="s">
        <v>298</v>
      </c>
      <c r="D1928" s="14">
        <v>2</v>
      </c>
      <c r="H1928" s="14">
        <v>1</v>
      </c>
      <c r="I1928" s="14" t="s">
        <v>678</v>
      </c>
    </row>
    <row r="1929" spans="1:9" x14ac:dyDescent="0.5">
      <c r="A1929" s="14">
        <v>1505811</v>
      </c>
      <c r="B1929" s="14" t="s">
        <v>254</v>
      </c>
      <c r="E1929" s="14">
        <v>1</v>
      </c>
      <c r="H1929" s="14">
        <v>1</v>
      </c>
      <c r="I1929" s="14" t="s">
        <v>678</v>
      </c>
    </row>
    <row r="1930" spans="1:9" x14ac:dyDescent="0.5">
      <c r="A1930" s="14">
        <v>1490027</v>
      </c>
      <c r="B1930" s="14" t="s">
        <v>312</v>
      </c>
      <c r="E1930" s="14">
        <v>1</v>
      </c>
      <c r="H1930" s="14">
        <v>1</v>
      </c>
      <c r="I1930" s="14" t="s">
        <v>678</v>
      </c>
    </row>
    <row r="1931" spans="1:9" x14ac:dyDescent="0.5">
      <c r="A1931" s="14">
        <v>1565614</v>
      </c>
      <c r="B1931" s="14" t="s">
        <v>119</v>
      </c>
      <c r="I1931" s="14" t="s">
        <v>678</v>
      </c>
    </row>
    <row r="1932" spans="1:9" x14ac:dyDescent="0.5">
      <c r="A1932" s="14">
        <v>1498899</v>
      </c>
      <c r="B1932" s="14" t="s">
        <v>134</v>
      </c>
      <c r="E1932" s="14">
        <v>2</v>
      </c>
      <c r="H1932" s="14">
        <v>1</v>
      </c>
      <c r="I1932" s="14" t="s">
        <v>678</v>
      </c>
    </row>
    <row r="1933" spans="1:9" x14ac:dyDescent="0.5">
      <c r="A1933" s="14">
        <v>1535500</v>
      </c>
      <c r="B1933" s="14" t="s">
        <v>443</v>
      </c>
      <c r="E1933" s="14">
        <v>1</v>
      </c>
      <c r="H1933" s="14">
        <v>1</v>
      </c>
      <c r="I1933" s="14" t="s">
        <v>678</v>
      </c>
    </row>
    <row r="1934" spans="1:9" x14ac:dyDescent="0.5">
      <c r="A1934" s="14">
        <v>1507108</v>
      </c>
      <c r="B1934" s="14" t="s">
        <v>236</v>
      </c>
      <c r="E1934" s="14">
        <v>10</v>
      </c>
      <c r="H1934" s="14">
        <v>1</v>
      </c>
      <c r="I1934" s="14" t="s">
        <v>678</v>
      </c>
    </row>
    <row r="1935" spans="1:9" x14ac:dyDescent="0.5">
      <c r="A1935" s="14">
        <v>1569275</v>
      </c>
      <c r="B1935" s="14" t="s">
        <v>159</v>
      </c>
      <c r="E1935" s="14">
        <v>1</v>
      </c>
      <c r="H1935" s="14">
        <v>1</v>
      </c>
      <c r="I1935" s="14" t="s">
        <v>678</v>
      </c>
    </row>
    <row r="1936" spans="1:9" x14ac:dyDescent="0.5">
      <c r="A1936" s="14">
        <v>1558604</v>
      </c>
      <c r="B1936" s="14" t="s">
        <v>443</v>
      </c>
      <c r="E1936" s="14">
        <v>1</v>
      </c>
      <c r="H1936" s="14">
        <v>1</v>
      </c>
      <c r="I1936" s="14" t="s">
        <v>678</v>
      </c>
    </row>
    <row r="1937" spans="1:9" x14ac:dyDescent="0.5">
      <c r="A1937" s="14">
        <v>1415797</v>
      </c>
      <c r="B1937" s="14" t="s">
        <v>309</v>
      </c>
      <c r="C1937" s="14">
        <v>1</v>
      </c>
      <c r="H1937" s="14">
        <v>1</v>
      </c>
      <c r="I1937" s="14" t="s">
        <v>678</v>
      </c>
    </row>
    <row r="1938" spans="1:9" x14ac:dyDescent="0.5">
      <c r="A1938" s="14">
        <v>1548724</v>
      </c>
      <c r="B1938" s="14" t="s">
        <v>688</v>
      </c>
      <c r="D1938" s="14">
        <v>4</v>
      </c>
      <c r="H1938" s="14">
        <v>1</v>
      </c>
      <c r="I1938" s="14" t="s">
        <v>678</v>
      </c>
    </row>
    <row r="1939" spans="1:9" x14ac:dyDescent="0.5">
      <c r="A1939" s="14">
        <v>1564692</v>
      </c>
      <c r="B1939" s="14" t="s">
        <v>93</v>
      </c>
      <c r="D1939" s="14">
        <v>1</v>
      </c>
      <c r="E1939" s="14">
        <v>2</v>
      </c>
      <c r="H1939" s="14">
        <v>1</v>
      </c>
      <c r="I1939" s="14" t="s">
        <v>678</v>
      </c>
    </row>
    <row r="1940" spans="1:9" x14ac:dyDescent="0.5">
      <c r="A1940" s="14">
        <v>1498907</v>
      </c>
      <c r="B1940" s="14" t="s">
        <v>134</v>
      </c>
      <c r="E1940" s="14">
        <v>2</v>
      </c>
      <c r="H1940" s="14">
        <v>1</v>
      </c>
      <c r="I1940" s="14" t="s">
        <v>678</v>
      </c>
    </row>
    <row r="1941" spans="1:9" x14ac:dyDescent="0.5">
      <c r="A1941" s="14">
        <v>1493245</v>
      </c>
      <c r="B1941" s="14" t="s">
        <v>158</v>
      </c>
      <c r="E1941" s="14">
        <v>1</v>
      </c>
      <c r="H1941" s="14">
        <v>1</v>
      </c>
      <c r="I1941" s="14" t="s">
        <v>678</v>
      </c>
    </row>
    <row r="1942" spans="1:9" x14ac:dyDescent="0.5">
      <c r="A1942" s="14">
        <v>1498929</v>
      </c>
      <c r="B1942" s="14" t="s">
        <v>134</v>
      </c>
      <c r="E1942" s="14">
        <v>3</v>
      </c>
      <c r="H1942" s="14">
        <v>1</v>
      </c>
      <c r="I1942" s="14" t="s">
        <v>678</v>
      </c>
    </row>
    <row r="1943" spans="1:9" x14ac:dyDescent="0.5">
      <c r="A1943" s="14">
        <v>1558591</v>
      </c>
      <c r="B1943" s="14" t="s">
        <v>443</v>
      </c>
      <c r="E1943" s="14">
        <v>1</v>
      </c>
      <c r="H1943" s="14">
        <v>1</v>
      </c>
      <c r="I1943" s="14" t="s">
        <v>678</v>
      </c>
    </row>
    <row r="1944" spans="1:9" x14ac:dyDescent="0.5">
      <c r="A1944" s="14">
        <v>1519324</v>
      </c>
      <c r="B1944" s="14" t="s">
        <v>519</v>
      </c>
      <c r="E1944" s="14">
        <v>2</v>
      </c>
      <c r="H1944" s="14">
        <v>1</v>
      </c>
      <c r="I1944" s="14" t="s">
        <v>678</v>
      </c>
    </row>
    <row r="1945" spans="1:9" x14ac:dyDescent="0.5">
      <c r="A1945" s="14">
        <v>1578257</v>
      </c>
      <c r="B1945" s="14" t="s">
        <v>134</v>
      </c>
      <c r="E1945" s="14">
        <v>3</v>
      </c>
      <c r="H1945" s="14">
        <v>1</v>
      </c>
      <c r="I1945" s="14" t="s">
        <v>678</v>
      </c>
    </row>
    <row r="1946" spans="1:9" x14ac:dyDescent="0.5">
      <c r="A1946" s="14">
        <v>1544112</v>
      </c>
      <c r="B1946" s="14" t="s">
        <v>383</v>
      </c>
      <c r="E1946" s="14">
        <v>2</v>
      </c>
      <c r="H1946" s="14">
        <v>1</v>
      </c>
      <c r="I1946" s="14" t="s">
        <v>678</v>
      </c>
    </row>
    <row r="1947" spans="1:9" x14ac:dyDescent="0.5">
      <c r="A1947" s="14">
        <v>1511500</v>
      </c>
      <c r="B1947" s="14" t="s">
        <v>220</v>
      </c>
      <c r="E1947" s="14">
        <v>4</v>
      </c>
      <c r="H1947" s="14">
        <v>1</v>
      </c>
      <c r="I1947" s="14" t="s">
        <v>678</v>
      </c>
    </row>
    <row r="1948" spans="1:9" x14ac:dyDescent="0.5">
      <c r="A1948" s="14">
        <v>1559954</v>
      </c>
      <c r="B1948" s="14" t="s">
        <v>689</v>
      </c>
      <c r="E1948" s="14">
        <v>1</v>
      </c>
      <c r="H1948" s="14">
        <v>1</v>
      </c>
      <c r="I1948" s="14" t="s">
        <v>678</v>
      </c>
    </row>
    <row r="1949" spans="1:9" x14ac:dyDescent="0.5">
      <c r="A1949" s="14">
        <v>1589136</v>
      </c>
      <c r="B1949" s="14" t="s">
        <v>455</v>
      </c>
      <c r="E1949" s="14">
        <v>1</v>
      </c>
      <c r="H1949" s="14">
        <v>1</v>
      </c>
      <c r="I1949" s="14" t="s">
        <v>678</v>
      </c>
    </row>
    <row r="1950" spans="1:9" x14ac:dyDescent="0.5">
      <c r="A1950" s="14">
        <v>1505242</v>
      </c>
      <c r="B1950" s="14" t="s">
        <v>433</v>
      </c>
      <c r="E1950" s="14">
        <v>1</v>
      </c>
      <c r="H1950" s="14">
        <v>1</v>
      </c>
      <c r="I1950" s="14" t="s">
        <v>678</v>
      </c>
    </row>
    <row r="1951" spans="1:9" x14ac:dyDescent="0.5">
      <c r="A1951" s="14">
        <v>1526949</v>
      </c>
      <c r="B1951" s="14" t="s">
        <v>500</v>
      </c>
      <c r="D1951" s="14">
        <v>1</v>
      </c>
      <c r="H1951" s="14">
        <v>1</v>
      </c>
      <c r="I1951" s="14" t="s">
        <v>678</v>
      </c>
    </row>
    <row r="1952" spans="1:9" x14ac:dyDescent="0.5">
      <c r="A1952" s="14">
        <v>1498928</v>
      </c>
      <c r="B1952" s="14" t="s">
        <v>134</v>
      </c>
      <c r="E1952" s="14">
        <v>2</v>
      </c>
      <c r="H1952" s="14">
        <v>1</v>
      </c>
      <c r="I1952" s="14" t="s">
        <v>678</v>
      </c>
    </row>
    <row r="1953" spans="1:9" x14ac:dyDescent="0.5">
      <c r="A1953" s="14">
        <v>1574073</v>
      </c>
      <c r="B1953" s="14" t="s">
        <v>472</v>
      </c>
      <c r="C1953" s="14">
        <v>1</v>
      </c>
      <c r="H1953" s="14">
        <v>1</v>
      </c>
      <c r="I1953" s="14" t="s">
        <v>678</v>
      </c>
    </row>
    <row r="1954" spans="1:9" x14ac:dyDescent="0.5">
      <c r="A1954" s="14">
        <v>1581366</v>
      </c>
      <c r="B1954" s="14" t="s">
        <v>115</v>
      </c>
      <c r="E1954" s="14">
        <v>3</v>
      </c>
      <c r="H1954" s="14">
        <v>1</v>
      </c>
      <c r="I1954" s="14" t="s">
        <v>678</v>
      </c>
    </row>
    <row r="1955" spans="1:9" x14ac:dyDescent="0.5">
      <c r="A1955" s="14">
        <v>1558601</v>
      </c>
      <c r="B1955" s="14" t="s">
        <v>443</v>
      </c>
      <c r="E1955" s="14">
        <v>1</v>
      </c>
      <c r="H1955" s="14">
        <v>1</v>
      </c>
      <c r="I1955" s="14" t="s">
        <v>678</v>
      </c>
    </row>
    <row r="1956" spans="1:9" x14ac:dyDescent="0.5">
      <c r="A1956" s="14">
        <v>1533768</v>
      </c>
      <c r="B1956" s="14" t="s">
        <v>433</v>
      </c>
      <c r="E1956" s="14">
        <v>1</v>
      </c>
      <c r="H1956" s="14">
        <v>1</v>
      </c>
      <c r="I1956" s="14" t="s">
        <v>678</v>
      </c>
    </row>
    <row r="1957" spans="1:9" x14ac:dyDescent="0.5">
      <c r="A1957" s="14">
        <v>1576196</v>
      </c>
      <c r="B1957" s="14" t="s">
        <v>406</v>
      </c>
      <c r="D1957" s="14">
        <v>2</v>
      </c>
      <c r="H1957" s="14">
        <v>1</v>
      </c>
      <c r="I1957" s="14" t="s">
        <v>678</v>
      </c>
    </row>
    <row r="1958" spans="1:9" x14ac:dyDescent="0.5">
      <c r="A1958" s="14">
        <v>1583432</v>
      </c>
      <c r="B1958" s="14" t="s">
        <v>171</v>
      </c>
      <c r="D1958" s="14">
        <v>1</v>
      </c>
      <c r="H1958" s="14">
        <v>1</v>
      </c>
      <c r="I1958" s="14" t="s">
        <v>678</v>
      </c>
    </row>
    <row r="1959" spans="1:9" x14ac:dyDescent="0.5">
      <c r="A1959" s="14">
        <v>1548862</v>
      </c>
      <c r="B1959" s="14" t="s">
        <v>231</v>
      </c>
      <c r="E1959" s="14">
        <v>3</v>
      </c>
      <c r="H1959" s="14">
        <v>1</v>
      </c>
      <c r="I1959" s="14" t="s">
        <v>678</v>
      </c>
    </row>
    <row r="1960" spans="1:9" x14ac:dyDescent="0.5">
      <c r="A1960" s="14">
        <v>1464175</v>
      </c>
      <c r="B1960" s="14" t="s">
        <v>455</v>
      </c>
      <c r="E1960" s="14">
        <v>2</v>
      </c>
      <c r="H1960" s="14">
        <v>1</v>
      </c>
      <c r="I1960" s="14" t="s">
        <v>678</v>
      </c>
    </row>
    <row r="1961" spans="1:9" x14ac:dyDescent="0.5">
      <c r="A1961" s="14">
        <v>1511463</v>
      </c>
      <c r="B1961" s="14" t="s">
        <v>220</v>
      </c>
      <c r="E1961" s="14">
        <v>4</v>
      </c>
      <c r="H1961" s="14">
        <v>1</v>
      </c>
      <c r="I1961" s="14" t="s">
        <v>678</v>
      </c>
    </row>
    <row r="1962" spans="1:9" x14ac:dyDescent="0.5">
      <c r="A1962" s="14">
        <v>1547863</v>
      </c>
      <c r="B1962" s="14" t="s">
        <v>119</v>
      </c>
      <c r="I1962" s="14" t="s">
        <v>678</v>
      </c>
    </row>
    <row r="1963" spans="1:9" x14ac:dyDescent="0.5">
      <c r="A1963" s="14">
        <v>1583427</v>
      </c>
      <c r="B1963" s="14" t="s">
        <v>171</v>
      </c>
      <c r="E1963" s="14">
        <v>1</v>
      </c>
      <c r="H1963" s="14">
        <v>1</v>
      </c>
      <c r="I1963" s="14" t="s">
        <v>678</v>
      </c>
    </row>
    <row r="1964" spans="1:9" x14ac:dyDescent="0.5">
      <c r="A1964" s="14">
        <v>1558597</v>
      </c>
      <c r="B1964" s="14" t="s">
        <v>443</v>
      </c>
      <c r="E1964" s="14">
        <v>1</v>
      </c>
      <c r="H1964" s="14">
        <v>1</v>
      </c>
      <c r="I1964" s="14" t="s">
        <v>678</v>
      </c>
    </row>
    <row r="1965" spans="1:9" x14ac:dyDescent="0.5">
      <c r="A1965" s="14">
        <v>1558333</v>
      </c>
      <c r="B1965" s="14" t="s">
        <v>690</v>
      </c>
      <c r="D1965" s="14">
        <v>1</v>
      </c>
      <c r="H1965" s="14">
        <v>1</v>
      </c>
      <c r="I1965" s="14" t="s">
        <v>678</v>
      </c>
    </row>
    <row r="1966" spans="1:9" x14ac:dyDescent="0.5">
      <c r="A1966" s="14">
        <v>1498926</v>
      </c>
      <c r="B1966" s="14" t="s">
        <v>134</v>
      </c>
      <c r="E1966" s="14">
        <v>2</v>
      </c>
      <c r="H1966" s="14">
        <v>1</v>
      </c>
      <c r="I1966" s="14" t="s">
        <v>678</v>
      </c>
    </row>
    <row r="1967" spans="1:9" x14ac:dyDescent="0.5">
      <c r="A1967" s="14">
        <v>1498918</v>
      </c>
      <c r="B1967" s="14" t="s">
        <v>134</v>
      </c>
      <c r="E1967" s="14">
        <v>2</v>
      </c>
      <c r="H1967" s="14">
        <v>1</v>
      </c>
      <c r="I1967" s="14" t="s">
        <v>678</v>
      </c>
    </row>
    <row r="1968" spans="1:9" x14ac:dyDescent="0.5">
      <c r="A1968" s="14">
        <v>1505253</v>
      </c>
      <c r="B1968" s="14" t="s">
        <v>433</v>
      </c>
      <c r="E1968" s="14">
        <v>1</v>
      </c>
      <c r="H1968" s="14">
        <v>1</v>
      </c>
      <c r="I1968" s="14" t="s">
        <v>678</v>
      </c>
    </row>
    <row r="1969" spans="1:9" x14ac:dyDescent="0.5">
      <c r="A1969" s="14">
        <v>1538102</v>
      </c>
      <c r="B1969" s="14" t="s">
        <v>119</v>
      </c>
      <c r="I1969" s="14" t="s">
        <v>678</v>
      </c>
    </row>
    <row r="1970" spans="1:9" x14ac:dyDescent="0.5">
      <c r="A1970" s="14">
        <v>1506623</v>
      </c>
      <c r="B1970" s="14" t="s">
        <v>691</v>
      </c>
      <c r="C1970" s="14">
        <v>1</v>
      </c>
      <c r="H1970" s="14">
        <v>1</v>
      </c>
      <c r="I1970" s="14" t="s">
        <v>692</v>
      </c>
    </row>
    <row r="1971" spans="1:9" x14ac:dyDescent="0.5">
      <c r="A1971" s="14">
        <v>1549604</v>
      </c>
      <c r="B1971" s="14" t="s">
        <v>676</v>
      </c>
      <c r="E1971" s="14">
        <v>10</v>
      </c>
      <c r="H1971" s="14">
        <v>1</v>
      </c>
      <c r="I1971" s="14" t="s">
        <v>693</v>
      </c>
    </row>
    <row r="1972" spans="1:9" x14ac:dyDescent="0.5">
      <c r="A1972" s="14">
        <v>1623567</v>
      </c>
      <c r="E1972" s="14">
        <v>2</v>
      </c>
      <c r="H1972" s="14">
        <v>1</v>
      </c>
      <c r="I1972" s="14" t="s">
        <v>693</v>
      </c>
    </row>
    <row r="1973" spans="1:9" x14ac:dyDescent="0.5">
      <c r="A1973" s="14">
        <v>1552685</v>
      </c>
      <c r="B1973" s="14" t="s">
        <v>676</v>
      </c>
      <c r="E1973" s="14">
        <v>2</v>
      </c>
      <c r="H1973" s="14">
        <v>1</v>
      </c>
      <c r="I1973" s="14" t="s">
        <v>693</v>
      </c>
    </row>
    <row r="1974" spans="1:9" x14ac:dyDescent="0.5">
      <c r="A1974" s="14">
        <v>1549609</v>
      </c>
      <c r="B1974" s="14" t="s">
        <v>676</v>
      </c>
      <c r="D1974" s="14">
        <v>1</v>
      </c>
      <c r="E1974" s="14">
        <v>6</v>
      </c>
      <c r="H1974" s="14">
        <v>1</v>
      </c>
      <c r="I1974" s="14" t="s">
        <v>693</v>
      </c>
    </row>
    <row r="1975" spans="1:9" x14ac:dyDescent="0.5">
      <c r="A1975" s="14">
        <v>1508382</v>
      </c>
      <c r="B1975" s="14" t="s">
        <v>127</v>
      </c>
      <c r="E1975" s="14">
        <v>2</v>
      </c>
      <c r="H1975" s="14">
        <v>1</v>
      </c>
      <c r="I1975" s="14" t="s">
        <v>693</v>
      </c>
    </row>
    <row r="1976" spans="1:9" x14ac:dyDescent="0.5">
      <c r="A1976" s="14">
        <v>1556513</v>
      </c>
      <c r="B1976" s="14" t="s">
        <v>127</v>
      </c>
      <c r="E1976" s="14">
        <v>1</v>
      </c>
      <c r="H1976" s="14">
        <v>1</v>
      </c>
      <c r="I1976" s="14" t="s">
        <v>693</v>
      </c>
    </row>
    <row r="1977" spans="1:9" x14ac:dyDescent="0.5">
      <c r="A1977" s="14">
        <v>1548678</v>
      </c>
      <c r="B1977" s="14" t="s">
        <v>694</v>
      </c>
      <c r="E1977" s="14">
        <v>1</v>
      </c>
      <c r="H1977" s="14">
        <v>1</v>
      </c>
      <c r="I1977" s="14" t="s">
        <v>693</v>
      </c>
    </row>
    <row r="1978" spans="1:9" x14ac:dyDescent="0.5">
      <c r="A1978" s="14">
        <v>1556539</v>
      </c>
      <c r="B1978" s="14" t="s">
        <v>127</v>
      </c>
      <c r="E1978" s="14">
        <v>2</v>
      </c>
      <c r="H1978" s="14">
        <v>1</v>
      </c>
      <c r="I1978" s="14" t="s">
        <v>693</v>
      </c>
    </row>
    <row r="1979" spans="1:9" x14ac:dyDescent="0.5">
      <c r="A1979" s="14">
        <v>1546441</v>
      </c>
      <c r="B1979" s="14" t="s">
        <v>528</v>
      </c>
      <c r="E1979" s="14">
        <v>1</v>
      </c>
      <c r="H1979" s="14">
        <v>1</v>
      </c>
      <c r="I1979" s="14" t="s">
        <v>693</v>
      </c>
    </row>
    <row r="1980" spans="1:9" x14ac:dyDescent="0.5">
      <c r="A1980" s="14">
        <v>1561234</v>
      </c>
      <c r="B1980" s="14" t="s">
        <v>346</v>
      </c>
      <c r="E1980" s="14">
        <v>1</v>
      </c>
      <c r="H1980" s="14">
        <v>1</v>
      </c>
      <c r="I1980" s="14" t="s">
        <v>693</v>
      </c>
    </row>
    <row r="1981" spans="1:9" x14ac:dyDescent="0.5">
      <c r="A1981" s="14">
        <v>1556548</v>
      </c>
      <c r="B1981" s="14" t="s">
        <v>127</v>
      </c>
      <c r="E1981" s="14">
        <v>2</v>
      </c>
      <c r="H1981" s="14">
        <v>1</v>
      </c>
      <c r="I1981" s="14" t="s">
        <v>693</v>
      </c>
    </row>
    <row r="1982" spans="1:9" x14ac:dyDescent="0.5">
      <c r="A1982" s="14">
        <v>1543950</v>
      </c>
      <c r="B1982" s="14" t="s">
        <v>526</v>
      </c>
      <c r="D1982" s="14">
        <v>1</v>
      </c>
      <c r="H1982" s="14">
        <v>1</v>
      </c>
      <c r="I1982" s="14" t="s">
        <v>693</v>
      </c>
    </row>
    <row r="1983" spans="1:9" x14ac:dyDescent="0.5">
      <c r="A1983" s="14">
        <v>1496330</v>
      </c>
      <c r="B1983" s="14" t="s">
        <v>528</v>
      </c>
      <c r="E1983" s="14">
        <v>1</v>
      </c>
      <c r="H1983" s="14">
        <v>1</v>
      </c>
      <c r="I1983" s="14" t="s">
        <v>693</v>
      </c>
    </row>
    <row r="1984" spans="1:9" x14ac:dyDescent="0.5">
      <c r="A1984" s="14">
        <v>1537231</v>
      </c>
      <c r="B1984" s="14" t="s">
        <v>127</v>
      </c>
      <c r="E1984" s="14">
        <v>2</v>
      </c>
      <c r="H1984" s="14">
        <v>1</v>
      </c>
      <c r="I1984" s="14" t="s">
        <v>693</v>
      </c>
    </row>
    <row r="1985" spans="1:9" x14ac:dyDescent="0.5">
      <c r="A1985" s="14">
        <v>1556498</v>
      </c>
      <c r="B1985" s="14" t="s">
        <v>127</v>
      </c>
      <c r="E1985" s="14">
        <v>2</v>
      </c>
      <c r="H1985" s="14">
        <v>1</v>
      </c>
      <c r="I1985" s="14" t="s">
        <v>693</v>
      </c>
    </row>
    <row r="1986" spans="1:9" x14ac:dyDescent="0.5">
      <c r="A1986" s="14">
        <v>1537233</v>
      </c>
      <c r="B1986" s="14" t="s">
        <v>127</v>
      </c>
      <c r="E1986" s="14">
        <v>1</v>
      </c>
      <c r="H1986" s="14">
        <v>1</v>
      </c>
      <c r="I1986" s="14" t="s">
        <v>693</v>
      </c>
    </row>
    <row r="1987" spans="1:9" x14ac:dyDescent="0.5">
      <c r="A1987" s="14">
        <v>1569948</v>
      </c>
      <c r="B1987" s="14" t="s">
        <v>127</v>
      </c>
      <c r="E1987" s="14">
        <v>1</v>
      </c>
      <c r="H1987" s="14">
        <v>1</v>
      </c>
      <c r="I1987" s="14" t="s">
        <v>693</v>
      </c>
    </row>
    <row r="1988" spans="1:9" x14ac:dyDescent="0.5">
      <c r="A1988" s="14">
        <v>1558257</v>
      </c>
      <c r="B1988" s="14" t="s">
        <v>528</v>
      </c>
      <c r="E1988" s="14">
        <v>1</v>
      </c>
      <c r="H1988" s="14">
        <v>1</v>
      </c>
      <c r="I1988" s="14" t="s">
        <v>693</v>
      </c>
    </row>
    <row r="1989" spans="1:9" x14ac:dyDescent="0.5">
      <c r="A1989" s="14">
        <v>1531770</v>
      </c>
      <c r="B1989" s="14" t="s">
        <v>127</v>
      </c>
      <c r="E1989" s="14">
        <v>2</v>
      </c>
      <c r="H1989" s="14">
        <v>1</v>
      </c>
      <c r="I1989" s="14" t="s">
        <v>693</v>
      </c>
    </row>
    <row r="1990" spans="1:9" x14ac:dyDescent="0.5">
      <c r="A1990" s="14">
        <v>1560017</v>
      </c>
      <c r="B1990" s="14" t="s">
        <v>396</v>
      </c>
      <c r="E1990" s="14">
        <v>1</v>
      </c>
      <c r="H1990" s="14">
        <v>1</v>
      </c>
      <c r="I1990" s="14" t="s">
        <v>693</v>
      </c>
    </row>
    <row r="1991" spans="1:9" x14ac:dyDescent="0.5">
      <c r="A1991" s="14">
        <v>1531783</v>
      </c>
      <c r="B1991" s="14" t="s">
        <v>127</v>
      </c>
      <c r="E1991" s="14">
        <v>2</v>
      </c>
      <c r="H1991" s="14">
        <v>1</v>
      </c>
      <c r="I1991" s="14" t="s">
        <v>693</v>
      </c>
    </row>
    <row r="1992" spans="1:9" x14ac:dyDescent="0.5">
      <c r="A1992" s="14">
        <v>1560025</v>
      </c>
      <c r="B1992" s="14" t="s">
        <v>396</v>
      </c>
      <c r="E1992" s="14">
        <v>1</v>
      </c>
      <c r="H1992" s="14">
        <v>1</v>
      </c>
      <c r="I1992" s="14" t="s">
        <v>693</v>
      </c>
    </row>
    <row r="1993" spans="1:9" x14ac:dyDescent="0.5">
      <c r="A1993" s="14">
        <v>1508375</v>
      </c>
      <c r="B1993" s="14" t="s">
        <v>127</v>
      </c>
      <c r="E1993" s="14">
        <v>2</v>
      </c>
      <c r="H1993" s="14">
        <v>1</v>
      </c>
      <c r="I1993" s="14" t="s">
        <v>693</v>
      </c>
    </row>
    <row r="1994" spans="1:9" x14ac:dyDescent="0.5">
      <c r="A1994" s="14">
        <v>1558240</v>
      </c>
      <c r="B1994" s="14" t="s">
        <v>528</v>
      </c>
      <c r="E1994" s="14">
        <v>1</v>
      </c>
      <c r="H1994" s="14">
        <v>1</v>
      </c>
      <c r="I1994" s="14" t="s">
        <v>693</v>
      </c>
    </row>
    <row r="1995" spans="1:9" x14ac:dyDescent="0.5">
      <c r="A1995" s="14">
        <v>1531774</v>
      </c>
      <c r="B1995" s="14" t="s">
        <v>127</v>
      </c>
      <c r="E1995" s="14">
        <v>2</v>
      </c>
      <c r="H1995" s="14">
        <v>1</v>
      </c>
      <c r="I1995" s="14" t="s">
        <v>693</v>
      </c>
    </row>
    <row r="1996" spans="1:9" x14ac:dyDescent="0.5">
      <c r="A1996" s="14">
        <v>1559991</v>
      </c>
      <c r="B1996" s="14" t="s">
        <v>396</v>
      </c>
      <c r="E1996" s="14">
        <v>1</v>
      </c>
      <c r="H1996" s="14">
        <v>1</v>
      </c>
      <c r="I1996" s="14" t="s">
        <v>693</v>
      </c>
    </row>
    <row r="1997" spans="1:9" x14ac:dyDescent="0.5">
      <c r="A1997" s="14">
        <v>1561651</v>
      </c>
      <c r="B1997" s="14" t="s">
        <v>328</v>
      </c>
      <c r="C1997" s="14">
        <v>1</v>
      </c>
      <c r="H1997" s="14">
        <v>1</v>
      </c>
      <c r="I1997" s="14" t="s">
        <v>695</v>
      </c>
    </row>
    <row r="1998" spans="1:9" x14ac:dyDescent="0.5">
      <c r="A1998" s="14">
        <v>1578815</v>
      </c>
      <c r="B1998" s="14" t="s">
        <v>696</v>
      </c>
      <c r="E1998" s="14">
        <v>1</v>
      </c>
      <c r="H1998" s="14">
        <v>1</v>
      </c>
      <c r="I1998" s="14" t="s">
        <v>697</v>
      </c>
    </row>
    <row r="1999" spans="1:9" x14ac:dyDescent="0.5">
      <c r="A1999" s="14">
        <v>1587279</v>
      </c>
      <c r="B1999" s="14" t="s">
        <v>698</v>
      </c>
      <c r="E1999" s="14">
        <v>1</v>
      </c>
      <c r="H1999" s="14">
        <v>1</v>
      </c>
      <c r="I1999" s="14" t="s">
        <v>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C61B-2848-41C4-9685-C6A0326FE6C0}">
  <sheetPr>
    <tabColor rgb="FF324354"/>
  </sheetPr>
  <dimension ref="A1:D4343"/>
  <sheetViews>
    <sheetView workbookViewId="0">
      <selection activeCell="C10" sqref="C10"/>
    </sheetView>
  </sheetViews>
  <sheetFormatPr defaultRowHeight="14.1" x14ac:dyDescent="0.5"/>
  <cols>
    <col min="1" max="1" width="75.19921875" bestFit="1" customWidth="1"/>
    <col min="2" max="2" width="49.046875" bestFit="1" customWidth="1"/>
    <col min="3" max="3" width="107.34765625" bestFit="1" customWidth="1"/>
    <col min="4" max="4" width="15.69921875" bestFit="1" customWidth="1"/>
  </cols>
  <sheetData>
    <row r="1" spans="1:4" x14ac:dyDescent="0.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5">
      <c r="A2" t="s">
        <v>160</v>
      </c>
      <c r="B2" t="s">
        <v>96</v>
      </c>
      <c r="C2" t="s">
        <v>160</v>
      </c>
      <c r="D2" t="s">
        <v>98</v>
      </c>
    </row>
    <row r="3" spans="1:4" x14ac:dyDescent="0.5">
      <c r="A3" t="s">
        <v>170</v>
      </c>
      <c r="B3" t="s">
        <v>97</v>
      </c>
      <c r="C3" t="s">
        <v>700</v>
      </c>
    </row>
    <row r="4" spans="1:4" x14ac:dyDescent="0.5">
      <c r="A4" t="s">
        <v>271</v>
      </c>
      <c r="B4" t="s">
        <v>97</v>
      </c>
      <c r="C4" t="s">
        <v>271</v>
      </c>
      <c r="D4" t="s">
        <v>701</v>
      </c>
    </row>
    <row r="5" spans="1:4" x14ac:dyDescent="0.5">
      <c r="A5" t="s">
        <v>180</v>
      </c>
      <c r="B5" t="s">
        <v>97</v>
      </c>
      <c r="C5" t="s">
        <v>702</v>
      </c>
    </row>
    <row r="6" spans="1:4" x14ac:dyDescent="0.5">
      <c r="A6" t="s">
        <v>703</v>
      </c>
      <c r="B6" t="s">
        <v>97</v>
      </c>
      <c r="C6" t="s">
        <v>704</v>
      </c>
      <c r="D6" t="s">
        <v>98</v>
      </c>
    </row>
    <row r="7" spans="1:4" x14ac:dyDescent="0.5">
      <c r="A7" t="s">
        <v>182</v>
      </c>
      <c r="B7" t="s">
        <v>97</v>
      </c>
      <c r="C7" t="s">
        <v>182</v>
      </c>
      <c r="D7" t="s">
        <v>705</v>
      </c>
    </row>
    <row r="8" spans="1:4" x14ac:dyDescent="0.5">
      <c r="A8" t="s">
        <v>166</v>
      </c>
      <c r="B8" t="s">
        <v>97</v>
      </c>
      <c r="C8" t="s">
        <v>166</v>
      </c>
    </row>
    <row r="9" spans="1:4" x14ac:dyDescent="0.5">
      <c r="A9" t="s">
        <v>235</v>
      </c>
      <c r="B9" t="s">
        <v>97</v>
      </c>
      <c r="C9" t="s">
        <v>235</v>
      </c>
    </row>
    <row r="10" spans="1:4" x14ac:dyDescent="0.5">
      <c r="A10" t="s">
        <v>318</v>
      </c>
      <c r="B10" t="s">
        <v>97</v>
      </c>
      <c r="C10" t="s">
        <v>318</v>
      </c>
    </row>
    <row r="11" spans="1:4" x14ac:dyDescent="0.5">
      <c r="A11" t="s">
        <v>585</v>
      </c>
      <c r="B11" t="s">
        <v>97</v>
      </c>
      <c r="C11" t="s">
        <v>217</v>
      </c>
      <c r="D11" t="s">
        <v>98</v>
      </c>
    </row>
    <row r="12" spans="1:4" x14ac:dyDescent="0.5">
      <c r="A12" t="s">
        <v>597</v>
      </c>
      <c r="B12" t="s">
        <v>97</v>
      </c>
      <c r="C12" t="s">
        <v>597</v>
      </c>
    </row>
    <row r="13" spans="1:4" x14ac:dyDescent="0.5">
      <c r="A13" t="s">
        <v>231</v>
      </c>
      <c r="B13" t="s">
        <v>97</v>
      </c>
      <c r="C13" t="s">
        <v>348</v>
      </c>
    </row>
    <row r="14" spans="1:4" x14ac:dyDescent="0.5">
      <c r="A14" t="s">
        <v>139</v>
      </c>
      <c r="B14" t="s">
        <v>97</v>
      </c>
      <c r="C14" t="s">
        <v>139</v>
      </c>
    </row>
    <row r="15" spans="1:4" x14ac:dyDescent="0.5">
      <c r="A15" t="s">
        <v>180</v>
      </c>
      <c r="B15" t="s">
        <v>97</v>
      </c>
      <c r="C15" t="s">
        <v>706</v>
      </c>
    </row>
    <row r="16" spans="1:4" x14ac:dyDescent="0.5">
      <c r="A16" t="s">
        <v>167</v>
      </c>
      <c r="B16" t="s">
        <v>97</v>
      </c>
      <c r="C16" t="s">
        <v>167</v>
      </c>
      <c r="D16" t="s">
        <v>701</v>
      </c>
    </row>
    <row r="17" spans="1:4" x14ac:dyDescent="0.5">
      <c r="A17" t="s">
        <v>416</v>
      </c>
      <c r="B17" t="s">
        <v>97</v>
      </c>
      <c r="C17" t="s">
        <v>416</v>
      </c>
    </row>
    <row r="18" spans="1:4" x14ac:dyDescent="0.5">
      <c r="A18" t="s">
        <v>139</v>
      </c>
      <c r="B18" t="s">
        <v>97</v>
      </c>
      <c r="C18" t="s">
        <v>139</v>
      </c>
    </row>
    <row r="19" spans="1:4" x14ac:dyDescent="0.5">
      <c r="A19" t="s">
        <v>447</v>
      </c>
      <c r="B19" t="s">
        <v>96</v>
      </c>
      <c r="C19" t="s">
        <v>707</v>
      </c>
    </row>
    <row r="20" spans="1:4" x14ac:dyDescent="0.5">
      <c r="A20" t="s">
        <v>443</v>
      </c>
      <c r="B20" t="s">
        <v>97</v>
      </c>
      <c r="C20" t="s">
        <v>708</v>
      </c>
    </row>
    <row r="21" spans="1:4" x14ac:dyDescent="0.5">
      <c r="A21" t="s">
        <v>165</v>
      </c>
      <c r="B21" t="s">
        <v>97</v>
      </c>
      <c r="C21" t="s">
        <v>165</v>
      </c>
      <c r="D21" t="s">
        <v>98</v>
      </c>
    </row>
    <row r="22" spans="1:4" x14ac:dyDescent="0.5">
      <c r="A22" t="s">
        <v>161</v>
      </c>
      <c r="B22" t="s">
        <v>97</v>
      </c>
      <c r="C22" t="s">
        <v>709</v>
      </c>
    </row>
    <row r="23" spans="1:4" x14ac:dyDescent="0.5">
      <c r="A23" t="s">
        <v>169</v>
      </c>
      <c r="B23" t="s">
        <v>97</v>
      </c>
      <c r="C23" t="s">
        <v>169</v>
      </c>
      <c r="D23" t="s">
        <v>98</v>
      </c>
    </row>
    <row r="24" spans="1:4" x14ac:dyDescent="0.5">
      <c r="A24" t="s">
        <v>528</v>
      </c>
      <c r="B24" t="s">
        <v>97</v>
      </c>
      <c r="C24" t="s">
        <v>528</v>
      </c>
      <c r="D24" t="s">
        <v>98</v>
      </c>
    </row>
    <row r="25" spans="1:4" x14ac:dyDescent="0.5">
      <c r="A25" t="s">
        <v>421</v>
      </c>
      <c r="B25" t="s">
        <v>97</v>
      </c>
      <c r="C25" t="s">
        <v>421</v>
      </c>
    </row>
    <row r="26" spans="1:4" x14ac:dyDescent="0.5">
      <c r="A26" t="s">
        <v>213</v>
      </c>
      <c r="B26" t="s">
        <v>97</v>
      </c>
      <c r="C26" t="s">
        <v>213</v>
      </c>
    </row>
    <row r="27" spans="1:4" x14ac:dyDescent="0.5">
      <c r="A27" t="s">
        <v>115</v>
      </c>
      <c r="B27" t="s">
        <v>97</v>
      </c>
      <c r="C27" t="s">
        <v>115</v>
      </c>
      <c r="D27" t="s">
        <v>705</v>
      </c>
    </row>
    <row r="28" spans="1:4" x14ac:dyDescent="0.5">
      <c r="A28" t="s">
        <v>505</v>
      </c>
      <c r="B28" t="s">
        <v>97</v>
      </c>
      <c r="C28" t="s">
        <v>710</v>
      </c>
    </row>
    <row r="29" spans="1:4" x14ac:dyDescent="0.5">
      <c r="A29" t="s">
        <v>127</v>
      </c>
      <c r="B29" t="s">
        <v>97</v>
      </c>
      <c r="C29" t="s">
        <v>127</v>
      </c>
      <c r="D29" t="s">
        <v>98</v>
      </c>
    </row>
    <row r="30" spans="1:4" x14ac:dyDescent="0.5">
      <c r="A30" t="s">
        <v>160</v>
      </c>
      <c r="B30" t="s">
        <v>96</v>
      </c>
      <c r="C30" t="s">
        <v>160</v>
      </c>
      <c r="D30" t="s">
        <v>98</v>
      </c>
    </row>
    <row r="31" spans="1:4" x14ac:dyDescent="0.5">
      <c r="A31" t="s">
        <v>184</v>
      </c>
      <c r="B31" t="s">
        <v>97</v>
      </c>
      <c r="C31" t="s">
        <v>184</v>
      </c>
      <c r="D31" t="s">
        <v>98</v>
      </c>
    </row>
    <row r="32" spans="1:4" x14ac:dyDescent="0.5">
      <c r="A32" t="s">
        <v>530</v>
      </c>
      <c r="B32" t="s">
        <v>96</v>
      </c>
      <c r="C32" t="s">
        <v>530</v>
      </c>
      <c r="D32" t="s">
        <v>98</v>
      </c>
    </row>
    <row r="33" spans="1:4" x14ac:dyDescent="0.5">
      <c r="A33" t="s">
        <v>322</v>
      </c>
      <c r="B33" t="s">
        <v>97</v>
      </c>
      <c r="C33" t="s">
        <v>322</v>
      </c>
    </row>
    <row r="34" spans="1:4" x14ac:dyDescent="0.5">
      <c r="A34" t="s">
        <v>711</v>
      </c>
      <c r="B34" t="s">
        <v>96</v>
      </c>
      <c r="C34" t="s">
        <v>614</v>
      </c>
    </row>
    <row r="35" spans="1:4" x14ac:dyDescent="0.5">
      <c r="A35" t="s">
        <v>396</v>
      </c>
      <c r="B35" t="s">
        <v>97</v>
      </c>
      <c r="C35" t="s">
        <v>396</v>
      </c>
      <c r="D35" t="s">
        <v>98</v>
      </c>
    </row>
    <row r="36" spans="1:4" x14ac:dyDescent="0.5">
      <c r="A36" t="s">
        <v>134</v>
      </c>
      <c r="B36" t="s">
        <v>97</v>
      </c>
      <c r="C36" t="s">
        <v>134</v>
      </c>
    </row>
    <row r="37" spans="1:4" x14ac:dyDescent="0.5">
      <c r="A37" t="s">
        <v>587</v>
      </c>
      <c r="B37" t="s">
        <v>96</v>
      </c>
      <c r="C37" t="s">
        <v>712</v>
      </c>
      <c r="D37" t="s">
        <v>98</v>
      </c>
    </row>
    <row r="38" spans="1:4" x14ac:dyDescent="0.5">
      <c r="A38" t="s">
        <v>95</v>
      </c>
      <c r="B38" t="s">
        <v>97</v>
      </c>
      <c r="C38" t="s">
        <v>99</v>
      </c>
    </row>
    <row r="39" spans="1:4" x14ac:dyDescent="0.5">
      <c r="A39" t="s">
        <v>129</v>
      </c>
      <c r="B39" t="s">
        <v>97</v>
      </c>
      <c r="C39" t="s">
        <v>129</v>
      </c>
      <c r="D39" t="s">
        <v>705</v>
      </c>
    </row>
    <row r="40" spans="1:4" x14ac:dyDescent="0.5">
      <c r="A40" t="s">
        <v>93</v>
      </c>
      <c r="B40" t="s">
        <v>97</v>
      </c>
      <c r="C40" t="s">
        <v>93</v>
      </c>
      <c r="D40" t="s">
        <v>98</v>
      </c>
    </row>
    <row r="41" spans="1:4" x14ac:dyDescent="0.5">
      <c r="A41" t="s">
        <v>423</v>
      </c>
      <c r="B41" t="s">
        <v>97</v>
      </c>
      <c r="C41" t="s">
        <v>423</v>
      </c>
    </row>
    <row r="42" spans="1:4" x14ac:dyDescent="0.5">
      <c r="A42" t="s">
        <v>422</v>
      </c>
      <c r="B42" t="s">
        <v>97</v>
      </c>
      <c r="C42" t="s">
        <v>713</v>
      </c>
      <c r="D42" t="s">
        <v>98</v>
      </c>
    </row>
    <row r="43" spans="1:4" x14ac:dyDescent="0.5">
      <c r="A43" t="s">
        <v>586</v>
      </c>
      <c r="B43" t="s">
        <v>97</v>
      </c>
      <c r="C43" t="s">
        <v>714</v>
      </c>
    </row>
    <row r="44" spans="1:4" x14ac:dyDescent="0.5">
      <c r="A44" t="s">
        <v>375</v>
      </c>
      <c r="B44" t="s">
        <v>97</v>
      </c>
      <c r="C44" t="s">
        <v>715</v>
      </c>
      <c r="D44" t="s">
        <v>98</v>
      </c>
    </row>
    <row r="45" spans="1:4" x14ac:dyDescent="0.5">
      <c r="A45" t="s">
        <v>117</v>
      </c>
      <c r="B45" t="s">
        <v>97</v>
      </c>
      <c r="C45" t="s">
        <v>716</v>
      </c>
    </row>
    <row r="46" spans="1:4" x14ac:dyDescent="0.5">
      <c r="A46" t="s">
        <v>276</v>
      </c>
      <c r="B46" t="s">
        <v>96</v>
      </c>
      <c r="C46" t="s">
        <v>276</v>
      </c>
      <c r="D46" t="s">
        <v>98</v>
      </c>
    </row>
    <row r="47" spans="1:4" x14ac:dyDescent="0.5">
      <c r="A47" t="s">
        <v>172</v>
      </c>
      <c r="B47" t="s">
        <v>97</v>
      </c>
      <c r="C47" t="s">
        <v>717</v>
      </c>
      <c r="D47" t="s">
        <v>98</v>
      </c>
    </row>
    <row r="48" spans="1:4" x14ac:dyDescent="0.5">
      <c r="A48" t="s">
        <v>478</v>
      </c>
      <c r="B48" t="s">
        <v>97</v>
      </c>
      <c r="C48" t="s">
        <v>718</v>
      </c>
    </row>
    <row r="49" spans="1:4" x14ac:dyDescent="0.5">
      <c r="A49" t="s">
        <v>450</v>
      </c>
      <c r="B49" t="s">
        <v>96</v>
      </c>
      <c r="C49" t="s">
        <v>450</v>
      </c>
      <c r="D49" t="s">
        <v>98</v>
      </c>
    </row>
    <row r="50" spans="1:4" x14ac:dyDescent="0.5">
      <c r="A50" t="s">
        <v>719</v>
      </c>
      <c r="B50" t="s">
        <v>97</v>
      </c>
      <c r="C50" t="s">
        <v>719</v>
      </c>
    </row>
    <row r="51" spans="1:4" x14ac:dyDescent="0.5">
      <c r="A51" t="s">
        <v>326</v>
      </c>
      <c r="B51" t="s">
        <v>97</v>
      </c>
      <c r="C51" t="s">
        <v>720</v>
      </c>
      <c r="D51" t="s">
        <v>98</v>
      </c>
    </row>
    <row r="52" spans="1:4" x14ac:dyDescent="0.5">
      <c r="A52" t="s">
        <v>184</v>
      </c>
      <c r="B52" t="s">
        <v>97</v>
      </c>
      <c r="C52" t="s">
        <v>184</v>
      </c>
      <c r="D52" t="s">
        <v>98</v>
      </c>
    </row>
    <row r="53" spans="1:4" x14ac:dyDescent="0.5">
      <c r="A53" t="s">
        <v>355</v>
      </c>
      <c r="B53" t="s">
        <v>97</v>
      </c>
      <c r="C53" t="s">
        <v>355</v>
      </c>
    </row>
    <row r="54" spans="1:4" x14ac:dyDescent="0.5">
      <c r="A54" t="s">
        <v>124</v>
      </c>
      <c r="B54" t="s">
        <v>97</v>
      </c>
      <c r="C54" t="s">
        <v>124</v>
      </c>
      <c r="D54" t="s">
        <v>98</v>
      </c>
    </row>
    <row r="55" spans="1:4" x14ac:dyDescent="0.5">
      <c r="A55" t="s">
        <v>419</v>
      </c>
      <c r="B55" t="s">
        <v>97</v>
      </c>
      <c r="C55" t="s">
        <v>419</v>
      </c>
    </row>
    <row r="56" spans="1:4" x14ac:dyDescent="0.5">
      <c r="A56" t="s">
        <v>197</v>
      </c>
      <c r="B56" t="s">
        <v>96</v>
      </c>
      <c r="C56" t="s">
        <v>197</v>
      </c>
    </row>
    <row r="57" spans="1:4" x14ac:dyDescent="0.5">
      <c r="A57" t="s">
        <v>721</v>
      </c>
      <c r="B57" t="s">
        <v>97</v>
      </c>
      <c r="C57" t="s">
        <v>414</v>
      </c>
      <c r="D57" t="s">
        <v>98</v>
      </c>
    </row>
    <row r="58" spans="1:4" x14ac:dyDescent="0.5">
      <c r="A58" t="s">
        <v>140</v>
      </c>
      <c r="B58" t="s">
        <v>97</v>
      </c>
      <c r="C58" t="s">
        <v>140</v>
      </c>
    </row>
    <row r="59" spans="1:4" x14ac:dyDescent="0.5">
      <c r="A59" t="s">
        <v>479</v>
      </c>
      <c r="B59" t="s">
        <v>96</v>
      </c>
      <c r="C59" t="s">
        <v>479</v>
      </c>
      <c r="D59" t="s">
        <v>98</v>
      </c>
    </row>
    <row r="60" spans="1:4" x14ac:dyDescent="0.5">
      <c r="A60" t="s">
        <v>378</v>
      </c>
      <c r="B60" t="s">
        <v>97</v>
      </c>
      <c r="C60" t="s">
        <v>378</v>
      </c>
    </row>
    <row r="61" spans="1:4" x14ac:dyDescent="0.5">
      <c r="A61" t="s">
        <v>558</v>
      </c>
      <c r="B61" t="s">
        <v>97</v>
      </c>
      <c r="C61" t="s">
        <v>558</v>
      </c>
    </row>
    <row r="62" spans="1:4" x14ac:dyDescent="0.5">
      <c r="A62" t="s">
        <v>647</v>
      </c>
      <c r="B62" t="s">
        <v>97</v>
      </c>
      <c r="C62" t="s">
        <v>647</v>
      </c>
    </row>
    <row r="63" spans="1:4" x14ac:dyDescent="0.5">
      <c r="A63" t="s">
        <v>646</v>
      </c>
      <c r="B63" t="s">
        <v>97</v>
      </c>
      <c r="C63" t="s">
        <v>646</v>
      </c>
    </row>
    <row r="64" spans="1:4" x14ac:dyDescent="0.5">
      <c r="A64" t="s">
        <v>605</v>
      </c>
      <c r="B64" t="s">
        <v>96</v>
      </c>
      <c r="C64" t="s">
        <v>605</v>
      </c>
      <c r="D64" t="s">
        <v>722</v>
      </c>
    </row>
    <row r="65" spans="1:4" x14ac:dyDescent="0.5">
      <c r="A65" t="s">
        <v>404</v>
      </c>
      <c r="B65" t="s">
        <v>97</v>
      </c>
      <c r="C65" t="s">
        <v>404</v>
      </c>
    </row>
    <row r="66" spans="1:4" x14ac:dyDescent="0.5">
      <c r="A66" t="s">
        <v>721</v>
      </c>
      <c r="B66" t="s">
        <v>97</v>
      </c>
      <c r="C66" t="s">
        <v>516</v>
      </c>
      <c r="D66" t="s">
        <v>98</v>
      </c>
    </row>
    <row r="67" spans="1:4" x14ac:dyDescent="0.5">
      <c r="A67" t="s">
        <v>266</v>
      </c>
      <c r="B67" t="s">
        <v>97</v>
      </c>
      <c r="C67" t="s">
        <v>723</v>
      </c>
      <c r="D67" t="s">
        <v>98</v>
      </c>
    </row>
    <row r="68" spans="1:4" x14ac:dyDescent="0.5">
      <c r="A68" t="s">
        <v>724</v>
      </c>
      <c r="B68" t="s">
        <v>97</v>
      </c>
      <c r="C68" t="s">
        <v>475</v>
      </c>
      <c r="D68" t="s">
        <v>722</v>
      </c>
    </row>
    <row r="69" spans="1:4" x14ac:dyDescent="0.5">
      <c r="A69" t="s">
        <v>160</v>
      </c>
      <c r="B69" t="s">
        <v>96</v>
      </c>
      <c r="C69" t="s">
        <v>160</v>
      </c>
      <c r="D69" t="s">
        <v>98</v>
      </c>
    </row>
    <row r="70" spans="1:4" x14ac:dyDescent="0.5">
      <c r="A70" t="s">
        <v>308</v>
      </c>
      <c r="B70" t="s">
        <v>97</v>
      </c>
      <c r="C70" t="s">
        <v>308</v>
      </c>
    </row>
    <row r="71" spans="1:4" x14ac:dyDescent="0.5">
      <c r="A71" t="s">
        <v>400</v>
      </c>
      <c r="B71" t="s">
        <v>97</v>
      </c>
      <c r="C71" t="s">
        <v>400</v>
      </c>
    </row>
    <row r="72" spans="1:4" x14ac:dyDescent="0.5">
      <c r="A72" t="s">
        <v>276</v>
      </c>
      <c r="B72" t="s">
        <v>96</v>
      </c>
      <c r="C72" t="s">
        <v>276</v>
      </c>
      <c r="D72" t="s">
        <v>98</v>
      </c>
    </row>
    <row r="73" spans="1:4" x14ac:dyDescent="0.5">
      <c r="A73" t="s">
        <v>259</v>
      </c>
      <c r="B73" t="s">
        <v>97</v>
      </c>
      <c r="C73" t="s">
        <v>725</v>
      </c>
    </row>
    <row r="74" spans="1:4" x14ac:dyDescent="0.5">
      <c r="A74" t="s">
        <v>253</v>
      </c>
      <c r="B74" t="s">
        <v>97</v>
      </c>
      <c r="C74" t="s">
        <v>726</v>
      </c>
    </row>
    <row r="75" spans="1:4" x14ac:dyDescent="0.5">
      <c r="A75" t="s">
        <v>180</v>
      </c>
      <c r="B75" t="s">
        <v>97</v>
      </c>
      <c r="C75" t="s">
        <v>702</v>
      </c>
    </row>
    <row r="76" spans="1:4" x14ac:dyDescent="0.5">
      <c r="A76" t="s">
        <v>404</v>
      </c>
      <c r="B76" t="s">
        <v>97</v>
      </c>
      <c r="C76" t="s">
        <v>727</v>
      </c>
    </row>
    <row r="77" spans="1:4" x14ac:dyDescent="0.5">
      <c r="A77" t="s">
        <v>162</v>
      </c>
      <c r="B77" t="s">
        <v>97</v>
      </c>
      <c r="C77" t="s">
        <v>162</v>
      </c>
      <c r="D77" t="s">
        <v>98</v>
      </c>
    </row>
    <row r="78" spans="1:4" x14ac:dyDescent="0.5">
      <c r="A78" t="s">
        <v>728</v>
      </c>
      <c r="B78" t="s">
        <v>97</v>
      </c>
      <c r="C78" t="s">
        <v>729</v>
      </c>
      <c r="D78" t="s">
        <v>98</v>
      </c>
    </row>
    <row r="79" spans="1:4" x14ac:dyDescent="0.5">
      <c r="A79" t="s">
        <v>703</v>
      </c>
      <c r="B79" t="s">
        <v>97</v>
      </c>
      <c r="C79" t="s">
        <v>704</v>
      </c>
      <c r="D79" t="s">
        <v>98</v>
      </c>
    </row>
    <row r="80" spans="1:4" x14ac:dyDescent="0.5">
      <c r="A80" t="s">
        <v>366</v>
      </c>
      <c r="B80" t="s">
        <v>97</v>
      </c>
      <c r="C80" t="s">
        <v>730</v>
      </c>
    </row>
    <row r="81" spans="1:4" x14ac:dyDescent="0.5">
      <c r="A81" t="s">
        <v>242</v>
      </c>
      <c r="B81" t="s">
        <v>97</v>
      </c>
      <c r="C81" t="s">
        <v>460</v>
      </c>
      <c r="D81" t="s">
        <v>701</v>
      </c>
    </row>
    <row r="82" spans="1:4" x14ac:dyDescent="0.5">
      <c r="A82" t="s">
        <v>127</v>
      </c>
      <c r="B82" t="s">
        <v>97</v>
      </c>
      <c r="C82" t="s">
        <v>127</v>
      </c>
      <c r="D82" t="s">
        <v>98</v>
      </c>
    </row>
    <row r="83" spans="1:4" x14ac:dyDescent="0.5">
      <c r="A83" t="s">
        <v>220</v>
      </c>
      <c r="B83" t="s">
        <v>96</v>
      </c>
      <c r="C83" t="s">
        <v>220</v>
      </c>
      <c r="D83" t="s">
        <v>98</v>
      </c>
    </row>
    <row r="84" spans="1:4" x14ac:dyDescent="0.5">
      <c r="A84" t="s">
        <v>314</v>
      </c>
      <c r="B84" t="s">
        <v>96</v>
      </c>
      <c r="C84" t="s">
        <v>314</v>
      </c>
    </row>
    <row r="85" spans="1:4" x14ac:dyDescent="0.5">
      <c r="A85" t="s">
        <v>409</v>
      </c>
      <c r="B85" t="s">
        <v>97</v>
      </c>
      <c r="C85" t="s">
        <v>409</v>
      </c>
    </row>
    <row r="86" spans="1:4" x14ac:dyDescent="0.5">
      <c r="A86" t="s">
        <v>691</v>
      </c>
      <c r="B86" t="s">
        <v>97</v>
      </c>
      <c r="C86" t="s">
        <v>731</v>
      </c>
    </row>
    <row r="87" spans="1:4" x14ac:dyDescent="0.5">
      <c r="A87" t="s">
        <v>326</v>
      </c>
      <c r="B87" t="s">
        <v>97</v>
      </c>
      <c r="C87" t="s">
        <v>720</v>
      </c>
      <c r="D87" t="s">
        <v>98</v>
      </c>
    </row>
    <row r="88" spans="1:4" x14ac:dyDescent="0.5">
      <c r="A88" t="s">
        <v>130</v>
      </c>
      <c r="B88" t="s">
        <v>97</v>
      </c>
      <c r="C88" t="s">
        <v>130</v>
      </c>
      <c r="D88" t="s">
        <v>98</v>
      </c>
    </row>
    <row r="89" spans="1:4" x14ac:dyDescent="0.5">
      <c r="A89" t="s">
        <v>231</v>
      </c>
      <c r="B89" t="s">
        <v>97</v>
      </c>
      <c r="C89" t="s">
        <v>348</v>
      </c>
    </row>
    <row r="90" spans="1:4" x14ac:dyDescent="0.5">
      <c r="A90" t="s">
        <v>180</v>
      </c>
      <c r="B90" t="s">
        <v>97</v>
      </c>
      <c r="C90" t="s">
        <v>312</v>
      </c>
    </row>
    <row r="91" spans="1:4" x14ac:dyDescent="0.5">
      <c r="A91" t="s">
        <v>147</v>
      </c>
      <c r="B91" t="s">
        <v>97</v>
      </c>
      <c r="C91" t="s">
        <v>732</v>
      </c>
    </row>
    <row r="92" spans="1:4" x14ac:dyDescent="0.5">
      <c r="A92" t="s">
        <v>159</v>
      </c>
      <c r="B92" t="s">
        <v>97</v>
      </c>
      <c r="C92" t="s">
        <v>159</v>
      </c>
      <c r="D92" t="s">
        <v>98</v>
      </c>
    </row>
    <row r="93" spans="1:4" x14ac:dyDescent="0.5">
      <c r="A93" t="s">
        <v>401</v>
      </c>
      <c r="B93" t="s">
        <v>97</v>
      </c>
      <c r="C93" t="s">
        <v>733</v>
      </c>
    </row>
    <row r="94" spans="1:4" x14ac:dyDescent="0.5">
      <c r="A94" t="s">
        <v>396</v>
      </c>
      <c r="B94" t="s">
        <v>97</v>
      </c>
      <c r="C94" t="s">
        <v>396</v>
      </c>
      <c r="D94" t="s">
        <v>98</v>
      </c>
    </row>
    <row r="95" spans="1:4" x14ac:dyDescent="0.5">
      <c r="A95" t="s">
        <v>253</v>
      </c>
      <c r="B95" t="s">
        <v>97</v>
      </c>
      <c r="C95" t="s">
        <v>734</v>
      </c>
    </row>
    <row r="96" spans="1:4" x14ac:dyDescent="0.5">
      <c r="A96" t="s">
        <v>586</v>
      </c>
      <c r="B96" t="s">
        <v>97</v>
      </c>
      <c r="C96" t="s">
        <v>714</v>
      </c>
    </row>
    <row r="97" spans="1:4" x14ac:dyDescent="0.5">
      <c r="A97" t="s">
        <v>153</v>
      </c>
      <c r="B97" t="s">
        <v>97</v>
      </c>
      <c r="C97" t="s">
        <v>735</v>
      </c>
    </row>
    <row r="98" spans="1:4" x14ac:dyDescent="0.5">
      <c r="A98" t="s">
        <v>550</v>
      </c>
      <c r="B98" t="s">
        <v>97</v>
      </c>
      <c r="C98" t="s">
        <v>736</v>
      </c>
    </row>
    <row r="99" spans="1:4" x14ac:dyDescent="0.5">
      <c r="A99" t="s">
        <v>737</v>
      </c>
      <c r="B99" t="s">
        <v>97</v>
      </c>
      <c r="C99" t="s">
        <v>296</v>
      </c>
      <c r="D99" t="s">
        <v>722</v>
      </c>
    </row>
    <row r="100" spans="1:4" x14ac:dyDescent="0.5">
      <c r="A100" t="s">
        <v>498</v>
      </c>
      <c r="B100" t="s">
        <v>97</v>
      </c>
      <c r="C100" t="s">
        <v>498</v>
      </c>
    </row>
    <row r="101" spans="1:4" x14ac:dyDescent="0.5">
      <c r="A101" t="s">
        <v>235</v>
      </c>
      <c r="B101" t="s">
        <v>97</v>
      </c>
      <c r="C101" t="s">
        <v>235</v>
      </c>
    </row>
    <row r="102" spans="1:4" x14ac:dyDescent="0.5">
      <c r="A102" t="s">
        <v>339</v>
      </c>
      <c r="B102" t="s">
        <v>97</v>
      </c>
      <c r="C102" t="s">
        <v>339</v>
      </c>
      <c r="D102" t="s">
        <v>98</v>
      </c>
    </row>
    <row r="103" spans="1:4" x14ac:dyDescent="0.5">
      <c r="A103" t="s">
        <v>400</v>
      </c>
      <c r="B103" t="s">
        <v>97</v>
      </c>
      <c r="C103" t="s">
        <v>400</v>
      </c>
    </row>
    <row r="104" spans="1:4" x14ac:dyDescent="0.5">
      <c r="A104" t="s">
        <v>287</v>
      </c>
      <c r="B104" t="s">
        <v>97</v>
      </c>
      <c r="C104" t="s">
        <v>287</v>
      </c>
    </row>
    <row r="105" spans="1:4" x14ac:dyDescent="0.5">
      <c r="A105" t="s">
        <v>436</v>
      </c>
      <c r="B105" t="s">
        <v>97</v>
      </c>
      <c r="C105" t="s">
        <v>436</v>
      </c>
      <c r="D105" t="s">
        <v>98</v>
      </c>
    </row>
    <row r="106" spans="1:4" x14ac:dyDescent="0.5">
      <c r="A106" t="s">
        <v>140</v>
      </c>
      <c r="B106" t="s">
        <v>97</v>
      </c>
      <c r="C106" t="s">
        <v>140</v>
      </c>
    </row>
    <row r="107" spans="1:4" x14ac:dyDescent="0.5">
      <c r="A107" t="s">
        <v>598</v>
      </c>
      <c r="B107" t="s">
        <v>96</v>
      </c>
      <c r="C107" t="s">
        <v>598</v>
      </c>
    </row>
    <row r="108" spans="1:4" x14ac:dyDescent="0.5">
      <c r="A108" t="s">
        <v>188</v>
      </c>
      <c r="B108" t="s">
        <v>97</v>
      </c>
      <c r="C108" t="s">
        <v>188</v>
      </c>
    </row>
    <row r="109" spans="1:4" x14ac:dyDescent="0.5">
      <c r="A109" t="s">
        <v>379</v>
      </c>
      <c r="B109" t="s">
        <v>97</v>
      </c>
      <c r="C109" t="s">
        <v>379</v>
      </c>
    </row>
    <row r="110" spans="1:4" x14ac:dyDescent="0.5">
      <c r="A110" t="s">
        <v>338</v>
      </c>
      <c r="B110" t="s">
        <v>97</v>
      </c>
      <c r="C110" t="s">
        <v>338</v>
      </c>
    </row>
    <row r="111" spans="1:4" x14ac:dyDescent="0.5">
      <c r="A111" t="s">
        <v>356</v>
      </c>
      <c r="B111" t="s">
        <v>96</v>
      </c>
      <c r="C111" t="s">
        <v>356</v>
      </c>
      <c r="D111" t="s">
        <v>98</v>
      </c>
    </row>
    <row r="112" spans="1:4" x14ac:dyDescent="0.5">
      <c r="A112" t="s">
        <v>191</v>
      </c>
      <c r="B112" t="s">
        <v>97</v>
      </c>
      <c r="C112" t="s">
        <v>191</v>
      </c>
    </row>
    <row r="113" spans="1:4" x14ac:dyDescent="0.5">
      <c r="A113" t="s">
        <v>123</v>
      </c>
      <c r="B113" t="s">
        <v>97</v>
      </c>
      <c r="C113" t="s">
        <v>123</v>
      </c>
    </row>
    <row r="114" spans="1:4" x14ac:dyDescent="0.5">
      <c r="A114" t="s">
        <v>180</v>
      </c>
      <c r="B114" t="s">
        <v>97</v>
      </c>
      <c r="C114" t="s">
        <v>312</v>
      </c>
    </row>
    <row r="115" spans="1:4" x14ac:dyDescent="0.5">
      <c r="A115" t="s">
        <v>396</v>
      </c>
      <c r="B115" t="s">
        <v>97</v>
      </c>
      <c r="C115" t="s">
        <v>396</v>
      </c>
      <c r="D115" t="s">
        <v>98</v>
      </c>
    </row>
    <row r="116" spans="1:4" x14ac:dyDescent="0.5">
      <c r="A116" t="s">
        <v>210</v>
      </c>
      <c r="B116" t="s">
        <v>97</v>
      </c>
      <c r="C116" t="s">
        <v>210</v>
      </c>
      <c r="D116" t="s">
        <v>98</v>
      </c>
    </row>
    <row r="117" spans="1:4" x14ac:dyDescent="0.5">
      <c r="A117" t="s">
        <v>115</v>
      </c>
      <c r="B117" t="s">
        <v>97</v>
      </c>
      <c r="C117" t="s">
        <v>115</v>
      </c>
      <c r="D117" t="s">
        <v>705</v>
      </c>
    </row>
    <row r="118" spans="1:4" x14ac:dyDescent="0.5">
      <c r="A118" t="s">
        <v>116</v>
      </c>
      <c r="B118" t="s">
        <v>97</v>
      </c>
      <c r="C118" t="s">
        <v>116</v>
      </c>
      <c r="D118" t="s">
        <v>98</v>
      </c>
    </row>
    <row r="119" spans="1:4" x14ac:dyDescent="0.5">
      <c r="A119" t="s">
        <v>207</v>
      </c>
      <c r="B119" t="s">
        <v>97</v>
      </c>
      <c r="C119" t="s">
        <v>207</v>
      </c>
      <c r="D119" t="s">
        <v>705</v>
      </c>
    </row>
    <row r="120" spans="1:4" x14ac:dyDescent="0.5">
      <c r="A120" t="s">
        <v>189</v>
      </c>
      <c r="B120" t="s">
        <v>97</v>
      </c>
      <c r="C120" t="s">
        <v>189</v>
      </c>
    </row>
    <row r="121" spans="1:4" x14ac:dyDescent="0.5">
      <c r="A121" t="s">
        <v>180</v>
      </c>
      <c r="B121" t="s">
        <v>97</v>
      </c>
      <c r="C121" t="s">
        <v>706</v>
      </c>
    </row>
    <row r="122" spans="1:4" x14ac:dyDescent="0.5">
      <c r="A122" t="s">
        <v>225</v>
      </c>
      <c r="B122" t="s">
        <v>97</v>
      </c>
      <c r="C122" t="s">
        <v>738</v>
      </c>
      <c r="D122" t="s">
        <v>98</v>
      </c>
    </row>
    <row r="123" spans="1:4" x14ac:dyDescent="0.5">
      <c r="A123" t="s">
        <v>177</v>
      </c>
      <c r="B123" t="s">
        <v>97</v>
      </c>
      <c r="C123" t="s">
        <v>177</v>
      </c>
    </row>
    <row r="124" spans="1:4" x14ac:dyDescent="0.5">
      <c r="A124" t="s">
        <v>739</v>
      </c>
      <c r="B124" t="s">
        <v>96</v>
      </c>
      <c r="C124" t="s">
        <v>132</v>
      </c>
      <c r="D124" t="s">
        <v>722</v>
      </c>
    </row>
    <row r="125" spans="1:4" x14ac:dyDescent="0.5">
      <c r="A125" t="s">
        <v>445</v>
      </c>
      <c r="B125" t="s">
        <v>97</v>
      </c>
      <c r="C125" t="s">
        <v>445</v>
      </c>
      <c r="D125" t="s">
        <v>98</v>
      </c>
    </row>
    <row r="126" spans="1:4" x14ac:dyDescent="0.5">
      <c r="A126" t="s">
        <v>255</v>
      </c>
      <c r="B126" t="s">
        <v>96</v>
      </c>
      <c r="C126" t="s">
        <v>255</v>
      </c>
      <c r="D126" t="s">
        <v>98</v>
      </c>
    </row>
    <row r="127" spans="1:4" x14ac:dyDescent="0.5">
      <c r="A127" t="s">
        <v>118</v>
      </c>
      <c r="B127" t="s">
        <v>97</v>
      </c>
      <c r="C127" t="s">
        <v>118</v>
      </c>
      <c r="D127" t="s">
        <v>98</v>
      </c>
    </row>
    <row r="128" spans="1:4" x14ac:dyDescent="0.5">
      <c r="A128" t="s">
        <v>585</v>
      </c>
      <c r="B128" t="s">
        <v>96</v>
      </c>
      <c r="C128" t="s">
        <v>585</v>
      </c>
      <c r="D128" t="s">
        <v>98</v>
      </c>
    </row>
    <row r="129" spans="1:4" x14ac:dyDescent="0.5">
      <c r="A129" t="s">
        <v>410</v>
      </c>
      <c r="B129" t="s">
        <v>97</v>
      </c>
      <c r="C129" t="s">
        <v>410</v>
      </c>
      <c r="D129" t="s">
        <v>98</v>
      </c>
    </row>
    <row r="130" spans="1:4" x14ac:dyDescent="0.5">
      <c r="A130" t="s">
        <v>167</v>
      </c>
      <c r="B130" t="s">
        <v>97</v>
      </c>
      <c r="C130" t="s">
        <v>167</v>
      </c>
      <c r="D130" t="s">
        <v>701</v>
      </c>
    </row>
    <row r="131" spans="1:4" x14ac:dyDescent="0.5">
      <c r="A131" t="s">
        <v>134</v>
      </c>
      <c r="B131" t="s">
        <v>97</v>
      </c>
      <c r="C131" t="s">
        <v>134</v>
      </c>
    </row>
    <row r="132" spans="1:4" x14ac:dyDescent="0.5">
      <c r="A132" t="s">
        <v>316</v>
      </c>
      <c r="B132" t="s">
        <v>97</v>
      </c>
      <c r="C132" t="s">
        <v>316</v>
      </c>
      <c r="D132" t="s">
        <v>98</v>
      </c>
    </row>
    <row r="133" spans="1:4" x14ac:dyDescent="0.5">
      <c r="A133" t="s">
        <v>482</v>
      </c>
      <c r="B133" t="s">
        <v>97</v>
      </c>
      <c r="C133" t="s">
        <v>740</v>
      </c>
      <c r="D133" t="s">
        <v>98</v>
      </c>
    </row>
    <row r="134" spans="1:4" x14ac:dyDescent="0.5">
      <c r="A134" t="s">
        <v>371</v>
      </c>
      <c r="B134" t="s">
        <v>97</v>
      </c>
      <c r="C134" t="s">
        <v>371</v>
      </c>
      <c r="D134" t="s">
        <v>98</v>
      </c>
    </row>
    <row r="135" spans="1:4" x14ac:dyDescent="0.5">
      <c r="A135" t="s">
        <v>434</v>
      </c>
      <c r="B135" t="s">
        <v>97</v>
      </c>
      <c r="C135" t="s">
        <v>741</v>
      </c>
    </row>
    <row r="136" spans="1:4" x14ac:dyDescent="0.5">
      <c r="A136" t="s">
        <v>180</v>
      </c>
      <c r="B136" t="s">
        <v>97</v>
      </c>
      <c r="C136" t="s">
        <v>742</v>
      </c>
    </row>
    <row r="137" spans="1:4" x14ac:dyDescent="0.5">
      <c r="A137" t="s">
        <v>728</v>
      </c>
      <c r="B137" t="s">
        <v>97</v>
      </c>
      <c r="C137" t="s">
        <v>729</v>
      </c>
      <c r="D137" t="s">
        <v>98</v>
      </c>
    </row>
    <row r="138" spans="1:4" x14ac:dyDescent="0.5">
      <c r="A138" t="s">
        <v>180</v>
      </c>
      <c r="B138" t="s">
        <v>97</v>
      </c>
      <c r="C138" t="s">
        <v>702</v>
      </c>
    </row>
    <row r="139" spans="1:4" x14ac:dyDescent="0.5">
      <c r="A139" t="s">
        <v>252</v>
      </c>
      <c r="B139" t="s">
        <v>97</v>
      </c>
      <c r="C139" t="s">
        <v>743</v>
      </c>
      <c r="D139" t="s">
        <v>705</v>
      </c>
    </row>
    <row r="140" spans="1:4" x14ac:dyDescent="0.5">
      <c r="A140" t="s">
        <v>519</v>
      </c>
      <c r="B140" t="s">
        <v>97</v>
      </c>
      <c r="C140" t="s">
        <v>519</v>
      </c>
      <c r="D140" t="s">
        <v>98</v>
      </c>
    </row>
    <row r="141" spans="1:4" x14ac:dyDescent="0.5">
      <c r="A141" t="s">
        <v>156</v>
      </c>
      <c r="B141" t="s">
        <v>97</v>
      </c>
      <c r="C141" t="s">
        <v>156</v>
      </c>
      <c r="D141" t="s">
        <v>98</v>
      </c>
    </row>
    <row r="142" spans="1:4" x14ac:dyDescent="0.5">
      <c r="A142" t="s">
        <v>416</v>
      </c>
      <c r="B142" t="s">
        <v>97</v>
      </c>
      <c r="C142" t="s">
        <v>416</v>
      </c>
    </row>
    <row r="143" spans="1:4" x14ac:dyDescent="0.5">
      <c r="A143" t="s">
        <v>116</v>
      </c>
      <c r="B143" t="s">
        <v>97</v>
      </c>
      <c r="C143" t="s">
        <v>94</v>
      </c>
      <c r="D143" t="s">
        <v>98</v>
      </c>
    </row>
    <row r="144" spans="1:4" x14ac:dyDescent="0.5">
      <c r="A144" t="s">
        <v>426</v>
      </c>
      <c r="B144" t="s">
        <v>97</v>
      </c>
      <c r="C144" t="s">
        <v>426</v>
      </c>
    </row>
    <row r="145" spans="1:4" x14ac:dyDescent="0.5">
      <c r="A145" t="s">
        <v>211</v>
      </c>
      <c r="B145" t="s">
        <v>97</v>
      </c>
      <c r="C145" t="s">
        <v>211</v>
      </c>
    </row>
    <row r="146" spans="1:4" x14ac:dyDescent="0.5">
      <c r="A146" t="s">
        <v>463</v>
      </c>
      <c r="B146" t="s">
        <v>97</v>
      </c>
      <c r="C146" t="s">
        <v>463</v>
      </c>
      <c r="D146" t="s">
        <v>98</v>
      </c>
    </row>
    <row r="147" spans="1:4" x14ac:dyDescent="0.5">
      <c r="A147" t="s">
        <v>329</v>
      </c>
      <c r="B147" t="s">
        <v>97</v>
      </c>
      <c r="C147" t="s">
        <v>744</v>
      </c>
      <c r="D147" t="s">
        <v>722</v>
      </c>
    </row>
    <row r="148" spans="1:4" x14ac:dyDescent="0.5">
      <c r="A148" t="s">
        <v>169</v>
      </c>
      <c r="B148" t="s">
        <v>97</v>
      </c>
      <c r="C148" t="s">
        <v>169</v>
      </c>
      <c r="D148" t="s">
        <v>98</v>
      </c>
    </row>
    <row r="149" spans="1:4" x14ac:dyDescent="0.5">
      <c r="A149" t="s">
        <v>105</v>
      </c>
      <c r="B149" t="s">
        <v>96</v>
      </c>
      <c r="C149" t="s">
        <v>105</v>
      </c>
      <c r="D149" t="s">
        <v>98</v>
      </c>
    </row>
    <row r="150" spans="1:4" x14ac:dyDescent="0.5">
      <c r="A150" t="s">
        <v>390</v>
      </c>
      <c r="B150" t="s">
        <v>97</v>
      </c>
      <c r="C150" t="s">
        <v>390</v>
      </c>
    </row>
    <row r="151" spans="1:4" x14ac:dyDescent="0.5">
      <c r="A151" t="s">
        <v>124</v>
      </c>
      <c r="B151" t="s">
        <v>97</v>
      </c>
      <c r="C151" t="s">
        <v>124</v>
      </c>
      <c r="D151" t="s">
        <v>98</v>
      </c>
    </row>
    <row r="152" spans="1:4" x14ac:dyDescent="0.5">
      <c r="A152" t="s">
        <v>174</v>
      </c>
      <c r="B152" t="s">
        <v>96</v>
      </c>
      <c r="C152" t="s">
        <v>174</v>
      </c>
    </row>
    <row r="153" spans="1:4" x14ac:dyDescent="0.5">
      <c r="A153" t="s">
        <v>641</v>
      </c>
      <c r="B153" t="s">
        <v>97</v>
      </c>
      <c r="C153" t="s">
        <v>641</v>
      </c>
    </row>
    <row r="154" spans="1:4" x14ac:dyDescent="0.5">
      <c r="A154" t="s">
        <v>676</v>
      </c>
      <c r="B154" t="s">
        <v>97</v>
      </c>
      <c r="C154" t="s">
        <v>676</v>
      </c>
    </row>
    <row r="155" spans="1:4" x14ac:dyDescent="0.5">
      <c r="A155" t="s">
        <v>334</v>
      </c>
      <c r="B155" t="s">
        <v>97</v>
      </c>
      <c r="C155" t="s">
        <v>334</v>
      </c>
      <c r="D155" t="s">
        <v>722</v>
      </c>
    </row>
    <row r="156" spans="1:4" x14ac:dyDescent="0.5">
      <c r="A156" t="s">
        <v>646</v>
      </c>
      <c r="B156" t="s">
        <v>97</v>
      </c>
      <c r="C156" t="s">
        <v>646</v>
      </c>
    </row>
    <row r="157" spans="1:4" x14ac:dyDescent="0.5">
      <c r="A157" t="s">
        <v>619</v>
      </c>
      <c r="B157" t="s">
        <v>97</v>
      </c>
      <c r="C157" t="s">
        <v>619</v>
      </c>
      <c r="D157" t="s">
        <v>98</v>
      </c>
    </row>
    <row r="158" spans="1:4" x14ac:dyDescent="0.5">
      <c r="A158" t="s">
        <v>436</v>
      </c>
      <c r="B158" t="s">
        <v>97</v>
      </c>
      <c r="C158" t="s">
        <v>436</v>
      </c>
      <c r="D158" t="s">
        <v>98</v>
      </c>
    </row>
    <row r="159" spans="1:4" x14ac:dyDescent="0.5">
      <c r="A159" t="s">
        <v>745</v>
      </c>
      <c r="B159" t="s">
        <v>97</v>
      </c>
      <c r="C159" t="s">
        <v>178</v>
      </c>
      <c r="D159" t="s">
        <v>98</v>
      </c>
    </row>
    <row r="160" spans="1:4" x14ac:dyDescent="0.5">
      <c r="A160" t="s">
        <v>180</v>
      </c>
      <c r="B160" t="s">
        <v>97</v>
      </c>
      <c r="C160" t="s">
        <v>312</v>
      </c>
    </row>
    <row r="161" spans="1:4" x14ac:dyDescent="0.5">
      <c r="A161" t="s">
        <v>145</v>
      </c>
      <c r="B161" t="s">
        <v>97</v>
      </c>
      <c r="C161" t="s">
        <v>145</v>
      </c>
    </row>
    <row r="162" spans="1:4" x14ac:dyDescent="0.5">
      <c r="A162" t="s">
        <v>376</v>
      </c>
      <c r="B162" t="s">
        <v>97</v>
      </c>
      <c r="C162" t="s">
        <v>376</v>
      </c>
    </row>
    <row r="163" spans="1:4" x14ac:dyDescent="0.5">
      <c r="A163" t="s">
        <v>360</v>
      </c>
      <c r="B163" t="s">
        <v>97</v>
      </c>
      <c r="C163" t="s">
        <v>360</v>
      </c>
    </row>
    <row r="164" spans="1:4" x14ac:dyDescent="0.5">
      <c r="A164" t="s">
        <v>175</v>
      </c>
      <c r="B164" t="s">
        <v>97</v>
      </c>
      <c r="C164" t="s">
        <v>746</v>
      </c>
      <c r="D164" t="s">
        <v>98</v>
      </c>
    </row>
    <row r="165" spans="1:4" x14ac:dyDescent="0.5">
      <c r="A165" t="s">
        <v>164</v>
      </c>
      <c r="B165" t="s">
        <v>97</v>
      </c>
      <c r="C165" t="s">
        <v>747</v>
      </c>
      <c r="D165" t="s">
        <v>98</v>
      </c>
    </row>
    <row r="166" spans="1:4" x14ac:dyDescent="0.5">
      <c r="A166" t="s">
        <v>185</v>
      </c>
      <c r="B166" t="s">
        <v>97</v>
      </c>
      <c r="C166" t="s">
        <v>185</v>
      </c>
    </row>
    <row r="167" spans="1:4" x14ac:dyDescent="0.5">
      <c r="A167" t="s">
        <v>174</v>
      </c>
      <c r="B167" t="s">
        <v>96</v>
      </c>
      <c r="C167" t="s">
        <v>174</v>
      </c>
    </row>
    <row r="168" spans="1:4" x14ac:dyDescent="0.5">
      <c r="A168" t="s">
        <v>374</v>
      </c>
      <c r="B168" t="s">
        <v>97</v>
      </c>
      <c r="C168" t="s">
        <v>374</v>
      </c>
      <c r="D168" t="s">
        <v>98</v>
      </c>
    </row>
    <row r="169" spans="1:4" x14ac:dyDescent="0.5">
      <c r="A169" t="s">
        <v>363</v>
      </c>
      <c r="B169" t="s">
        <v>97</v>
      </c>
      <c r="C169" t="s">
        <v>363</v>
      </c>
    </row>
    <row r="170" spans="1:4" x14ac:dyDescent="0.5">
      <c r="A170" t="s">
        <v>510</v>
      </c>
      <c r="B170" t="s">
        <v>97</v>
      </c>
      <c r="C170" t="s">
        <v>480</v>
      </c>
    </row>
    <row r="171" spans="1:4" x14ac:dyDescent="0.5">
      <c r="A171" t="s">
        <v>261</v>
      </c>
      <c r="B171" t="s">
        <v>97</v>
      </c>
      <c r="C171" t="s">
        <v>261</v>
      </c>
      <c r="D171" t="s">
        <v>98</v>
      </c>
    </row>
    <row r="172" spans="1:4" x14ac:dyDescent="0.5">
      <c r="A172" t="s">
        <v>134</v>
      </c>
      <c r="B172" t="s">
        <v>97</v>
      </c>
      <c r="C172" t="s">
        <v>134</v>
      </c>
    </row>
    <row r="173" spans="1:4" x14ac:dyDescent="0.5">
      <c r="A173" t="s">
        <v>312</v>
      </c>
      <c r="B173" t="s">
        <v>97</v>
      </c>
      <c r="C173" t="s">
        <v>706</v>
      </c>
      <c r="D173" t="s">
        <v>98</v>
      </c>
    </row>
    <row r="174" spans="1:4" x14ac:dyDescent="0.5">
      <c r="A174" t="s">
        <v>156</v>
      </c>
      <c r="B174" t="s">
        <v>97</v>
      </c>
      <c r="C174" t="s">
        <v>156</v>
      </c>
      <c r="D174" t="s">
        <v>98</v>
      </c>
    </row>
    <row r="175" spans="1:4" x14ac:dyDescent="0.5">
      <c r="A175" t="s">
        <v>198</v>
      </c>
      <c r="B175" t="s">
        <v>97</v>
      </c>
      <c r="C175" t="s">
        <v>748</v>
      </c>
    </row>
    <row r="176" spans="1:4" x14ac:dyDescent="0.5">
      <c r="A176" t="s">
        <v>485</v>
      </c>
      <c r="B176" t="s">
        <v>97</v>
      </c>
      <c r="C176" t="s">
        <v>485</v>
      </c>
    </row>
    <row r="177" spans="1:4" x14ac:dyDescent="0.5">
      <c r="A177" t="s">
        <v>130</v>
      </c>
      <c r="B177" t="s">
        <v>97</v>
      </c>
      <c r="C177" t="s">
        <v>130</v>
      </c>
      <c r="D177" t="s">
        <v>98</v>
      </c>
    </row>
    <row r="178" spans="1:4" x14ac:dyDescent="0.5">
      <c r="A178" t="s">
        <v>162</v>
      </c>
      <c r="B178" t="s">
        <v>97</v>
      </c>
      <c r="C178" t="s">
        <v>162</v>
      </c>
      <c r="D178" t="s">
        <v>98</v>
      </c>
    </row>
    <row r="179" spans="1:4" x14ac:dyDescent="0.5">
      <c r="A179" t="s">
        <v>312</v>
      </c>
      <c r="B179" t="s">
        <v>97</v>
      </c>
      <c r="C179" t="s">
        <v>706</v>
      </c>
      <c r="D179" t="s">
        <v>98</v>
      </c>
    </row>
    <row r="180" spans="1:4" x14ac:dyDescent="0.5">
      <c r="A180" t="s">
        <v>151</v>
      </c>
      <c r="B180" t="s">
        <v>97</v>
      </c>
      <c r="C180" t="s">
        <v>749</v>
      </c>
    </row>
    <row r="181" spans="1:4" x14ac:dyDescent="0.5">
      <c r="A181" t="s">
        <v>209</v>
      </c>
      <c r="B181" t="s">
        <v>97</v>
      </c>
      <c r="C181" t="s">
        <v>209</v>
      </c>
    </row>
    <row r="182" spans="1:4" x14ac:dyDescent="0.5">
      <c r="A182" t="s">
        <v>380</v>
      </c>
      <c r="B182" t="s">
        <v>97</v>
      </c>
      <c r="C182" t="s">
        <v>380</v>
      </c>
    </row>
    <row r="183" spans="1:4" x14ac:dyDescent="0.5">
      <c r="A183" t="s">
        <v>389</v>
      </c>
      <c r="B183" t="s">
        <v>97</v>
      </c>
      <c r="C183" t="s">
        <v>389</v>
      </c>
      <c r="D183" t="s">
        <v>98</v>
      </c>
    </row>
    <row r="184" spans="1:4" x14ac:dyDescent="0.5">
      <c r="A184" t="s">
        <v>750</v>
      </c>
      <c r="B184" t="s">
        <v>97</v>
      </c>
      <c r="C184" t="s">
        <v>284</v>
      </c>
      <c r="D184" t="s">
        <v>98</v>
      </c>
    </row>
    <row r="185" spans="1:4" x14ac:dyDescent="0.5">
      <c r="A185" t="s">
        <v>452</v>
      </c>
      <c r="B185" t="s">
        <v>97</v>
      </c>
      <c r="C185" t="s">
        <v>452</v>
      </c>
      <c r="D185" t="s">
        <v>98</v>
      </c>
    </row>
    <row r="186" spans="1:4" x14ac:dyDescent="0.5">
      <c r="A186" t="s">
        <v>436</v>
      </c>
      <c r="B186" t="s">
        <v>97</v>
      </c>
      <c r="C186" t="s">
        <v>436</v>
      </c>
      <c r="D186" t="s">
        <v>98</v>
      </c>
    </row>
    <row r="187" spans="1:4" x14ac:dyDescent="0.5">
      <c r="A187" t="s">
        <v>180</v>
      </c>
      <c r="B187" t="s">
        <v>97</v>
      </c>
      <c r="C187" t="s">
        <v>702</v>
      </c>
    </row>
    <row r="188" spans="1:4" x14ac:dyDescent="0.5">
      <c r="A188" t="s">
        <v>174</v>
      </c>
      <c r="B188" t="s">
        <v>96</v>
      </c>
      <c r="C188" t="s">
        <v>174</v>
      </c>
    </row>
    <row r="189" spans="1:4" x14ac:dyDescent="0.5">
      <c r="A189" t="s">
        <v>227</v>
      </c>
      <c r="B189" t="s">
        <v>96</v>
      </c>
      <c r="C189" t="s">
        <v>227</v>
      </c>
    </row>
    <row r="190" spans="1:4" x14ac:dyDescent="0.5">
      <c r="A190" t="s">
        <v>320</v>
      </c>
      <c r="B190" t="s">
        <v>97</v>
      </c>
      <c r="C190" t="s">
        <v>320</v>
      </c>
      <c r="D190" t="s">
        <v>98</v>
      </c>
    </row>
    <row r="191" spans="1:4" x14ac:dyDescent="0.5">
      <c r="A191" t="s">
        <v>156</v>
      </c>
      <c r="B191" t="s">
        <v>97</v>
      </c>
      <c r="C191" t="s">
        <v>156</v>
      </c>
      <c r="D191" t="s">
        <v>98</v>
      </c>
    </row>
    <row r="192" spans="1:4" x14ac:dyDescent="0.5">
      <c r="A192" t="s">
        <v>190</v>
      </c>
      <c r="B192" t="s">
        <v>97</v>
      </c>
      <c r="C192" t="s">
        <v>751</v>
      </c>
    </row>
    <row r="193" spans="1:4" x14ac:dyDescent="0.5">
      <c r="A193" t="s">
        <v>158</v>
      </c>
      <c r="B193" t="s">
        <v>97</v>
      </c>
      <c r="C193" t="s">
        <v>158</v>
      </c>
    </row>
    <row r="194" spans="1:4" x14ac:dyDescent="0.5">
      <c r="A194" t="s">
        <v>258</v>
      </c>
      <c r="B194" t="s">
        <v>97</v>
      </c>
      <c r="C194" t="s">
        <v>258</v>
      </c>
      <c r="D194" t="s">
        <v>98</v>
      </c>
    </row>
    <row r="195" spans="1:4" x14ac:dyDescent="0.5">
      <c r="A195" t="s">
        <v>266</v>
      </c>
      <c r="B195" t="s">
        <v>97</v>
      </c>
      <c r="C195" t="s">
        <v>723</v>
      </c>
      <c r="D195" t="s">
        <v>98</v>
      </c>
    </row>
    <row r="196" spans="1:4" x14ac:dyDescent="0.5">
      <c r="A196" t="s">
        <v>752</v>
      </c>
      <c r="B196" t="s">
        <v>97</v>
      </c>
      <c r="C196" t="s">
        <v>297</v>
      </c>
      <c r="D196" t="s">
        <v>98</v>
      </c>
    </row>
    <row r="197" spans="1:4" x14ac:dyDescent="0.5">
      <c r="A197" t="s">
        <v>459</v>
      </c>
      <c r="B197" t="s">
        <v>97</v>
      </c>
      <c r="C197" t="s">
        <v>753</v>
      </c>
      <c r="D197" t="s">
        <v>98</v>
      </c>
    </row>
    <row r="198" spans="1:4" x14ac:dyDescent="0.5">
      <c r="A198" t="s">
        <v>376</v>
      </c>
      <c r="B198" t="s">
        <v>97</v>
      </c>
      <c r="C198" t="s">
        <v>376</v>
      </c>
    </row>
    <row r="199" spans="1:4" x14ac:dyDescent="0.5">
      <c r="A199" t="s">
        <v>143</v>
      </c>
      <c r="B199" t="s">
        <v>97</v>
      </c>
      <c r="C199" t="s">
        <v>143</v>
      </c>
      <c r="D199" t="s">
        <v>705</v>
      </c>
    </row>
    <row r="200" spans="1:4" x14ac:dyDescent="0.5">
      <c r="A200" t="s">
        <v>107</v>
      </c>
      <c r="B200" t="s">
        <v>97</v>
      </c>
      <c r="C200" t="s">
        <v>107</v>
      </c>
    </row>
    <row r="201" spans="1:4" x14ac:dyDescent="0.5">
      <c r="A201" t="s">
        <v>317</v>
      </c>
      <c r="B201" t="s">
        <v>97</v>
      </c>
      <c r="C201" t="s">
        <v>317</v>
      </c>
    </row>
    <row r="202" spans="1:4" x14ac:dyDescent="0.5">
      <c r="A202" t="s">
        <v>123</v>
      </c>
      <c r="B202" t="s">
        <v>97</v>
      </c>
      <c r="C202" t="s">
        <v>123</v>
      </c>
    </row>
    <row r="203" spans="1:4" x14ac:dyDescent="0.5">
      <c r="A203" t="s">
        <v>385</v>
      </c>
      <c r="B203" t="s">
        <v>97</v>
      </c>
      <c r="C203" t="s">
        <v>385</v>
      </c>
    </row>
    <row r="204" spans="1:4" x14ac:dyDescent="0.5">
      <c r="A204" t="s">
        <v>340</v>
      </c>
      <c r="B204" t="s">
        <v>97</v>
      </c>
      <c r="C204" t="s">
        <v>754</v>
      </c>
    </row>
    <row r="205" spans="1:4" x14ac:dyDescent="0.5">
      <c r="A205" t="s">
        <v>555</v>
      </c>
      <c r="B205" t="s">
        <v>97</v>
      </c>
      <c r="C205" t="s">
        <v>395</v>
      </c>
      <c r="D205" t="s">
        <v>98</v>
      </c>
    </row>
    <row r="206" spans="1:4" x14ac:dyDescent="0.5">
      <c r="A206" t="s">
        <v>721</v>
      </c>
      <c r="B206" t="s">
        <v>97</v>
      </c>
      <c r="C206" t="s">
        <v>414</v>
      </c>
      <c r="D206" t="s">
        <v>98</v>
      </c>
    </row>
    <row r="207" spans="1:4" x14ac:dyDescent="0.5">
      <c r="A207" t="s">
        <v>323</v>
      </c>
      <c r="B207" t="s">
        <v>97</v>
      </c>
      <c r="C207" t="s">
        <v>755</v>
      </c>
    </row>
    <row r="208" spans="1:4" x14ac:dyDescent="0.5">
      <c r="A208" t="s">
        <v>756</v>
      </c>
      <c r="B208" t="s">
        <v>97</v>
      </c>
      <c r="C208" t="s">
        <v>616</v>
      </c>
      <c r="D208" t="s">
        <v>98</v>
      </c>
    </row>
    <row r="209" spans="1:4" x14ac:dyDescent="0.5">
      <c r="A209" t="s">
        <v>400</v>
      </c>
      <c r="B209" t="s">
        <v>97</v>
      </c>
      <c r="C209" t="s">
        <v>400</v>
      </c>
    </row>
    <row r="210" spans="1:4" x14ac:dyDescent="0.5">
      <c r="A210" t="s">
        <v>169</v>
      </c>
      <c r="B210" t="s">
        <v>97</v>
      </c>
      <c r="C210" t="s">
        <v>169</v>
      </c>
      <c r="D210" t="s">
        <v>98</v>
      </c>
    </row>
    <row r="211" spans="1:4" x14ac:dyDescent="0.5">
      <c r="A211" t="s">
        <v>275</v>
      </c>
      <c r="B211" t="s">
        <v>97</v>
      </c>
      <c r="C211" t="s">
        <v>275</v>
      </c>
    </row>
    <row r="212" spans="1:4" x14ac:dyDescent="0.5">
      <c r="A212" t="s">
        <v>134</v>
      </c>
      <c r="B212" t="s">
        <v>97</v>
      </c>
      <c r="C212" t="s">
        <v>134</v>
      </c>
    </row>
    <row r="213" spans="1:4" x14ac:dyDescent="0.5">
      <c r="A213" t="s">
        <v>116</v>
      </c>
      <c r="B213" t="s">
        <v>97</v>
      </c>
      <c r="C213" t="s">
        <v>94</v>
      </c>
      <c r="D213" t="s">
        <v>98</v>
      </c>
    </row>
    <row r="214" spans="1:4" x14ac:dyDescent="0.5">
      <c r="A214" t="s">
        <v>131</v>
      </c>
      <c r="B214" t="s">
        <v>97</v>
      </c>
      <c r="C214" t="s">
        <v>131</v>
      </c>
      <c r="D214" t="s">
        <v>98</v>
      </c>
    </row>
    <row r="215" spans="1:4" x14ac:dyDescent="0.5">
      <c r="A215" t="s">
        <v>739</v>
      </c>
      <c r="B215" t="s">
        <v>96</v>
      </c>
      <c r="C215" t="s">
        <v>132</v>
      </c>
      <c r="D215" t="s">
        <v>722</v>
      </c>
    </row>
    <row r="216" spans="1:4" x14ac:dyDescent="0.5">
      <c r="A216" t="s">
        <v>322</v>
      </c>
      <c r="B216" t="s">
        <v>97</v>
      </c>
      <c r="C216" t="s">
        <v>322</v>
      </c>
    </row>
    <row r="217" spans="1:4" x14ac:dyDescent="0.5">
      <c r="A217" t="s">
        <v>303</v>
      </c>
      <c r="B217" t="s">
        <v>97</v>
      </c>
      <c r="C217" t="s">
        <v>303</v>
      </c>
    </row>
    <row r="218" spans="1:4" x14ac:dyDescent="0.5">
      <c r="A218" t="s">
        <v>162</v>
      </c>
      <c r="B218" t="s">
        <v>97</v>
      </c>
      <c r="C218" t="s">
        <v>162</v>
      </c>
      <c r="D218" t="s">
        <v>98</v>
      </c>
    </row>
    <row r="219" spans="1:4" x14ac:dyDescent="0.5">
      <c r="A219" t="s">
        <v>165</v>
      </c>
      <c r="B219" t="s">
        <v>97</v>
      </c>
      <c r="C219" t="s">
        <v>165</v>
      </c>
      <c r="D219" t="s">
        <v>98</v>
      </c>
    </row>
    <row r="220" spans="1:4" x14ac:dyDescent="0.5">
      <c r="A220" t="s">
        <v>201</v>
      </c>
      <c r="B220" t="s">
        <v>96</v>
      </c>
      <c r="C220" t="s">
        <v>201</v>
      </c>
    </row>
    <row r="221" spans="1:4" x14ac:dyDescent="0.5">
      <c r="A221" t="s">
        <v>144</v>
      </c>
      <c r="B221" t="s">
        <v>97</v>
      </c>
      <c r="C221" t="s">
        <v>144</v>
      </c>
    </row>
    <row r="222" spans="1:4" x14ac:dyDescent="0.5">
      <c r="A222" t="s">
        <v>346</v>
      </c>
      <c r="B222" t="s">
        <v>97</v>
      </c>
      <c r="C222" t="s">
        <v>346</v>
      </c>
      <c r="D222" t="s">
        <v>98</v>
      </c>
    </row>
    <row r="223" spans="1:4" x14ac:dyDescent="0.5">
      <c r="A223" t="s">
        <v>292</v>
      </c>
      <c r="B223" t="s">
        <v>97</v>
      </c>
      <c r="C223" t="s">
        <v>292</v>
      </c>
      <c r="D223" t="s">
        <v>98</v>
      </c>
    </row>
    <row r="224" spans="1:4" x14ac:dyDescent="0.5">
      <c r="A224" t="s">
        <v>757</v>
      </c>
      <c r="B224" t="s">
        <v>97</v>
      </c>
      <c r="C224" t="s">
        <v>758</v>
      </c>
      <c r="D224" t="s">
        <v>98</v>
      </c>
    </row>
    <row r="225" spans="1:4" x14ac:dyDescent="0.5">
      <c r="A225" t="s">
        <v>134</v>
      </c>
      <c r="B225" t="s">
        <v>97</v>
      </c>
      <c r="C225" t="s">
        <v>134</v>
      </c>
    </row>
    <row r="226" spans="1:4" x14ac:dyDescent="0.5">
      <c r="A226" t="s">
        <v>322</v>
      </c>
      <c r="B226" t="s">
        <v>97</v>
      </c>
      <c r="C226" t="s">
        <v>322</v>
      </c>
    </row>
    <row r="227" spans="1:4" x14ac:dyDescent="0.5">
      <c r="A227" t="s">
        <v>140</v>
      </c>
      <c r="B227" t="s">
        <v>97</v>
      </c>
      <c r="C227" t="s">
        <v>140</v>
      </c>
    </row>
    <row r="228" spans="1:4" x14ac:dyDescent="0.5">
      <c r="A228" t="s">
        <v>109</v>
      </c>
      <c r="B228" t="s">
        <v>96</v>
      </c>
      <c r="C228" t="s">
        <v>110</v>
      </c>
      <c r="D228" t="s">
        <v>98</v>
      </c>
    </row>
    <row r="229" spans="1:4" x14ac:dyDescent="0.5">
      <c r="A229" t="s">
        <v>139</v>
      </c>
      <c r="B229" t="s">
        <v>97</v>
      </c>
      <c r="C229" t="s">
        <v>139</v>
      </c>
    </row>
    <row r="230" spans="1:4" x14ac:dyDescent="0.5">
      <c r="A230" t="s">
        <v>396</v>
      </c>
      <c r="B230" t="s">
        <v>97</v>
      </c>
      <c r="C230" t="s">
        <v>396</v>
      </c>
      <c r="D230" t="s">
        <v>98</v>
      </c>
    </row>
    <row r="231" spans="1:4" x14ac:dyDescent="0.5">
      <c r="A231" t="s">
        <v>106</v>
      </c>
      <c r="B231" t="s">
        <v>97</v>
      </c>
      <c r="C231" t="s">
        <v>106</v>
      </c>
    </row>
    <row r="232" spans="1:4" x14ac:dyDescent="0.5">
      <c r="A232" t="s">
        <v>529</v>
      </c>
      <c r="B232" t="s">
        <v>97</v>
      </c>
      <c r="C232" t="s">
        <v>759</v>
      </c>
    </row>
    <row r="233" spans="1:4" x14ac:dyDescent="0.5">
      <c r="A233" t="s">
        <v>286</v>
      </c>
      <c r="B233" t="s">
        <v>97</v>
      </c>
      <c r="C233" t="s">
        <v>286</v>
      </c>
      <c r="D233" t="s">
        <v>98</v>
      </c>
    </row>
    <row r="234" spans="1:4" x14ac:dyDescent="0.5">
      <c r="A234" t="s">
        <v>574</v>
      </c>
      <c r="B234" t="s">
        <v>97</v>
      </c>
      <c r="C234" t="s">
        <v>574</v>
      </c>
      <c r="D234" t="s">
        <v>98</v>
      </c>
    </row>
    <row r="235" spans="1:4" x14ac:dyDescent="0.5">
      <c r="A235" t="s">
        <v>93</v>
      </c>
      <c r="B235" t="s">
        <v>97</v>
      </c>
      <c r="C235" t="s">
        <v>93</v>
      </c>
      <c r="D235" t="s">
        <v>98</v>
      </c>
    </row>
    <row r="236" spans="1:4" x14ac:dyDescent="0.5">
      <c r="A236" t="s">
        <v>210</v>
      </c>
      <c r="B236" t="s">
        <v>97</v>
      </c>
      <c r="C236" t="s">
        <v>210</v>
      </c>
      <c r="D236" t="s">
        <v>98</v>
      </c>
    </row>
    <row r="237" spans="1:4" x14ac:dyDescent="0.5">
      <c r="A237" t="s">
        <v>328</v>
      </c>
      <c r="B237" t="s">
        <v>97</v>
      </c>
      <c r="C237" t="s">
        <v>328</v>
      </c>
    </row>
    <row r="238" spans="1:4" x14ac:dyDescent="0.5">
      <c r="A238" t="s">
        <v>443</v>
      </c>
      <c r="B238" t="s">
        <v>97</v>
      </c>
      <c r="C238" t="s">
        <v>708</v>
      </c>
    </row>
    <row r="239" spans="1:4" x14ac:dyDescent="0.5">
      <c r="A239" t="s">
        <v>142</v>
      </c>
      <c r="B239" t="s">
        <v>97</v>
      </c>
      <c r="C239" t="s">
        <v>142</v>
      </c>
      <c r="D239" t="s">
        <v>98</v>
      </c>
    </row>
    <row r="240" spans="1:4" x14ac:dyDescent="0.5">
      <c r="A240" t="s">
        <v>236</v>
      </c>
      <c r="B240" t="s">
        <v>96</v>
      </c>
      <c r="C240" t="s">
        <v>236</v>
      </c>
      <c r="D240" t="s">
        <v>701</v>
      </c>
    </row>
    <row r="241" spans="1:4" x14ac:dyDescent="0.5">
      <c r="A241" t="s">
        <v>114</v>
      </c>
      <c r="B241" t="s">
        <v>97</v>
      </c>
      <c r="C241" t="s">
        <v>114</v>
      </c>
    </row>
    <row r="242" spans="1:4" x14ac:dyDescent="0.5">
      <c r="A242" t="s">
        <v>618</v>
      </c>
      <c r="B242" t="s">
        <v>97</v>
      </c>
      <c r="C242" t="s">
        <v>618</v>
      </c>
      <c r="D242" t="s">
        <v>98</v>
      </c>
    </row>
    <row r="243" spans="1:4" x14ac:dyDescent="0.5">
      <c r="A243" t="s">
        <v>760</v>
      </c>
      <c r="B243" t="s">
        <v>97</v>
      </c>
      <c r="C243" t="s">
        <v>760</v>
      </c>
      <c r="D243" t="s">
        <v>701</v>
      </c>
    </row>
    <row r="244" spans="1:4" x14ac:dyDescent="0.5">
      <c r="A244" t="s">
        <v>127</v>
      </c>
      <c r="B244" t="s">
        <v>97</v>
      </c>
      <c r="C244" t="s">
        <v>127</v>
      </c>
      <c r="D244" t="s">
        <v>98</v>
      </c>
    </row>
    <row r="245" spans="1:4" x14ac:dyDescent="0.5">
      <c r="A245" t="s">
        <v>258</v>
      </c>
      <c r="B245" t="s">
        <v>97</v>
      </c>
      <c r="C245" t="s">
        <v>258</v>
      </c>
      <c r="D245" t="s">
        <v>98</v>
      </c>
    </row>
    <row r="246" spans="1:4" x14ac:dyDescent="0.5">
      <c r="A246" t="s">
        <v>266</v>
      </c>
      <c r="B246" t="s">
        <v>97</v>
      </c>
      <c r="C246" t="s">
        <v>723</v>
      </c>
      <c r="D246" t="s">
        <v>98</v>
      </c>
    </row>
    <row r="247" spans="1:4" x14ac:dyDescent="0.5">
      <c r="A247" t="s">
        <v>190</v>
      </c>
      <c r="B247" t="s">
        <v>97</v>
      </c>
      <c r="C247" t="s">
        <v>751</v>
      </c>
    </row>
    <row r="248" spans="1:4" x14ac:dyDescent="0.5">
      <c r="A248" t="s">
        <v>761</v>
      </c>
      <c r="B248" t="s">
        <v>96</v>
      </c>
      <c r="C248" t="s">
        <v>761</v>
      </c>
    </row>
    <row r="249" spans="1:4" x14ac:dyDescent="0.5">
      <c r="A249" t="s">
        <v>166</v>
      </c>
      <c r="B249" t="s">
        <v>97</v>
      </c>
      <c r="C249" t="s">
        <v>166</v>
      </c>
    </row>
    <row r="250" spans="1:4" x14ac:dyDescent="0.5">
      <c r="A250" t="s">
        <v>634</v>
      </c>
      <c r="B250" t="s">
        <v>97</v>
      </c>
      <c r="C250" t="s">
        <v>762</v>
      </c>
    </row>
    <row r="251" spans="1:4" x14ac:dyDescent="0.5">
      <c r="A251" t="s">
        <v>375</v>
      </c>
      <c r="B251" t="s">
        <v>97</v>
      </c>
      <c r="C251" t="s">
        <v>763</v>
      </c>
      <c r="D251" t="s">
        <v>98</v>
      </c>
    </row>
    <row r="252" spans="1:4" x14ac:dyDescent="0.5">
      <c r="A252" t="s">
        <v>200</v>
      </c>
      <c r="B252" t="s">
        <v>97</v>
      </c>
      <c r="C252" t="s">
        <v>200</v>
      </c>
      <c r="D252" t="s">
        <v>98</v>
      </c>
    </row>
    <row r="253" spans="1:4" x14ac:dyDescent="0.5">
      <c r="A253" t="s">
        <v>683</v>
      </c>
      <c r="B253" t="s">
        <v>97</v>
      </c>
      <c r="C253" t="s">
        <v>764</v>
      </c>
    </row>
    <row r="254" spans="1:4" x14ac:dyDescent="0.5">
      <c r="A254" t="s">
        <v>305</v>
      </c>
      <c r="B254" t="s">
        <v>97</v>
      </c>
      <c r="C254" t="s">
        <v>305</v>
      </c>
    </row>
    <row r="255" spans="1:4" x14ac:dyDescent="0.5">
      <c r="A255" t="s">
        <v>180</v>
      </c>
      <c r="B255" t="s">
        <v>97</v>
      </c>
      <c r="C255" t="s">
        <v>742</v>
      </c>
    </row>
    <row r="256" spans="1:4" x14ac:dyDescent="0.5">
      <c r="A256" t="s">
        <v>456</v>
      </c>
      <c r="B256" t="s">
        <v>97</v>
      </c>
      <c r="C256" t="s">
        <v>765</v>
      </c>
    </row>
    <row r="257" spans="1:4" x14ac:dyDescent="0.5">
      <c r="A257" t="s">
        <v>239</v>
      </c>
      <c r="B257" t="s">
        <v>97</v>
      </c>
      <c r="C257" t="s">
        <v>239</v>
      </c>
      <c r="D257" t="s">
        <v>98</v>
      </c>
    </row>
    <row r="258" spans="1:4" x14ac:dyDescent="0.5">
      <c r="A258" t="s">
        <v>162</v>
      </c>
      <c r="B258" t="s">
        <v>97</v>
      </c>
      <c r="C258" t="s">
        <v>162</v>
      </c>
      <c r="D258" t="s">
        <v>98</v>
      </c>
    </row>
    <row r="259" spans="1:4" x14ac:dyDescent="0.5">
      <c r="A259" t="s">
        <v>436</v>
      </c>
      <c r="B259" t="s">
        <v>97</v>
      </c>
      <c r="C259" t="s">
        <v>436</v>
      </c>
      <c r="D259" t="s">
        <v>98</v>
      </c>
    </row>
    <row r="260" spans="1:4" x14ac:dyDescent="0.5">
      <c r="A260" t="s">
        <v>180</v>
      </c>
      <c r="B260" t="s">
        <v>97</v>
      </c>
      <c r="C260" t="s">
        <v>312</v>
      </c>
    </row>
    <row r="261" spans="1:4" x14ac:dyDescent="0.5">
      <c r="A261" t="s">
        <v>766</v>
      </c>
      <c r="B261" t="s">
        <v>97</v>
      </c>
      <c r="C261" t="s">
        <v>767</v>
      </c>
      <c r="D261" t="s">
        <v>98</v>
      </c>
    </row>
    <row r="262" spans="1:4" x14ac:dyDescent="0.5">
      <c r="A262" t="s">
        <v>159</v>
      </c>
      <c r="B262" t="s">
        <v>97</v>
      </c>
      <c r="C262" t="s">
        <v>159</v>
      </c>
      <c r="D262" t="s">
        <v>98</v>
      </c>
    </row>
    <row r="263" spans="1:4" x14ac:dyDescent="0.5">
      <c r="A263" t="s">
        <v>126</v>
      </c>
      <c r="B263" t="s">
        <v>97</v>
      </c>
      <c r="C263" t="s">
        <v>768</v>
      </c>
      <c r="D263" t="s">
        <v>98</v>
      </c>
    </row>
    <row r="264" spans="1:4" x14ac:dyDescent="0.5">
      <c r="A264" t="s">
        <v>329</v>
      </c>
      <c r="B264" t="s">
        <v>97</v>
      </c>
      <c r="C264" t="s">
        <v>744</v>
      </c>
      <c r="D264" t="s">
        <v>722</v>
      </c>
    </row>
    <row r="265" spans="1:4" x14ac:dyDescent="0.5">
      <c r="A265" t="s">
        <v>276</v>
      </c>
      <c r="B265" t="s">
        <v>96</v>
      </c>
      <c r="C265" t="s">
        <v>276</v>
      </c>
      <c r="D265" t="s">
        <v>98</v>
      </c>
    </row>
    <row r="266" spans="1:4" x14ac:dyDescent="0.5">
      <c r="A266" t="s">
        <v>130</v>
      </c>
      <c r="B266" t="s">
        <v>97</v>
      </c>
      <c r="C266" t="s">
        <v>130</v>
      </c>
      <c r="D266" t="s">
        <v>98</v>
      </c>
    </row>
    <row r="267" spans="1:4" x14ac:dyDescent="0.5">
      <c r="A267" t="s">
        <v>379</v>
      </c>
      <c r="B267" t="s">
        <v>97</v>
      </c>
      <c r="C267" t="s">
        <v>379</v>
      </c>
    </row>
    <row r="268" spans="1:4" x14ac:dyDescent="0.5">
      <c r="A268" t="s">
        <v>483</v>
      </c>
      <c r="B268" t="s">
        <v>97</v>
      </c>
      <c r="C268" t="s">
        <v>483</v>
      </c>
    </row>
    <row r="269" spans="1:4" x14ac:dyDescent="0.5">
      <c r="A269" t="s">
        <v>279</v>
      </c>
      <c r="B269" t="s">
        <v>96</v>
      </c>
      <c r="C269" t="s">
        <v>279</v>
      </c>
      <c r="D269" t="s">
        <v>98</v>
      </c>
    </row>
    <row r="270" spans="1:4" x14ac:dyDescent="0.5">
      <c r="A270" t="s">
        <v>127</v>
      </c>
      <c r="B270" t="s">
        <v>97</v>
      </c>
      <c r="C270" t="s">
        <v>127</v>
      </c>
      <c r="D270" t="s">
        <v>98</v>
      </c>
    </row>
    <row r="271" spans="1:4" x14ac:dyDescent="0.5">
      <c r="A271" t="s">
        <v>343</v>
      </c>
      <c r="B271" t="s">
        <v>97</v>
      </c>
      <c r="C271" t="s">
        <v>343</v>
      </c>
      <c r="D271" t="s">
        <v>98</v>
      </c>
    </row>
    <row r="272" spans="1:4" x14ac:dyDescent="0.5">
      <c r="A272" t="s">
        <v>769</v>
      </c>
      <c r="B272" t="s">
        <v>97</v>
      </c>
      <c r="C272" t="s">
        <v>248</v>
      </c>
    </row>
    <row r="273" spans="1:4" x14ac:dyDescent="0.5">
      <c r="A273" t="s">
        <v>443</v>
      </c>
      <c r="B273" t="s">
        <v>97</v>
      </c>
      <c r="C273" t="s">
        <v>708</v>
      </c>
    </row>
    <row r="274" spans="1:4" x14ac:dyDescent="0.5">
      <c r="A274" t="s">
        <v>196</v>
      </c>
      <c r="B274" t="s">
        <v>97</v>
      </c>
      <c r="C274" t="s">
        <v>196</v>
      </c>
      <c r="D274" t="s">
        <v>98</v>
      </c>
    </row>
    <row r="275" spans="1:4" x14ac:dyDescent="0.5">
      <c r="A275" t="s">
        <v>572</v>
      </c>
      <c r="B275" t="s">
        <v>96</v>
      </c>
      <c r="C275" t="s">
        <v>572</v>
      </c>
      <c r="D275" t="s">
        <v>98</v>
      </c>
    </row>
    <row r="276" spans="1:4" x14ac:dyDescent="0.5">
      <c r="A276" t="s">
        <v>724</v>
      </c>
      <c r="B276" t="s">
        <v>97</v>
      </c>
      <c r="C276" t="s">
        <v>205</v>
      </c>
      <c r="D276" t="s">
        <v>722</v>
      </c>
    </row>
    <row r="277" spans="1:4" x14ac:dyDescent="0.5">
      <c r="A277" t="s">
        <v>242</v>
      </c>
      <c r="B277" t="s">
        <v>97</v>
      </c>
      <c r="C277" t="s">
        <v>460</v>
      </c>
      <c r="D277" t="s">
        <v>701</v>
      </c>
    </row>
    <row r="278" spans="1:4" x14ac:dyDescent="0.5">
      <c r="A278" t="s">
        <v>166</v>
      </c>
      <c r="B278" t="s">
        <v>97</v>
      </c>
      <c r="C278" t="s">
        <v>166</v>
      </c>
    </row>
    <row r="279" spans="1:4" x14ac:dyDescent="0.5">
      <c r="A279" t="s">
        <v>455</v>
      </c>
      <c r="B279" t="s">
        <v>97</v>
      </c>
      <c r="C279" t="s">
        <v>455</v>
      </c>
      <c r="D279" t="s">
        <v>98</v>
      </c>
    </row>
    <row r="280" spans="1:4" x14ac:dyDescent="0.5">
      <c r="A280" t="s">
        <v>235</v>
      </c>
      <c r="B280" t="s">
        <v>97</v>
      </c>
      <c r="C280" t="s">
        <v>235</v>
      </c>
    </row>
    <row r="281" spans="1:4" x14ac:dyDescent="0.5">
      <c r="A281" t="s">
        <v>673</v>
      </c>
      <c r="B281" t="s">
        <v>97</v>
      </c>
      <c r="C281" t="s">
        <v>673</v>
      </c>
    </row>
    <row r="282" spans="1:4" x14ac:dyDescent="0.5">
      <c r="A282" t="s">
        <v>408</v>
      </c>
      <c r="B282" t="s">
        <v>97</v>
      </c>
      <c r="C282" t="s">
        <v>408</v>
      </c>
      <c r="D282" t="s">
        <v>98</v>
      </c>
    </row>
    <row r="283" spans="1:4" x14ac:dyDescent="0.5">
      <c r="A283" t="s">
        <v>114</v>
      </c>
      <c r="B283" t="s">
        <v>97</v>
      </c>
      <c r="C283" t="s">
        <v>114</v>
      </c>
    </row>
    <row r="284" spans="1:4" x14ac:dyDescent="0.5">
      <c r="A284" t="s">
        <v>170</v>
      </c>
      <c r="B284" t="s">
        <v>97</v>
      </c>
      <c r="C284" t="s">
        <v>700</v>
      </c>
    </row>
    <row r="285" spans="1:4" x14ac:dyDescent="0.5">
      <c r="A285" t="s">
        <v>770</v>
      </c>
      <c r="B285" t="s">
        <v>97</v>
      </c>
      <c r="C285" t="s">
        <v>770</v>
      </c>
    </row>
    <row r="286" spans="1:4" x14ac:dyDescent="0.5">
      <c r="A286" t="s">
        <v>175</v>
      </c>
      <c r="B286" t="s">
        <v>96</v>
      </c>
      <c r="C286" t="s">
        <v>175</v>
      </c>
      <c r="D286" t="s">
        <v>98</v>
      </c>
    </row>
    <row r="287" spans="1:4" x14ac:dyDescent="0.5">
      <c r="A287" t="s">
        <v>322</v>
      </c>
      <c r="B287" t="s">
        <v>97</v>
      </c>
      <c r="C287" t="s">
        <v>322</v>
      </c>
    </row>
    <row r="288" spans="1:4" x14ac:dyDescent="0.5">
      <c r="A288" t="s">
        <v>592</v>
      </c>
      <c r="B288" t="s">
        <v>97</v>
      </c>
      <c r="C288" t="s">
        <v>592</v>
      </c>
    </row>
    <row r="289" spans="1:4" x14ac:dyDescent="0.5">
      <c r="A289" t="s">
        <v>184</v>
      </c>
      <c r="B289" t="s">
        <v>97</v>
      </c>
      <c r="C289" t="s">
        <v>184</v>
      </c>
      <c r="D289" t="s">
        <v>98</v>
      </c>
    </row>
    <row r="290" spans="1:4" x14ac:dyDescent="0.5">
      <c r="A290" t="s">
        <v>128</v>
      </c>
      <c r="B290" t="s">
        <v>97</v>
      </c>
      <c r="C290" t="s">
        <v>771</v>
      </c>
    </row>
    <row r="291" spans="1:4" x14ac:dyDescent="0.5">
      <c r="A291" t="s">
        <v>464</v>
      </c>
      <c r="B291" t="s">
        <v>96</v>
      </c>
      <c r="C291" t="s">
        <v>464</v>
      </c>
    </row>
    <row r="292" spans="1:4" x14ac:dyDescent="0.5">
      <c r="A292" t="s">
        <v>338</v>
      </c>
      <c r="B292" t="s">
        <v>97</v>
      </c>
      <c r="C292" t="s">
        <v>338</v>
      </c>
    </row>
    <row r="293" spans="1:4" x14ac:dyDescent="0.5">
      <c r="A293" t="s">
        <v>366</v>
      </c>
      <c r="B293" t="s">
        <v>97</v>
      </c>
      <c r="C293" t="s">
        <v>730</v>
      </c>
    </row>
    <row r="294" spans="1:4" x14ac:dyDescent="0.5">
      <c r="A294" t="s">
        <v>226</v>
      </c>
      <c r="B294" t="s">
        <v>97</v>
      </c>
      <c r="C294" t="s">
        <v>772</v>
      </c>
      <c r="D294" t="s">
        <v>98</v>
      </c>
    </row>
    <row r="295" spans="1:4" x14ac:dyDescent="0.5">
      <c r="A295" t="s">
        <v>255</v>
      </c>
      <c r="B295" t="s">
        <v>96</v>
      </c>
      <c r="C295" t="s">
        <v>255</v>
      </c>
      <c r="D295" t="s">
        <v>98</v>
      </c>
    </row>
    <row r="296" spans="1:4" x14ac:dyDescent="0.5">
      <c r="A296" t="s">
        <v>144</v>
      </c>
      <c r="B296" t="s">
        <v>97</v>
      </c>
      <c r="C296" t="s">
        <v>144</v>
      </c>
    </row>
    <row r="297" spans="1:4" x14ac:dyDescent="0.5">
      <c r="A297" t="s">
        <v>346</v>
      </c>
      <c r="B297" t="s">
        <v>97</v>
      </c>
      <c r="C297" t="s">
        <v>346</v>
      </c>
      <c r="D297" t="s">
        <v>98</v>
      </c>
    </row>
    <row r="298" spans="1:4" x14ac:dyDescent="0.5">
      <c r="A298" t="s">
        <v>160</v>
      </c>
      <c r="B298" t="s">
        <v>96</v>
      </c>
      <c r="C298" t="s">
        <v>160</v>
      </c>
      <c r="D298" t="s">
        <v>98</v>
      </c>
    </row>
    <row r="299" spans="1:4" x14ac:dyDescent="0.5">
      <c r="A299" t="s">
        <v>166</v>
      </c>
      <c r="B299" t="s">
        <v>97</v>
      </c>
      <c r="C299" t="s">
        <v>166</v>
      </c>
    </row>
    <row r="300" spans="1:4" x14ac:dyDescent="0.5">
      <c r="A300" t="s">
        <v>196</v>
      </c>
      <c r="B300" t="s">
        <v>97</v>
      </c>
      <c r="C300" t="s">
        <v>196</v>
      </c>
      <c r="D300" t="s">
        <v>98</v>
      </c>
    </row>
    <row r="301" spans="1:4" x14ac:dyDescent="0.5">
      <c r="A301" t="s">
        <v>174</v>
      </c>
      <c r="B301" t="s">
        <v>96</v>
      </c>
      <c r="C301" t="s">
        <v>174</v>
      </c>
    </row>
    <row r="302" spans="1:4" x14ac:dyDescent="0.5">
      <c r="A302" t="s">
        <v>272</v>
      </c>
      <c r="B302" t="s">
        <v>97</v>
      </c>
      <c r="C302" t="s">
        <v>272</v>
      </c>
      <c r="D302" t="s">
        <v>98</v>
      </c>
    </row>
    <row r="303" spans="1:4" x14ac:dyDescent="0.5">
      <c r="A303" t="s">
        <v>188</v>
      </c>
      <c r="B303" t="s">
        <v>97</v>
      </c>
      <c r="C303" t="s">
        <v>188</v>
      </c>
    </row>
    <row r="304" spans="1:4" x14ac:dyDescent="0.5">
      <c r="A304" t="s">
        <v>93</v>
      </c>
      <c r="B304" t="s">
        <v>97</v>
      </c>
      <c r="C304" t="s">
        <v>93</v>
      </c>
      <c r="D304" t="s">
        <v>98</v>
      </c>
    </row>
    <row r="305" spans="1:4" x14ac:dyDescent="0.5">
      <c r="A305" t="s">
        <v>95</v>
      </c>
      <c r="B305" t="s">
        <v>97</v>
      </c>
      <c r="C305" t="s">
        <v>99</v>
      </c>
    </row>
    <row r="306" spans="1:4" x14ac:dyDescent="0.5">
      <c r="A306" t="s">
        <v>134</v>
      </c>
      <c r="B306" t="s">
        <v>97</v>
      </c>
      <c r="C306" t="s">
        <v>134</v>
      </c>
    </row>
    <row r="307" spans="1:4" x14ac:dyDescent="0.5">
      <c r="A307" t="s">
        <v>242</v>
      </c>
      <c r="B307" t="s">
        <v>97</v>
      </c>
      <c r="C307" t="s">
        <v>460</v>
      </c>
      <c r="D307" t="s">
        <v>701</v>
      </c>
    </row>
    <row r="308" spans="1:4" x14ac:dyDescent="0.5">
      <c r="A308" t="s">
        <v>306</v>
      </c>
      <c r="B308" t="s">
        <v>97</v>
      </c>
      <c r="C308" t="s">
        <v>773</v>
      </c>
    </row>
    <row r="309" spans="1:4" x14ac:dyDescent="0.5">
      <c r="A309" t="s">
        <v>519</v>
      </c>
      <c r="B309" t="s">
        <v>97</v>
      </c>
      <c r="C309" t="s">
        <v>519</v>
      </c>
      <c r="D309" t="s">
        <v>98</v>
      </c>
    </row>
    <row r="310" spans="1:4" x14ac:dyDescent="0.5">
      <c r="A310" t="s">
        <v>603</v>
      </c>
      <c r="B310" t="s">
        <v>97</v>
      </c>
      <c r="C310" t="s">
        <v>603</v>
      </c>
    </row>
    <row r="311" spans="1:4" x14ac:dyDescent="0.5">
      <c r="A311" t="s">
        <v>406</v>
      </c>
      <c r="B311" t="s">
        <v>97</v>
      </c>
      <c r="C311" t="s">
        <v>406</v>
      </c>
      <c r="D311" t="s">
        <v>98</v>
      </c>
    </row>
    <row r="312" spans="1:4" x14ac:dyDescent="0.5">
      <c r="A312" t="s">
        <v>585</v>
      </c>
      <c r="B312" t="s">
        <v>96</v>
      </c>
      <c r="C312" t="s">
        <v>585</v>
      </c>
      <c r="D312" t="s">
        <v>98</v>
      </c>
    </row>
    <row r="313" spans="1:4" x14ac:dyDescent="0.5">
      <c r="A313" t="s">
        <v>115</v>
      </c>
      <c r="B313" t="s">
        <v>97</v>
      </c>
      <c r="C313" t="s">
        <v>115</v>
      </c>
      <c r="D313" t="s">
        <v>705</v>
      </c>
    </row>
    <row r="314" spans="1:4" x14ac:dyDescent="0.5">
      <c r="A314" t="s">
        <v>244</v>
      </c>
      <c r="B314" t="s">
        <v>97</v>
      </c>
      <c r="C314" t="s">
        <v>774</v>
      </c>
    </row>
    <row r="315" spans="1:4" x14ac:dyDescent="0.5">
      <c r="A315" t="s">
        <v>601</v>
      </c>
      <c r="B315" t="s">
        <v>97</v>
      </c>
      <c r="C315" t="s">
        <v>601</v>
      </c>
      <c r="D315" t="s">
        <v>98</v>
      </c>
    </row>
    <row r="316" spans="1:4" x14ac:dyDescent="0.5">
      <c r="A316" t="s">
        <v>358</v>
      </c>
      <c r="B316" t="s">
        <v>97</v>
      </c>
      <c r="C316" t="s">
        <v>358</v>
      </c>
      <c r="D316" t="s">
        <v>98</v>
      </c>
    </row>
    <row r="317" spans="1:4" x14ac:dyDescent="0.5">
      <c r="A317" t="s">
        <v>146</v>
      </c>
      <c r="B317" t="s">
        <v>96</v>
      </c>
      <c r="C317" t="s">
        <v>146</v>
      </c>
      <c r="D317" t="s">
        <v>98</v>
      </c>
    </row>
    <row r="318" spans="1:4" x14ac:dyDescent="0.5">
      <c r="A318" t="s">
        <v>147</v>
      </c>
      <c r="B318" t="s">
        <v>97</v>
      </c>
      <c r="C318" t="s">
        <v>732</v>
      </c>
    </row>
    <row r="319" spans="1:4" x14ac:dyDescent="0.5">
      <c r="A319" t="s">
        <v>170</v>
      </c>
      <c r="B319" t="s">
        <v>97</v>
      </c>
      <c r="C319" t="s">
        <v>700</v>
      </c>
    </row>
    <row r="320" spans="1:4" x14ac:dyDescent="0.5">
      <c r="A320" t="s">
        <v>559</v>
      </c>
      <c r="B320" t="s">
        <v>97</v>
      </c>
      <c r="C320" t="s">
        <v>775</v>
      </c>
      <c r="D320" t="s">
        <v>701</v>
      </c>
    </row>
    <row r="321" spans="1:4" x14ac:dyDescent="0.5">
      <c r="A321" t="s">
        <v>633</v>
      </c>
      <c r="B321" t="s">
        <v>97</v>
      </c>
      <c r="C321" t="s">
        <v>776</v>
      </c>
    </row>
    <row r="322" spans="1:4" x14ac:dyDescent="0.5">
      <c r="A322" t="s">
        <v>180</v>
      </c>
      <c r="B322" t="s">
        <v>97</v>
      </c>
      <c r="C322" t="s">
        <v>706</v>
      </c>
    </row>
    <row r="323" spans="1:4" x14ac:dyDescent="0.5">
      <c r="A323" t="s">
        <v>156</v>
      </c>
      <c r="B323" t="s">
        <v>97</v>
      </c>
      <c r="C323" t="s">
        <v>156</v>
      </c>
      <c r="D323" t="s">
        <v>98</v>
      </c>
    </row>
    <row r="324" spans="1:4" x14ac:dyDescent="0.5">
      <c r="A324" t="s">
        <v>229</v>
      </c>
      <c r="B324" t="s">
        <v>97</v>
      </c>
      <c r="C324" t="s">
        <v>229</v>
      </c>
      <c r="D324" t="s">
        <v>722</v>
      </c>
    </row>
    <row r="325" spans="1:4" x14ac:dyDescent="0.5">
      <c r="A325" t="s">
        <v>304</v>
      </c>
      <c r="B325" t="s">
        <v>96</v>
      </c>
      <c r="C325" t="s">
        <v>304</v>
      </c>
    </row>
    <row r="326" spans="1:4" x14ac:dyDescent="0.5">
      <c r="A326" t="s">
        <v>690</v>
      </c>
      <c r="B326" t="s">
        <v>97</v>
      </c>
      <c r="C326" t="s">
        <v>690</v>
      </c>
      <c r="D326" t="s">
        <v>98</v>
      </c>
    </row>
    <row r="327" spans="1:4" x14ac:dyDescent="0.5">
      <c r="A327" t="s">
        <v>275</v>
      </c>
      <c r="B327" t="s">
        <v>97</v>
      </c>
      <c r="C327" t="s">
        <v>275</v>
      </c>
    </row>
    <row r="328" spans="1:4" x14ac:dyDescent="0.5">
      <c r="A328" t="s">
        <v>494</v>
      </c>
      <c r="B328" t="s">
        <v>96</v>
      </c>
      <c r="C328" t="s">
        <v>494</v>
      </c>
      <c r="D328" t="s">
        <v>98</v>
      </c>
    </row>
    <row r="329" spans="1:4" x14ac:dyDescent="0.5">
      <c r="A329" t="s">
        <v>190</v>
      </c>
      <c r="B329" t="s">
        <v>97</v>
      </c>
      <c r="C329" t="s">
        <v>751</v>
      </c>
    </row>
    <row r="330" spans="1:4" x14ac:dyDescent="0.5">
      <c r="A330" t="s">
        <v>415</v>
      </c>
      <c r="B330" t="s">
        <v>97</v>
      </c>
      <c r="C330" t="s">
        <v>415</v>
      </c>
      <c r="D330" t="s">
        <v>705</v>
      </c>
    </row>
    <row r="331" spans="1:4" x14ac:dyDescent="0.5">
      <c r="A331" t="s">
        <v>777</v>
      </c>
      <c r="B331" t="s">
        <v>97</v>
      </c>
      <c r="C331" t="s">
        <v>549</v>
      </c>
      <c r="D331" t="s">
        <v>98</v>
      </c>
    </row>
    <row r="332" spans="1:4" x14ac:dyDescent="0.5">
      <c r="A332" t="s">
        <v>778</v>
      </c>
      <c r="B332" t="s">
        <v>96</v>
      </c>
      <c r="C332" t="s">
        <v>778</v>
      </c>
    </row>
    <row r="333" spans="1:4" x14ac:dyDescent="0.5">
      <c r="A333" t="s">
        <v>318</v>
      </c>
      <c r="B333" t="s">
        <v>97</v>
      </c>
      <c r="C333" t="s">
        <v>318</v>
      </c>
    </row>
    <row r="334" spans="1:4" x14ac:dyDescent="0.5">
      <c r="A334" t="s">
        <v>366</v>
      </c>
      <c r="B334" t="s">
        <v>97</v>
      </c>
      <c r="C334" t="s">
        <v>730</v>
      </c>
    </row>
    <row r="335" spans="1:4" x14ac:dyDescent="0.5">
      <c r="A335" t="s">
        <v>142</v>
      </c>
      <c r="B335" t="s">
        <v>97</v>
      </c>
      <c r="C335" t="s">
        <v>142</v>
      </c>
      <c r="D335" t="s">
        <v>98</v>
      </c>
    </row>
    <row r="336" spans="1:4" x14ac:dyDescent="0.5">
      <c r="A336" t="s">
        <v>214</v>
      </c>
      <c r="B336" t="s">
        <v>97</v>
      </c>
      <c r="C336" t="s">
        <v>779</v>
      </c>
    </row>
    <row r="337" spans="1:4" x14ac:dyDescent="0.5">
      <c r="A337" t="s">
        <v>180</v>
      </c>
      <c r="B337" t="s">
        <v>97</v>
      </c>
      <c r="C337" t="s">
        <v>702</v>
      </c>
    </row>
    <row r="338" spans="1:4" x14ac:dyDescent="0.5">
      <c r="A338" t="s">
        <v>780</v>
      </c>
      <c r="B338" t="s">
        <v>96</v>
      </c>
      <c r="C338" t="s">
        <v>780</v>
      </c>
    </row>
    <row r="339" spans="1:4" x14ac:dyDescent="0.5">
      <c r="A339" t="s">
        <v>487</v>
      </c>
      <c r="B339" t="s">
        <v>97</v>
      </c>
      <c r="C339" t="s">
        <v>781</v>
      </c>
    </row>
    <row r="340" spans="1:4" x14ac:dyDescent="0.5">
      <c r="A340" t="s">
        <v>445</v>
      </c>
      <c r="B340" t="s">
        <v>97</v>
      </c>
      <c r="C340" t="s">
        <v>445</v>
      </c>
      <c r="D340" t="s">
        <v>98</v>
      </c>
    </row>
    <row r="341" spans="1:4" x14ac:dyDescent="0.5">
      <c r="A341" t="s">
        <v>93</v>
      </c>
      <c r="B341" t="s">
        <v>97</v>
      </c>
      <c r="C341" t="s">
        <v>93</v>
      </c>
      <c r="D341" t="s">
        <v>98</v>
      </c>
    </row>
    <row r="342" spans="1:4" x14ac:dyDescent="0.5">
      <c r="A342" t="s">
        <v>288</v>
      </c>
      <c r="B342" t="s">
        <v>97</v>
      </c>
      <c r="C342" t="s">
        <v>288</v>
      </c>
    </row>
    <row r="343" spans="1:4" x14ac:dyDescent="0.5">
      <c r="A343" t="s">
        <v>470</v>
      </c>
      <c r="B343" t="s">
        <v>96</v>
      </c>
      <c r="C343" t="s">
        <v>470</v>
      </c>
    </row>
    <row r="344" spans="1:4" x14ac:dyDescent="0.5">
      <c r="A344" t="s">
        <v>218</v>
      </c>
      <c r="B344" t="s">
        <v>97</v>
      </c>
      <c r="C344" t="s">
        <v>218</v>
      </c>
      <c r="D344" t="s">
        <v>722</v>
      </c>
    </row>
    <row r="345" spans="1:4" x14ac:dyDescent="0.5">
      <c r="A345" t="s">
        <v>162</v>
      </c>
      <c r="B345" t="s">
        <v>97</v>
      </c>
      <c r="C345" t="s">
        <v>162</v>
      </c>
      <c r="D345" t="s">
        <v>98</v>
      </c>
    </row>
    <row r="346" spans="1:4" x14ac:dyDescent="0.5">
      <c r="A346" t="s">
        <v>550</v>
      </c>
      <c r="B346" t="s">
        <v>97</v>
      </c>
      <c r="C346" t="s">
        <v>736</v>
      </c>
    </row>
    <row r="347" spans="1:4" x14ac:dyDescent="0.5">
      <c r="A347" t="s">
        <v>489</v>
      </c>
      <c r="B347" t="s">
        <v>96</v>
      </c>
      <c r="C347" t="s">
        <v>489</v>
      </c>
      <c r="D347" t="s">
        <v>98</v>
      </c>
    </row>
    <row r="348" spans="1:4" x14ac:dyDescent="0.5">
      <c r="A348" t="s">
        <v>271</v>
      </c>
      <c r="B348" t="s">
        <v>97</v>
      </c>
      <c r="C348" t="s">
        <v>271</v>
      </c>
      <c r="D348" t="s">
        <v>701</v>
      </c>
    </row>
    <row r="349" spans="1:4" x14ac:dyDescent="0.5">
      <c r="A349" t="s">
        <v>306</v>
      </c>
      <c r="B349" t="s">
        <v>97</v>
      </c>
      <c r="C349" t="s">
        <v>773</v>
      </c>
    </row>
    <row r="350" spans="1:4" x14ac:dyDescent="0.5">
      <c r="A350" t="s">
        <v>655</v>
      </c>
      <c r="B350" t="s">
        <v>96</v>
      </c>
      <c r="C350" t="s">
        <v>655</v>
      </c>
      <c r="D350" t="s">
        <v>98</v>
      </c>
    </row>
    <row r="351" spans="1:4" x14ac:dyDescent="0.5">
      <c r="A351" t="s">
        <v>344</v>
      </c>
      <c r="B351" t="s">
        <v>97</v>
      </c>
      <c r="C351" t="s">
        <v>782</v>
      </c>
    </row>
    <row r="352" spans="1:4" x14ac:dyDescent="0.5">
      <c r="A352" t="s">
        <v>106</v>
      </c>
      <c r="B352" t="s">
        <v>97</v>
      </c>
      <c r="C352" t="s">
        <v>106</v>
      </c>
    </row>
    <row r="353" spans="1:4" x14ac:dyDescent="0.5">
      <c r="A353" t="s">
        <v>360</v>
      </c>
      <c r="B353" t="s">
        <v>97</v>
      </c>
      <c r="C353" t="s">
        <v>360</v>
      </c>
    </row>
    <row r="354" spans="1:4" x14ac:dyDescent="0.5">
      <c r="A354" t="s">
        <v>175</v>
      </c>
      <c r="B354" t="s">
        <v>96</v>
      </c>
      <c r="C354" t="s">
        <v>175</v>
      </c>
      <c r="D354" t="s">
        <v>98</v>
      </c>
    </row>
    <row r="355" spans="1:4" x14ac:dyDescent="0.5">
      <c r="A355" t="s">
        <v>122</v>
      </c>
      <c r="B355" t="s">
        <v>97</v>
      </c>
      <c r="C355" t="s">
        <v>122</v>
      </c>
    </row>
    <row r="356" spans="1:4" x14ac:dyDescent="0.5">
      <c r="A356" t="s">
        <v>398</v>
      </c>
      <c r="B356" t="s">
        <v>97</v>
      </c>
      <c r="C356" t="s">
        <v>783</v>
      </c>
      <c r="D356" t="s">
        <v>98</v>
      </c>
    </row>
    <row r="357" spans="1:4" x14ac:dyDescent="0.5">
      <c r="A357" t="s">
        <v>397</v>
      </c>
      <c r="B357" t="s">
        <v>97</v>
      </c>
      <c r="C357" t="s">
        <v>397</v>
      </c>
      <c r="D357" t="s">
        <v>98</v>
      </c>
    </row>
    <row r="358" spans="1:4" x14ac:dyDescent="0.5">
      <c r="A358" t="s">
        <v>343</v>
      </c>
      <c r="B358" t="s">
        <v>97</v>
      </c>
      <c r="C358" t="s">
        <v>784</v>
      </c>
      <c r="D358" t="s">
        <v>98</v>
      </c>
    </row>
    <row r="359" spans="1:4" x14ac:dyDescent="0.5">
      <c r="A359" t="s">
        <v>554</v>
      </c>
      <c r="B359" t="s">
        <v>97</v>
      </c>
      <c r="C359" t="s">
        <v>554</v>
      </c>
      <c r="D359" t="s">
        <v>722</v>
      </c>
    </row>
    <row r="360" spans="1:4" x14ac:dyDescent="0.5">
      <c r="A360" t="s">
        <v>703</v>
      </c>
      <c r="B360" t="s">
        <v>97</v>
      </c>
      <c r="C360" t="s">
        <v>704</v>
      </c>
      <c r="D360" t="s">
        <v>98</v>
      </c>
    </row>
    <row r="361" spans="1:4" x14ac:dyDescent="0.5">
      <c r="A361" t="s">
        <v>377</v>
      </c>
      <c r="B361" t="s">
        <v>97</v>
      </c>
      <c r="C361" t="s">
        <v>377</v>
      </c>
    </row>
    <row r="362" spans="1:4" x14ac:dyDescent="0.5">
      <c r="A362" t="s">
        <v>143</v>
      </c>
      <c r="B362" t="s">
        <v>97</v>
      </c>
      <c r="C362" t="s">
        <v>143</v>
      </c>
      <c r="D362" t="s">
        <v>705</v>
      </c>
    </row>
    <row r="363" spans="1:4" x14ac:dyDescent="0.5">
      <c r="A363" t="s">
        <v>138</v>
      </c>
      <c r="B363" t="s">
        <v>96</v>
      </c>
      <c r="C363" t="s">
        <v>138</v>
      </c>
    </row>
    <row r="364" spans="1:4" x14ac:dyDescent="0.5">
      <c r="A364" t="s">
        <v>785</v>
      </c>
      <c r="B364" t="s">
        <v>97</v>
      </c>
      <c r="C364" t="s">
        <v>785</v>
      </c>
    </row>
    <row r="365" spans="1:4" x14ac:dyDescent="0.5">
      <c r="A365" t="s">
        <v>139</v>
      </c>
      <c r="B365" t="s">
        <v>97</v>
      </c>
      <c r="C365" t="s">
        <v>139</v>
      </c>
    </row>
    <row r="366" spans="1:4" x14ac:dyDescent="0.5">
      <c r="A366" t="s">
        <v>186</v>
      </c>
      <c r="B366" t="s">
        <v>97</v>
      </c>
      <c r="C366" t="s">
        <v>186</v>
      </c>
      <c r="D366" t="s">
        <v>98</v>
      </c>
    </row>
    <row r="367" spans="1:4" x14ac:dyDescent="0.5">
      <c r="A367" t="s">
        <v>384</v>
      </c>
      <c r="B367" t="s">
        <v>97</v>
      </c>
      <c r="C367" t="s">
        <v>384</v>
      </c>
      <c r="D367" t="s">
        <v>98</v>
      </c>
    </row>
    <row r="368" spans="1:4" x14ac:dyDescent="0.5">
      <c r="A368" t="s">
        <v>502</v>
      </c>
      <c r="B368" t="s">
        <v>97</v>
      </c>
      <c r="C368" t="s">
        <v>502</v>
      </c>
      <c r="D368" t="s">
        <v>722</v>
      </c>
    </row>
    <row r="369" spans="1:4" x14ac:dyDescent="0.5">
      <c r="A369" t="s">
        <v>540</v>
      </c>
      <c r="B369" t="s">
        <v>97</v>
      </c>
      <c r="C369" t="s">
        <v>540</v>
      </c>
      <c r="D369" t="s">
        <v>98</v>
      </c>
    </row>
    <row r="370" spans="1:4" x14ac:dyDescent="0.5">
      <c r="A370" t="s">
        <v>212</v>
      </c>
      <c r="B370" t="s">
        <v>97</v>
      </c>
      <c r="C370" t="s">
        <v>212</v>
      </c>
      <c r="D370" t="s">
        <v>98</v>
      </c>
    </row>
    <row r="371" spans="1:4" x14ac:dyDescent="0.5">
      <c r="A371" t="s">
        <v>166</v>
      </c>
      <c r="B371" t="s">
        <v>97</v>
      </c>
      <c r="C371" t="s">
        <v>166</v>
      </c>
    </row>
    <row r="372" spans="1:4" x14ac:dyDescent="0.5">
      <c r="A372" t="s">
        <v>264</v>
      </c>
      <c r="B372" t="s">
        <v>97</v>
      </c>
      <c r="C372" t="s">
        <v>786</v>
      </c>
    </row>
    <row r="373" spans="1:4" x14ac:dyDescent="0.5">
      <c r="A373" t="s">
        <v>562</v>
      </c>
      <c r="B373" t="s">
        <v>96</v>
      </c>
      <c r="C373" t="s">
        <v>562</v>
      </c>
      <c r="D373" t="s">
        <v>98</v>
      </c>
    </row>
    <row r="374" spans="1:4" x14ac:dyDescent="0.5">
      <c r="A374" t="s">
        <v>660</v>
      </c>
      <c r="B374" t="s">
        <v>96</v>
      </c>
      <c r="C374" t="s">
        <v>660</v>
      </c>
      <c r="D374" t="s">
        <v>98</v>
      </c>
    </row>
    <row r="375" spans="1:4" x14ac:dyDescent="0.5">
      <c r="A375" t="s">
        <v>432</v>
      </c>
      <c r="B375" t="s">
        <v>97</v>
      </c>
      <c r="C375" t="s">
        <v>432</v>
      </c>
    </row>
    <row r="376" spans="1:4" x14ac:dyDescent="0.5">
      <c r="A376" t="s">
        <v>322</v>
      </c>
      <c r="B376" t="s">
        <v>97</v>
      </c>
      <c r="C376" t="s">
        <v>322</v>
      </c>
    </row>
    <row r="377" spans="1:4" x14ac:dyDescent="0.5">
      <c r="A377" t="s">
        <v>501</v>
      </c>
      <c r="B377" t="s">
        <v>97</v>
      </c>
      <c r="C377" t="s">
        <v>501</v>
      </c>
      <c r="D377" t="s">
        <v>98</v>
      </c>
    </row>
    <row r="378" spans="1:4" x14ac:dyDescent="0.5">
      <c r="A378" t="s">
        <v>494</v>
      </c>
      <c r="B378" t="s">
        <v>96</v>
      </c>
      <c r="C378" t="s">
        <v>494</v>
      </c>
      <c r="D378" t="s">
        <v>98</v>
      </c>
    </row>
    <row r="379" spans="1:4" x14ac:dyDescent="0.5">
      <c r="A379" t="s">
        <v>427</v>
      </c>
      <c r="B379" t="s">
        <v>96</v>
      </c>
      <c r="C379" t="s">
        <v>427</v>
      </c>
    </row>
    <row r="380" spans="1:4" x14ac:dyDescent="0.5">
      <c r="A380" t="s">
        <v>149</v>
      </c>
      <c r="B380" t="s">
        <v>96</v>
      </c>
      <c r="C380" t="s">
        <v>149</v>
      </c>
    </row>
    <row r="381" spans="1:4" x14ac:dyDescent="0.5">
      <c r="A381" t="s">
        <v>314</v>
      </c>
      <c r="B381" t="s">
        <v>96</v>
      </c>
      <c r="C381" t="s">
        <v>314</v>
      </c>
    </row>
    <row r="382" spans="1:4" x14ac:dyDescent="0.5">
      <c r="A382" t="s">
        <v>420</v>
      </c>
      <c r="B382" t="s">
        <v>97</v>
      </c>
      <c r="C382" t="s">
        <v>420</v>
      </c>
      <c r="D382" t="s">
        <v>98</v>
      </c>
    </row>
    <row r="383" spans="1:4" x14ac:dyDescent="0.5">
      <c r="A383" t="s">
        <v>523</v>
      </c>
      <c r="B383" t="s">
        <v>96</v>
      </c>
      <c r="C383" t="s">
        <v>523</v>
      </c>
    </row>
    <row r="384" spans="1:4" x14ac:dyDescent="0.5">
      <c r="A384" t="s">
        <v>508</v>
      </c>
      <c r="B384" t="s">
        <v>97</v>
      </c>
      <c r="C384" t="s">
        <v>508</v>
      </c>
      <c r="D384" t="s">
        <v>98</v>
      </c>
    </row>
    <row r="385" spans="1:4" x14ac:dyDescent="0.5">
      <c r="A385" t="s">
        <v>171</v>
      </c>
      <c r="B385" t="s">
        <v>97</v>
      </c>
      <c r="C385" t="s">
        <v>787</v>
      </c>
    </row>
    <row r="386" spans="1:4" x14ac:dyDescent="0.5">
      <c r="A386" t="s">
        <v>238</v>
      </c>
      <c r="B386" t="s">
        <v>97</v>
      </c>
      <c r="C386" t="s">
        <v>238</v>
      </c>
      <c r="D386" t="s">
        <v>98</v>
      </c>
    </row>
    <row r="387" spans="1:4" x14ac:dyDescent="0.5">
      <c r="A387" t="s">
        <v>752</v>
      </c>
      <c r="B387" t="s">
        <v>97</v>
      </c>
      <c r="C387" t="s">
        <v>297</v>
      </c>
      <c r="D387" t="s">
        <v>98</v>
      </c>
    </row>
    <row r="388" spans="1:4" x14ac:dyDescent="0.5">
      <c r="A388" t="s">
        <v>115</v>
      </c>
      <c r="B388" t="s">
        <v>97</v>
      </c>
      <c r="C388" t="s">
        <v>115</v>
      </c>
      <c r="D388" t="s">
        <v>705</v>
      </c>
    </row>
    <row r="389" spans="1:4" x14ac:dyDescent="0.5">
      <c r="A389" t="s">
        <v>128</v>
      </c>
      <c r="B389" t="s">
        <v>97</v>
      </c>
      <c r="C389" t="s">
        <v>128</v>
      </c>
    </row>
    <row r="390" spans="1:4" x14ac:dyDescent="0.5">
      <c r="A390" t="s">
        <v>272</v>
      </c>
      <c r="B390" t="s">
        <v>97</v>
      </c>
      <c r="C390" t="s">
        <v>272</v>
      </c>
      <c r="D390" t="s">
        <v>98</v>
      </c>
    </row>
    <row r="391" spans="1:4" x14ac:dyDescent="0.5">
      <c r="A391" t="s">
        <v>276</v>
      </c>
      <c r="B391" t="s">
        <v>96</v>
      </c>
      <c r="C391" t="s">
        <v>276</v>
      </c>
      <c r="D391" t="s">
        <v>98</v>
      </c>
    </row>
    <row r="392" spans="1:4" x14ac:dyDescent="0.5">
      <c r="A392" t="s">
        <v>410</v>
      </c>
      <c r="B392" t="s">
        <v>97</v>
      </c>
      <c r="C392" t="s">
        <v>410</v>
      </c>
      <c r="D392" t="s">
        <v>98</v>
      </c>
    </row>
    <row r="393" spans="1:4" x14ac:dyDescent="0.5">
      <c r="A393" t="s">
        <v>501</v>
      </c>
      <c r="B393" t="s">
        <v>97</v>
      </c>
      <c r="C393" t="s">
        <v>501</v>
      </c>
      <c r="D393" t="s">
        <v>98</v>
      </c>
    </row>
    <row r="394" spans="1:4" x14ac:dyDescent="0.5">
      <c r="A394" t="s">
        <v>115</v>
      </c>
      <c r="B394" t="s">
        <v>97</v>
      </c>
      <c r="C394" t="s">
        <v>115</v>
      </c>
      <c r="D394" t="s">
        <v>705</v>
      </c>
    </row>
    <row r="395" spans="1:4" x14ac:dyDescent="0.5">
      <c r="A395" t="s">
        <v>623</v>
      </c>
      <c r="B395" t="s">
        <v>97</v>
      </c>
      <c r="C395" t="s">
        <v>623</v>
      </c>
    </row>
    <row r="396" spans="1:4" x14ac:dyDescent="0.5">
      <c r="A396" t="s">
        <v>163</v>
      </c>
      <c r="B396" t="s">
        <v>97</v>
      </c>
      <c r="C396" t="s">
        <v>163</v>
      </c>
      <c r="D396" t="s">
        <v>98</v>
      </c>
    </row>
    <row r="397" spans="1:4" x14ac:dyDescent="0.5">
      <c r="A397" t="s">
        <v>303</v>
      </c>
      <c r="B397" t="s">
        <v>97</v>
      </c>
      <c r="C397" t="s">
        <v>303</v>
      </c>
    </row>
    <row r="398" spans="1:4" x14ac:dyDescent="0.5">
      <c r="A398" t="s">
        <v>268</v>
      </c>
      <c r="B398" t="s">
        <v>97</v>
      </c>
      <c r="C398" t="s">
        <v>268</v>
      </c>
      <c r="D398" t="s">
        <v>98</v>
      </c>
    </row>
    <row r="399" spans="1:4" x14ac:dyDescent="0.5">
      <c r="A399" t="s">
        <v>528</v>
      </c>
      <c r="B399" t="s">
        <v>97</v>
      </c>
      <c r="C399" t="s">
        <v>528</v>
      </c>
      <c r="D399" t="s">
        <v>98</v>
      </c>
    </row>
    <row r="400" spans="1:4" x14ac:dyDescent="0.5">
      <c r="A400" t="s">
        <v>180</v>
      </c>
      <c r="B400" t="s">
        <v>97</v>
      </c>
      <c r="C400" t="s">
        <v>312</v>
      </c>
    </row>
    <row r="401" spans="1:4" x14ac:dyDescent="0.5">
      <c r="A401" t="s">
        <v>361</v>
      </c>
      <c r="B401" t="s">
        <v>97</v>
      </c>
      <c r="C401" t="s">
        <v>361</v>
      </c>
    </row>
    <row r="402" spans="1:4" x14ac:dyDescent="0.5">
      <c r="A402" t="s">
        <v>180</v>
      </c>
      <c r="B402" t="s">
        <v>97</v>
      </c>
      <c r="C402" t="s">
        <v>702</v>
      </c>
    </row>
    <row r="403" spans="1:4" x14ac:dyDescent="0.5">
      <c r="A403" t="s">
        <v>107</v>
      </c>
      <c r="B403" t="s">
        <v>97</v>
      </c>
      <c r="C403" t="s">
        <v>107</v>
      </c>
    </row>
    <row r="404" spans="1:4" x14ac:dyDescent="0.5">
      <c r="A404" t="s">
        <v>788</v>
      </c>
      <c r="B404" t="s">
        <v>97</v>
      </c>
      <c r="C404" t="s">
        <v>686</v>
      </c>
    </row>
    <row r="405" spans="1:4" x14ac:dyDescent="0.5">
      <c r="A405" t="s">
        <v>290</v>
      </c>
      <c r="B405" t="s">
        <v>97</v>
      </c>
      <c r="C405" t="s">
        <v>290</v>
      </c>
      <c r="D405" t="s">
        <v>98</v>
      </c>
    </row>
    <row r="406" spans="1:4" x14ac:dyDescent="0.5">
      <c r="A406" t="s">
        <v>443</v>
      </c>
      <c r="B406" t="s">
        <v>97</v>
      </c>
      <c r="C406" t="s">
        <v>708</v>
      </c>
    </row>
    <row r="407" spans="1:4" x14ac:dyDescent="0.5">
      <c r="A407" t="s">
        <v>409</v>
      </c>
      <c r="B407" t="s">
        <v>97</v>
      </c>
      <c r="C407" t="s">
        <v>409</v>
      </c>
    </row>
    <row r="408" spans="1:4" x14ac:dyDescent="0.5">
      <c r="A408" t="s">
        <v>207</v>
      </c>
      <c r="B408" t="s">
        <v>96</v>
      </c>
      <c r="C408" t="s">
        <v>789</v>
      </c>
      <c r="D408" t="s">
        <v>705</v>
      </c>
    </row>
    <row r="409" spans="1:4" x14ac:dyDescent="0.5">
      <c r="A409" t="s">
        <v>274</v>
      </c>
      <c r="B409" t="s">
        <v>97</v>
      </c>
      <c r="C409" t="s">
        <v>274</v>
      </c>
      <c r="D409" t="s">
        <v>98</v>
      </c>
    </row>
    <row r="410" spans="1:4" x14ac:dyDescent="0.5">
      <c r="A410" t="s">
        <v>308</v>
      </c>
      <c r="B410" t="s">
        <v>97</v>
      </c>
      <c r="C410" t="s">
        <v>308</v>
      </c>
    </row>
    <row r="411" spans="1:4" x14ac:dyDescent="0.5">
      <c r="A411" t="s">
        <v>255</v>
      </c>
      <c r="B411" t="s">
        <v>96</v>
      </c>
      <c r="C411" t="s">
        <v>255</v>
      </c>
      <c r="D411" t="s">
        <v>98</v>
      </c>
    </row>
    <row r="412" spans="1:4" x14ac:dyDescent="0.5">
      <c r="A412" t="s">
        <v>543</v>
      </c>
      <c r="B412" t="s">
        <v>97</v>
      </c>
      <c r="C412" t="s">
        <v>543</v>
      </c>
    </row>
    <row r="413" spans="1:4" x14ac:dyDescent="0.5">
      <c r="A413" t="s">
        <v>595</v>
      </c>
      <c r="B413" t="s">
        <v>97</v>
      </c>
      <c r="C413" t="s">
        <v>595</v>
      </c>
    </row>
    <row r="414" spans="1:4" x14ac:dyDescent="0.5">
      <c r="A414" t="s">
        <v>628</v>
      </c>
      <c r="B414" t="s">
        <v>97</v>
      </c>
      <c r="C414" t="s">
        <v>790</v>
      </c>
    </row>
    <row r="415" spans="1:4" x14ac:dyDescent="0.5">
      <c r="A415" t="s">
        <v>439</v>
      </c>
      <c r="B415" t="s">
        <v>97</v>
      </c>
      <c r="C415" t="s">
        <v>439</v>
      </c>
      <c r="D415" t="s">
        <v>98</v>
      </c>
    </row>
    <row r="416" spans="1:4" x14ac:dyDescent="0.5">
      <c r="A416" t="s">
        <v>397</v>
      </c>
      <c r="B416" t="s">
        <v>97</v>
      </c>
      <c r="C416" t="s">
        <v>397</v>
      </c>
      <c r="D416" t="s">
        <v>98</v>
      </c>
    </row>
    <row r="417" spans="1:4" x14ac:dyDescent="0.5">
      <c r="A417" t="s">
        <v>676</v>
      </c>
      <c r="B417" t="s">
        <v>97</v>
      </c>
      <c r="C417" t="s">
        <v>676</v>
      </c>
    </row>
    <row r="418" spans="1:4" x14ac:dyDescent="0.5">
      <c r="A418" t="s">
        <v>116</v>
      </c>
      <c r="B418" t="s">
        <v>97</v>
      </c>
      <c r="C418" t="s">
        <v>94</v>
      </c>
      <c r="D418" t="s">
        <v>98</v>
      </c>
    </row>
    <row r="419" spans="1:4" x14ac:dyDescent="0.5">
      <c r="A419" t="s">
        <v>286</v>
      </c>
      <c r="B419" t="s">
        <v>97</v>
      </c>
      <c r="C419" t="s">
        <v>286</v>
      </c>
      <c r="D419" t="s">
        <v>98</v>
      </c>
    </row>
    <row r="420" spans="1:4" x14ac:dyDescent="0.5">
      <c r="A420" t="s">
        <v>167</v>
      </c>
      <c r="B420" t="s">
        <v>97</v>
      </c>
      <c r="C420" t="s">
        <v>167</v>
      </c>
      <c r="D420" t="s">
        <v>701</v>
      </c>
    </row>
    <row r="421" spans="1:4" x14ac:dyDescent="0.5">
      <c r="A421" t="s">
        <v>115</v>
      </c>
      <c r="B421" t="s">
        <v>97</v>
      </c>
      <c r="C421" t="s">
        <v>115</v>
      </c>
      <c r="D421" t="s">
        <v>705</v>
      </c>
    </row>
    <row r="422" spans="1:4" x14ac:dyDescent="0.5">
      <c r="A422" t="s">
        <v>366</v>
      </c>
      <c r="B422" t="s">
        <v>97</v>
      </c>
      <c r="C422" t="s">
        <v>730</v>
      </c>
    </row>
    <row r="423" spans="1:4" x14ac:dyDescent="0.5">
      <c r="A423" t="s">
        <v>177</v>
      </c>
      <c r="B423" t="s">
        <v>97</v>
      </c>
      <c r="C423" t="s">
        <v>791</v>
      </c>
    </row>
    <row r="424" spans="1:4" x14ac:dyDescent="0.5">
      <c r="A424" t="s">
        <v>599</v>
      </c>
      <c r="B424" t="s">
        <v>96</v>
      </c>
      <c r="C424" t="s">
        <v>599</v>
      </c>
      <c r="D424" t="s">
        <v>98</v>
      </c>
    </row>
    <row r="425" spans="1:4" x14ac:dyDescent="0.5">
      <c r="A425" t="s">
        <v>443</v>
      </c>
      <c r="B425" t="s">
        <v>97</v>
      </c>
      <c r="C425" t="s">
        <v>792</v>
      </c>
    </row>
    <row r="426" spans="1:4" x14ac:dyDescent="0.5">
      <c r="A426" t="s">
        <v>329</v>
      </c>
      <c r="B426" t="s">
        <v>97</v>
      </c>
      <c r="C426" t="s">
        <v>744</v>
      </c>
      <c r="D426" t="s">
        <v>722</v>
      </c>
    </row>
    <row r="427" spans="1:4" x14ac:dyDescent="0.5">
      <c r="A427" t="s">
        <v>160</v>
      </c>
      <c r="B427" t="s">
        <v>96</v>
      </c>
      <c r="C427" t="s">
        <v>160</v>
      </c>
      <c r="D427" t="s">
        <v>98</v>
      </c>
    </row>
    <row r="428" spans="1:4" x14ac:dyDescent="0.5">
      <c r="A428" t="s">
        <v>174</v>
      </c>
      <c r="B428" t="s">
        <v>96</v>
      </c>
      <c r="C428" t="s">
        <v>174</v>
      </c>
    </row>
    <row r="429" spans="1:4" x14ac:dyDescent="0.5">
      <c r="A429" t="s">
        <v>123</v>
      </c>
      <c r="B429" t="s">
        <v>97</v>
      </c>
      <c r="C429" t="s">
        <v>123</v>
      </c>
    </row>
    <row r="430" spans="1:4" x14ac:dyDescent="0.5">
      <c r="A430" t="s">
        <v>173</v>
      </c>
      <c r="B430" t="s">
        <v>96</v>
      </c>
      <c r="C430" t="s">
        <v>173</v>
      </c>
      <c r="D430" t="s">
        <v>98</v>
      </c>
    </row>
    <row r="431" spans="1:4" x14ac:dyDescent="0.5">
      <c r="A431" t="s">
        <v>721</v>
      </c>
      <c r="B431" t="s">
        <v>97</v>
      </c>
      <c r="C431" t="s">
        <v>414</v>
      </c>
      <c r="D431" t="s">
        <v>98</v>
      </c>
    </row>
    <row r="432" spans="1:4" x14ac:dyDescent="0.5">
      <c r="A432" t="s">
        <v>93</v>
      </c>
      <c r="B432" t="s">
        <v>97</v>
      </c>
      <c r="C432" t="s">
        <v>93</v>
      </c>
      <c r="D432" t="s">
        <v>98</v>
      </c>
    </row>
    <row r="433" spans="1:4" x14ac:dyDescent="0.5">
      <c r="A433" t="s">
        <v>156</v>
      </c>
      <c r="B433" t="s">
        <v>97</v>
      </c>
      <c r="C433" t="s">
        <v>156</v>
      </c>
      <c r="D433" t="s">
        <v>98</v>
      </c>
    </row>
    <row r="434" spans="1:4" x14ac:dyDescent="0.5">
      <c r="A434" t="s">
        <v>384</v>
      </c>
      <c r="B434" t="s">
        <v>97</v>
      </c>
      <c r="C434" t="s">
        <v>384</v>
      </c>
      <c r="D434" t="s">
        <v>98</v>
      </c>
    </row>
    <row r="435" spans="1:4" x14ac:dyDescent="0.5">
      <c r="A435" t="s">
        <v>200</v>
      </c>
      <c r="B435" t="s">
        <v>97</v>
      </c>
      <c r="C435" t="s">
        <v>200</v>
      </c>
      <c r="D435" t="s">
        <v>98</v>
      </c>
    </row>
    <row r="436" spans="1:4" x14ac:dyDescent="0.5">
      <c r="A436" t="s">
        <v>404</v>
      </c>
      <c r="B436" t="s">
        <v>97</v>
      </c>
      <c r="C436" t="s">
        <v>727</v>
      </c>
    </row>
    <row r="437" spans="1:4" x14ac:dyDescent="0.5">
      <c r="A437" t="s">
        <v>126</v>
      </c>
      <c r="B437" t="s">
        <v>97</v>
      </c>
      <c r="C437" t="s">
        <v>768</v>
      </c>
      <c r="D437" t="s">
        <v>98</v>
      </c>
    </row>
    <row r="438" spans="1:4" x14ac:dyDescent="0.5">
      <c r="A438" t="s">
        <v>555</v>
      </c>
      <c r="B438" t="s">
        <v>97</v>
      </c>
      <c r="C438" t="s">
        <v>395</v>
      </c>
      <c r="D438" t="s">
        <v>98</v>
      </c>
    </row>
    <row r="439" spans="1:4" x14ac:dyDescent="0.5">
      <c r="A439" t="s">
        <v>133</v>
      </c>
      <c r="B439" t="s">
        <v>97</v>
      </c>
      <c r="C439" t="s">
        <v>793</v>
      </c>
    </row>
    <row r="440" spans="1:4" x14ac:dyDescent="0.5">
      <c r="A440" t="s">
        <v>304</v>
      </c>
      <c r="B440" t="s">
        <v>96</v>
      </c>
      <c r="C440" t="s">
        <v>304</v>
      </c>
    </row>
    <row r="441" spans="1:4" x14ac:dyDescent="0.5">
      <c r="A441" t="s">
        <v>794</v>
      </c>
      <c r="B441" t="s">
        <v>97</v>
      </c>
      <c r="C441" t="s">
        <v>794</v>
      </c>
    </row>
    <row r="442" spans="1:4" x14ac:dyDescent="0.5">
      <c r="A442" t="s">
        <v>724</v>
      </c>
      <c r="B442" t="s">
        <v>97</v>
      </c>
      <c r="C442" t="s">
        <v>795</v>
      </c>
      <c r="D442" t="s">
        <v>722</v>
      </c>
    </row>
    <row r="443" spans="1:4" x14ac:dyDescent="0.5">
      <c r="A443" t="s">
        <v>148</v>
      </c>
      <c r="B443" t="s">
        <v>96</v>
      </c>
      <c r="C443" t="s">
        <v>148</v>
      </c>
    </row>
    <row r="444" spans="1:4" x14ac:dyDescent="0.5">
      <c r="A444" t="s">
        <v>105</v>
      </c>
      <c r="B444" t="s">
        <v>96</v>
      </c>
      <c r="C444" t="s">
        <v>105</v>
      </c>
      <c r="D444" t="s">
        <v>98</v>
      </c>
    </row>
    <row r="445" spans="1:4" x14ac:dyDescent="0.5">
      <c r="A445" t="s">
        <v>161</v>
      </c>
      <c r="B445" t="s">
        <v>97</v>
      </c>
      <c r="C445" t="s">
        <v>796</v>
      </c>
    </row>
    <row r="446" spans="1:4" x14ac:dyDescent="0.5">
      <c r="A446" t="s">
        <v>797</v>
      </c>
      <c r="B446" t="s">
        <v>96</v>
      </c>
      <c r="C446" t="s">
        <v>575</v>
      </c>
      <c r="D446" t="s">
        <v>98</v>
      </c>
    </row>
    <row r="447" spans="1:4" x14ac:dyDescent="0.5">
      <c r="A447" t="s">
        <v>323</v>
      </c>
      <c r="B447" t="s">
        <v>97</v>
      </c>
      <c r="C447" t="s">
        <v>755</v>
      </c>
    </row>
    <row r="448" spans="1:4" x14ac:dyDescent="0.5">
      <c r="A448" t="s">
        <v>418</v>
      </c>
      <c r="B448" t="s">
        <v>97</v>
      </c>
      <c r="C448" t="s">
        <v>418</v>
      </c>
      <c r="D448" t="s">
        <v>98</v>
      </c>
    </row>
    <row r="449" spans="1:4" x14ac:dyDescent="0.5">
      <c r="A449" t="s">
        <v>179</v>
      </c>
      <c r="B449" t="s">
        <v>97</v>
      </c>
      <c r="C449" t="s">
        <v>798</v>
      </c>
      <c r="D449" t="s">
        <v>705</v>
      </c>
    </row>
    <row r="450" spans="1:4" x14ac:dyDescent="0.5">
      <c r="A450" t="s">
        <v>577</v>
      </c>
      <c r="B450" t="s">
        <v>97</v>
      </c>
      <c r="C450" t="s">
        <v>577</v>
      </c>
    </row>
    <row r="451" spans="1:4" x14ac:dyDescent="0.5">
      <c r="A451" t="s">
        <v>176</v>
      </c>
      <c r="B451" t="s">
        <v>97</v>
      </c>
      <c r="C451" t="s">
        <v>176</v>
      </c>
    </row>
    <row r="452" spans="1:4" x14ac:dyDescent="0.5">
      <c r="A452" t="s">
        <v>287</v>
      </c>
      <c r="B452" t="s">
        <v>97</v>
      </c>
      <c r="C452" t="s">
        <v>287</v>
      </c>
    </row>
    <row r="453" spans="1:4" x14ac:dyDescent="0.5">
      <c r="A453" t="s">
        <v>236</v>
      </c>
      <c r="B453" t="s">
        <v>96</v>
      </c>
      <c r="C453" t="s">
        <v>236</v>
      </c>
      <c r="D453" t="s">
        <v>701</v>
      </c>
    </row>
    <row r="454" spans="1:4" x14ac:dyDescent="0.5">
      <c r="A454" t="s">
        <v>356</v>
      </c>
      <c r="B454" t="s">
        <v>96</v>
      </c>
      <c r="C454" t="s">
        <v>356</v>
      </c>
      <c r="D454" t="s">
        <v>98</v>
      </c>
    </row>
    <row r="455" spans="1:4" x14ac:dyDescent="0.5">
      <c r="A455" t="s">
        <v>161</v>
      </c>
      <c r="B455" t="s">
        <v>97</v>
      </c>
      <c r="C455" t="s">
        <v>799</v>
      </c>
    </row>
    <row r="456" spans="1:4" x14ac:dyDescent="0.5">
      <c r="A456" t="s">
        <v>455</v>
      </c>
      <c r="B456" t="s">
        <v>97</v>
      </c>
      <c r="C456" t="s">
        <v>455</v>
      </c>
      <c r="D456" t="s">
        <v>98</v>
      </c>
    </row>
    <row r="457" spans="1:4" x14ac:dyDescent="0.5">
      <c r="A457" t="s">
        <v>146</v>
      </c>
      <c r="B457" t="s">
        <v>96</v>
      </c>
      <c r="C457" t="s">
        <v>146</v>
      </c>
      <c r="D457" t="s">
        <v>98</v>
      </c>
    </row>
    <row r="458" spans="1:4" x14ac:dyDescent="0.5">
      <c r="A458" t="s">
        <v>128</v>
      </c>
      <c r="B458" t="s">
        <v>97</v>
      </c>
      <c r="C458" t="s">
        <v>128</v>
      </c>
    </row>
    <row r="459" spans="1:4" x14ac:dyDescent="0.5">
      <c r="A459" t="s">
        <v>600</v>
      </c>
      <c r="B459" t="s">
        <v>97</v>
      </c>
      <c r="C459" t="s">
        <v>600</v>
      </c>
    </row>
    <row r="460" spans="1:4" x14ac:dyDescent="0.5">
      <c r="A460" t="s">
        <v>339</v>
      </c>
      <c r="B460" t="s">
        <v>97</v>
      </c>
      <c r="C460" t="s">
        <v>339</v>
      </c>
      <c r="D460" t="s">
        <v>98</v>
      </c>
    </row>
    <row r="461" spans="1:4" x14ac:dyDescent="0.5">
      <c r="A461" t="s">
        <v>528</v>
      </c>
      <c r="B461" t="s">
        <v>97</v>
      </c>
      <c r="C461" t="s">
        <v>528</v>
      </c>
      <c r="D461" t="s">
        <v>98</v>
      </c>
    </row>
    <row r="462" spans="1:4" x14ac:dyDescent="0.5">
      <c r="A462" t="s">
        <v>242</v>
      </c>
      <c r="B462" t="s">
        <v>97</v>
      </c>
      <c r="C462" t="s">
        <v>460</v>
      </c>
      <c r="D462" t="s">
        <v>701</v>
      </c>
    </row>
    <row r="463" spans="1:4" x14ac:dyDescent="0.5">
      <c r="A463" t="s">
        <v>167</v>
      </c>
      <c r="B463" t="s">
        <v>97</v>
      </c>
      <c r="C463" t="s">
        <v>167</v>
      </c>
      <c r="D463" t="s">
        <v>701</v>
      </c>
    </row>
    <row r="464" spans="1:4" x14ac:dyDescent="0.5">
      <c r="A464" t="s">
        <v>501</v>
      </c>
      <c r="B464" t="s">
        <v>97</v>
      </c>
      <c r="C464" t="s">
        <v>501</v>
      </c>
      <c r="D464" t="s">
        <v>98</v>
      </c>
    </row>
    <row r="465" spans="1:4" x14ac:dyDescent="0.5">
      <c r="A465" t="s">
        <v>800</v>
      </c>
      <c r="B465" t="s">
        <v>96</v>
      </c>
      <c r="C465" t="s">
        <v>801</v>
      </c>
    </row>
    <row r="466" spans="1:4" x14ac:dyDescent="0.5">
      <c r="A466" t="s">
        <v>721</v>
      </c>
      <c r="B466" t="s">
        <v>97</v>
      </c>
      <c r="C466" t="s">
        <v>516</v>
      </c>
      <c r="D466" t="s">
        <v>98</v>
      </c>
    </row>
    <row r="467" spans="1:4" x14ac:dyDescent="0.5">
      <c r="A467" t="s">
        <v>237</v>
      </c>
      <c r="B467" t="s">
        <v>97</v>
      </c>
      <c r="C467" t="s">
        <v>237</v>
      </c>
    </row>
    <row r="468" spans="1:4" x14ac:dyDescent="0.5">
      <c r="A468" t="s">
        <v>436</v>
      </c>
      <c r="B468" t="s">
        <v>97</v>
      </c>
      <c r="C468" t="s">
        <v>436</v>
      </c>
      <c r="D468" t="s">
        <v>98</v>
      </c>
    </row>
    <row r="469" spans="1:4" x14ac:dyDescent="0.5">
      <c r="A469" t="s">
        <v>498</v>
      </c>
      <c r="B469" t="s">
        <v>97</v>
      </c>
      <c r="C469" t="s">
        <v>498</v>
      </c>
    </row>
    <row r="470" spans="1:4" x14ac:dyDescent="0.5">
      <c r="A470" t="s">
        <v>477</v>
      </c>
      <c r="B470" t="s">
        <v>97</v>
      </c>
      <c r="C470" t="s">
        <v>477</v>
      </c>
    </row>
    <row r="471" spans="1:4" x14ac:dyDescent="0.5">
      <c r="A471" t="s">
        <v>447</v>
      </c>
      <c r="B471" t="s">
        <v>96</v>
      </c>
      <c r="C471" t="s">
        <v>707</v>
      </c>
    </row>
    <row r="472" spans="1:4" x14ac:dyDescent="0.5">
      <c r="A472" t="s">
        <v>169</v>
      </c>
      <c r="B472" t="s">
        <v>97</v>
      </c>
      <c r="C472" t="s">
        <v>169</v>
      </c>
      <c r="D472" t="s">
        <v>98</v>
      </c>
    </row>
    <row r="473" spans="1:4" x14ac:dyDescent="0.5">
      <c r="A473" t="s">
        <v>437</v>
      </c>
      <c r="B473" t="s">
        <v>97</v>
      </c>
      <c r="C473" t="s">
        <v>437</v>
      </c>
      <c r="D473" t="s">
        <v>98</v>
      </c>
    </row>
    <row r="474" spans="1:4" x14ac:dyDescent="0.5">
      <c r="A474" t="s">
        <v>358</v>
      </c>
      <c r="B474" t="s">
        <v>97</v>
      </c>
      <c r="C474" t="s">
        <v>358</v>
      </c>
      <c r="D474" t="s">
        <v>98</v>
      </c>
    </row>
    <row r="475" spans="1:4" x14ac:dyDescent="0.5">
      <c r="A475" t="s">
        <v>661</v>
      </c>
      <c r="B475" t="s">
        <v>97</v>
      </c>
      <c r="C475" t="s">
        <v>661</v>
      </c>
      <c r="D475" t="s">
        <v>98</v>
      </c>
    </row>
    <row r="476" spans="1:4" x14ac:dyDescent="0.5">
      <c r="A476" t="s">
        <v>312</v>
      </c>
      <c r="B476" t="s">
        <v>97</v>
      </c>
      <c r="C476" t="s">
        <v>706</v>
      </c>
      <c r="D476" t="s">
        <v>98</v>
      </c>
    </row>
    <row r="477" spans="1:4" x14ac:dyDescent="0.5">
      <c r="A477" t="s">
        <v>165</v>
      </c>
      <c r="B477" t="s">
        <v>97</v>
      </c>
      <c r="C477" t="s">
        <v>165</v>
      </c>
      <c r="D477" t="s">
        <v>98</v>
      </c>
    </row>
    <row r="478" spans="1:4" x14ac:dyDescent="0.5">
      <c r="A478" t="s">
        <v>580</v>
      </c>
      <c r="B478" t="s">
        <v>97</v>
      </c>
      <c r="C478" t="s">
        <v>580</v>
      </c>
      <c r="D478" t="s">
        <v>98</v>
      </c>
    </row>
    <row r="479" spans="1:4" x14ac:dyDescent="0.5">
      <c r="A479" t="s">
        <v>500</v>
      </c>
      <c r="B479" t="s">
        <v>97</v>
      </c>
      <c r="C479" t="s">
        <v>802</v>
      </c>
      <c r="D479" t="s">
        <v>98</v>
      </c>
    </row>
    <row r="480" spans="1:4" x14ac:dyDescent="0.5">
      <c r="A480" t="s">
        <v>418</v>
      </c>
      <c r="B480" t="s">
        <v>97</v>
      </c>
      <c r="C480" t="s">
        <v>418</v>
      </c>
      <c r="D480" t="s">
        <v>98</v>
      </c>
    </row>
    <row r="481" spans="1:4" x14ac:dyDescent="0.5">
      <c r="A481" t="s">
        <v>640</v>
      </c>
      <c r="B481" t="s">
        <v>97</v>
      </c>
      <c r="C481" t="s">
        <v>640</v>
      </c>
      <c r="D481" t="s">
        <v>98</v>
      </c>
    </row>
    <row r="482" spans="1:4" x14ac:dyDescent="0.5">
      <c r="A482" t="s">
        <v>447</v>
      </c>
      <c r="B482" t="s">
        <v>97</v>
      </c>
      <c r="C482" t="s">
        <v>447</v>
      </c>
    </row>
    <row r="483" spans="1:4" x14ac:dyDescent="0.5">
      <c r="A483" t="s">
        <v>224</v>
      </c>
      <c r="B483" t="s">
        <v>97</v>
      </c>
      <c r="C483" t="s">
        <v>224</v>
      </c>
    </row>
    <row r="484" spans="1:4" x14ac:dyDescent="0.5">
      <c r="A484" t="s">
        <v>326</v>
      </c>
      <c r="B484" t="s">
        <v>97</v>
      </c>
      <c r="C484" t="s">
        <v>720</v>
      </c>
      <c r="D484" t="s">
        <v>98</v>
      </c>
    </row>
    <row r="485" spans="1:4" x14ac:dyDescent="0.5">
      <c r="A485" t="s">
        <v>231</v>
      </c>
      <c r="B485" t="s">
        <v>97</v>
      </c>
      <c r="C485" t="s">
        <v>348</v>
      </c>
    </row>
    <row r="486" spans="1:4" x14ac:dyDescent="0.5">
      <c r="A486" t="s">
        <v>443</v>
      </c>
      <c r="B486" t="s">
        <v>97</v>
      </c>
      <c r="C486" t="s">
        <v>708</v>
      </c>
    </row>
    <row r="487" spans="1:4" x14ac:dyDescent="0.5">
      <c r="A487" t="s">
        <v>137</v>
      </c>
      <c r="B487" t="s">
        <v>96</v>
      </c>
      <c r="C487" t="s">
        <v>803</v>
      </c>
      <c r="D487" t="s">
        <v>98</v>
      </c>
    </row>
    <row r="488" spans="1:4" x14ac:dyDescent="0.5">
      <c r="A488" t="s">
        <v>211</v>
      </c>
      <c r="B488" t="s">
        <v>97</v>
      </c>
      <c r="C488" t="s">
        <v>211</v>
      </c>
    </row>
    <row r="489" spans="1:4" x14ac:dyDescent="0.5">
      <c r="A489" t="s">
        <v>434</v>
      </c>
      <c r="B489" t="s">
        <v>97</v>
      </c>
      <c r="C489" t="s">
        <v>741</v>
      </c>
    </row>
    <row r="490" spans="1:4" x14ac:dyDescent="0.5">
      <c r="A490" t="s">
        <v>93</v>
      </c>
      <c r="B490" t="s">
        <v>97</v>
      </c>
      <c r="C490" t="s">
        <v>93</v>
      </c>
      <c r="D490" t="s">
        <v>98</v>
      </c>
    </row>
    <row r="491" spans="1:4" x14ac:dyDescent="0.5">
      <c r="A491" t="s">
        <v>189</v>
      </c>
      <c r="B491" t="s">
        <v>97</v>
      </c>
      <c r="C491" t="s">
        <v>189</v>
      </c>
    </row>
    <row r="492" spans="1:4" x14ac:dyDescent="0.5">
      <c r="A492" t="s">
        <v>396</v>
      </c>
      <c r="B492" t="s">
        <v>97</v>
      </c>
      <c r="C492" t="s">
        <v>396</v>
      </c>
      <c r="D492" t="s">
        <v>98</v>
      </c>
    </row>
    <row r="493" spans="1:4" x14ac:dyDescent="0.5">
      <c r="A493" t="s">
        <v>503</v>
      </c>
      <c r="B493" t="s">
        <v>97</v>
      </c>
      <c r="C493" t="s">
        <v>804</v>
      </c>
    </row>
    <row r="494" spans="1:4" x14ac:dyDescent="0.5">
      <c r="A494" t="s">
        <v>682</v>
      </c>
      <c r="B494" t="s">
        <v>96</v>
      </c>
      <c r="C494" t="s">
        <v>682</v>
      </c>
    </row>
    <row r="495" spans="1:4" x14ac:dyDescent="0.5">
      <c r="A495" t="s">
        <v>805</v>
      </c>
      <c r="B495" t="s">
        <v>97</v>
      </c>
      <c r="C495" t="s">
        <v>493</v>
      </c>
    </row>
    <row r="496" spans="1:4" x14ac:dyDescent="0.5">
      <c r="A496" t="s">
        <v>806</v>
      </c>
      <c r="B496" t="s">
        <v>97</v>
      </c>
      <c r="C496" t="s">
        <v>336</v>
      </c>
    </row>
    <row r="497" spans="1:4" x14ac:dyDescent="0.5">
      <c r="A497" t="s">
        <v>750</v>
      </c>
      <c r="B497" t="s">
        <v>97</v>
      </c>
      <c r="C497" t="s">
        <v>284</v>
      </c>
      <c r="D497" t="s">
        <v>98</v>
      </c>
    </row>
    <row r="498" spans="1:4" x14ac:dyDescent="0.5">
      <c r="A498" t="s">
        <v>724</v>
      </c>
      <c r="B498" t="s">
        <v>97</v>
      </c>
      <c r="C498" t="s">
        <v>205</v>
      </c>
      <c r="D498" t="s">
        <v>722</v>
      </c>
    </row>
    <row r="499" spans="1:4" x14ac:dyDescent="0.5">
      <c r="A499" t="s">
        <v>482</v>
      </c>
      <c r="B499" t="s">
        <v>97</v>
      </c>
      <c r="C499" t="s">
        <v>807</v>
      </c>
      <c r="D499" t="s">
        <v>98</v>
      </c>
    </row>
    <row r="500" spans="1:4" x14ac:dyDescent="0.5">
      <c r="A500" t="s">
        <v>246</v>
      </c>
      <c r="B500" t="s">
        <v>97</v>
      </c>
      <c r="C500" t="s">
        <v>808</v>
      </c>
      <c r="D500" t="s">
        <v>705</v>
      </c>
    </row>
    <row r="501" spans="1:4" x14ac:dyDescent="0.5">
      <c r="A501" t="s">
        <v>442</v>
      </c>
      <c r="B501" t="s">
        <v>97</v>
      </c>
      <c r="C501" t="s">
        <v>442</v>
      </c>
      <c r="D501" t="s">
        <v>98</v>
      </c>
    </row>
    <row r="502" spans="1:4" x14ac:dyDescent="0.5">
      <c r="A502" t="s">
        <v>182</v>
      </c>
      <c r="B502" t="s">
        <v>97</v>
      </c>
      <c r="C502" t="s">
        <v>182</v>
      </c>
      <c r="D502" t="s">
        <v>705</v>
      </c>
    </row>
    <row r="503" spans="1:4" x14ac:dyDescent="0.5">
      <c r="A503" t="s">
        <v>245</v>
      </c>
      <c r="B503" t="s">
        <v>97</v>
      </c>
      <c r="C503" t="s">
        <v>245</v>
      </c>
      <c r="D503" t="s">
        <v>98</v>
      </c>
    </row>
    <row r="504" spans="1:4" x14ac:dyDescent="0.5">
      <c r="A504" t="s">
        <v>425</v>
      </c>
      <c r="B504" t="s">
        <v>97</v>
      </c>
      <c r="C504" t="s">
        <v>425</v>
      </c>
      <c r="D504" t="s">
        <v>705</v>
      </c>
    </row>
    <row r="505" spans="1:4" x14ac:dyDescent="0.5">
      <c r="A505" t="s">
        <v>253</v>
      </c>
      <c r="B505" t="s">
        <v>97</v>
      </c>
      <c r="C505" t="s">
        <v>734</v>
      </c>
    </row>
    <row r="506" spans="1:4" x14ac:dyDescent="0.5">
      <c r="A506" t="s">
        <v>477</v>
      </c>
      <c r="B506" t="s">
        <v>97</v>
      </c>
      <c r="C506" t="s">
        <v>477</v>
      </c>
    </row>
    <row r="507" spans="1:4" x14ac:dyDescent="0.5">
      <c r="A507" t="s">
        <v>423</v>
      </c>
      <c r="B507" t="s">
        <v>97</v>
      </c>
      <c r="C507" t="s">
        <v>423</v>
      </c>
    </row>
    <row r="508" spans="1:4" x14ac:dyDescent="0.5">
      <c r="A508" t="s">
        <v>207</v>
      </c>
      <c r="B508" t="s">
        <v>96</v>
      </c>
      <c r="C508" t="s">
        <v>789</v>
      </c>
      <c r="D508" t="s">
        <v>705</v>
      </c>
    </row>
    <row r="509" spans="1:4" x14ac:dyDescent="0.5">
      <c r="A509" t="s">
        <v>160</v>
      </c>
      <c r="B509" t="s">
        <v>96</v>
      </c>
      <c r="C509" t="s">
        <v>160</v>
      </c>
      <c r="D509" t="s">
        <v>98</v>
      </c>
    </row>
    <row r="510" spans="1:4" x14ac:dyDescent="0.5">
      <c r="A510" t="s">
        <v>482</v>
      </c>
      <c r="B510" t="s">
        <v>97</v>
      </c>
      <c r="C510" t="s">
        <v>740</v>
      </c>
      <c r="D510" t="s">
        <v>98</v>
      </c>
    </row>
    <row r="511" spans="1:4" x14ac:dyDescent="0.5">
      <c r="A511" t="s">
        <v>299</v>
      </c>
      <c r="B511" t="s">
        <v>97</v>
      </c>
      <c r="C511" t="s">
        <v>809</v>
      </c>
      <c r="D511" t="s">
        <v>705</v>
      </c>
    </row>
    <row r="512" spans="1:4" x14ac:dyDescent="0.5">
      <c r="A512" t="s">
        <v>612</v>
      </c>
      <c r="B512" t="s">
        <v>97</v>
      </c>
      <c r="C512" t="s">
        <v>612</v>
      </c>
    </row>
    <row r="513" spans="1:4" x14ac:dyDescent="0.5">
      <c r="A513" t="s">
        <v>326</v>
      </c>
      <c r="B513" t="s">
        <v>97</v>
      </c>
      <c r="C513" t="s">
        <v>810</v>
      </c>
      <c r="D513" t="s">
        <v>98</v>
      </c>
    </row>
    <row r="514" spans="1:4" x14ac:dyDescent="0.5">
      <c r="A514" t="s">
        <v>461</v>
      </c>
      <c r="B514" t="s">
        <v>97</v>
      </c>
      <c r="C514" t="s">
        <v>811</v>
      </c>
    </row>
    <row r="515" spans="1:4" x14ac:dyDescent="0.5">
      <c r="A515" t="s">
        <v>255</v>
      </c>
      <c r="B515" t="s">
        <v>96</v>
      </c>
      <c r="C515" t="s">
        <v>255</v>
      </c>
      <c r="D515" t="s">
        <v>98</v>
      </c>
    </row>
    <row r="516" spans="1:4" x14ac:dyDescent="0.5">
      <c r="A516" t="s">
        <v>127</v>
      </c>
      <c r="B516" t="s">
        <v>97</v>
      </c>
      <c r="C516" t="s">
        <v>127</v>
      </c>
      <c r="D516" t="s">
        <v>98</v>
      </c>
    </row>
    <row r="517" spans="1:4" x14ac:dyDescent="0.5">
      <c r="A517" t="s">
        <v>275</v>
      </c>
      <c r="B517" t="s">
        <v>97</v>
      </c>
      <c r="C517" t="s">
        <v>275</v>
      </c>
    </row>
    <row r="518" spans="1:4" x14ac:dyDescent="0.5">
      <c r="A518" t="s">
        <v>262</v>
      </c>
      <c r="B518" t="s">
        <v>97</v>
      </c>
      <c r="C518" t="s">
        <v>262</v>
      </c>
    </row>
    <row r="519" spans="1:4" x14ac:dyDescent="0.5">
      <c r="A519" t="s">
        <v>208</v>
      </c>
      <c r="B519" t="s">
        <v>97</v>
      </c>
      <c r="C519" t="s">
        <v>208</v>
      </c>
      <c r="D519" t="s">
        <v>98</v>
      </c>
    </row>
    <row r="520" spans="1:4" x14ac:dyDescent="0.5">
      <c r="A520" t="s">
        <v>769</v>
      </c>
      <c r="B520" t="s">
        <v>97</v>
      </c>
      <c r="C520" t="s">
        <v>248</v>
      </c>
    </row>
    <row r="521" spans="1:4" x14ac:dyDescent="0.5">
      <c r="A521" t="s">
        <v>543</v>
      </c>
      <c r="B521" t="s">
        <v>97</v>
      </c>
      <c r="C521" t="s">
        <v>543</v>
      </c>
    </row>
    <row r="522" spans="1:4" x14ac:dyDescent="0.5">
      <c r="A522" t="s">
        <v>231</v>
      </c>
      <c r="B522" t="s">
        <v>97</v>
      </c>
      <c r="C522" t="s">
        <v>348</v>
      </c>
    </row>
    <row r="523" spans="1:4" x14ac:dyDescent="0.5">
      <c r="A523" t="s">
        <v>126</v>
      </c>
      <c r="B523" t="s">
        <v>97</v>
      </c>
      <c r="C523" t="s">
        <v>768</v>
      </c>
      <c r="D523" t="s">
        <v>98</v>
      </c>
    </row>
    <row r="524" spans="1:4" x14ac:dyDescent="0.5">
      <c r="A524" t="s">
        <v>216</v>
      </c>
      <c r="B524" t="s">
        <v>97</v>
      </c>
      <c r="C524" t="s">
        <v>216</v>
      </c>
      <c r="D524" t="s">
        <v>98</v>
      </c>
    </row>
    <row r="525" spans="1:4" x14ac:dyDescent="0.5">
      <c r="A525" t="s">
        <v>812</v>
      </c>
      <c r="B525" t="s">
        <v>97</v>
      </c>
      <c r="C525" t="s">
        <v>626</v>
      </c>
      <c r="D525" t="s">
        <v>98</v>
      </c>
    </row>
    <row r="526" spans="1:4" x14ac:dyDescent="0.5">
      <c r="A526" t="s">
        <v>342</v>
      </c>
      <c r="B526" t="s">
        <v>96</v>
      </c>
      <c r="C526" t="s">
        <v>342</v>
      </c>
      <c r="D526" t="s">
        <v>722</v>
      </c>
    </row>
    <row r="527" spans="1:4" x14ac:dyDescent="0.5">
      <c r="A527" t="s">
        <v>134</v>
      </c>
      <c r="B527" t="s">
        <v>97</v>
      </c>
      <c r="C527" t="s">
        <v>134</v>
      </c>
    </row>
    <row r="528" spans="1:4" x14ac:dyDescent="0.5">
      <c r="A528" t="s">
        <v>813</v>
      </c>
      <c r="B528" t="s">
        <v>97</v>
      </c>
      <c r="C528" t="s">
        <v>287</v>
      </c>
    </row>
    <row r="529" spans="1:4" x14ac:dyDescent="0.5">
      <c r="A529" t="s">
        <v>167</v>
      </c>
      <c r="B529" t="s">
        <v>97</v>
      </c>
      <c r="C529" t="s">
        <v>167</v>
      </c>
      <c r="D529" t="s">
        <v>701</v>
      </c>
    </row>
    <row r="530" spans="1:4" x14ac:dyDescent="0.5">
      <c r="A530" t="s">
        <v>312</v>
      </c>
      <c r="B530" t="s">
        <v>97</v>
      </c>
      <c r="C530" t="s">
        <v>312</v>
      </c>
      <c r="D530" t="s">
        <v>98</v>
      </c>
    </row>
    <row r="531" spans="1:4" x14ac:dyDescent="0.5">
      <c r="A531" t="s">
        <v>261</v>
      </c>
      <c r="B531" t="s">
        <v>97</v>
      </c>
      <c r="C531" t="s">
        <v>261</v>
      </c>
      <c r="D531" t="s">
        <v>98</v>
      </c>
    </row>
    <row r="532" spans="1:4" x14ac:dyDescent="0.5">
      <c r="A532" t="s">
        <v>797</v>
      </c>
      <c r="B532" t="s">
        <v>96</v>
      </c>
      <c r="C532" t="s">
        <v>575</v>
      </c>
      <c r="D532" t="s">
        <v>98</v>
      </c>
    </row>
    <row r="533" spans="1:4" x14ac:dyDescent="0.5">
      <c r="A533" t="s">
        <v>174</v>
      </c>
      <c r="B533" t="s">
        <v>96</v>
      </c>
      <c r="C533" t="s">
        <v>174</v>
      </c>
    </row>
    <row r="534" spans="1:4" x14ac:dyDescent="0.5">
      <c r="A534" t="s">
        <v>366</v>
      </c>
      <c r="B534" t="s">
        <v>97</v>
      </c>
      <c r="C534" t="s">
        <v>730</v>
      </c>
    </row>
    <row r="535" spans="1:4" x14ac:dyDescent="0.5">
      <c r="A535" t="s">
        <v>620</v>
      </c>
      <c r="B535" t="s">
        <v>97</v>
      </c>
      <c r="C535" t="s">
        <v>620</v>
      </c>
    </row>
    <row r="536" spans="1:4" x14ac:dyDescent="0.5">
      <c r="A536" t="s">
        <v>806</v>
      </c>
      <c r="B536" t="s">
        <v>97</v>
      </c>
      <c r="C536" t="s">
        <v>336</v>
      </c>
    </row>
    <row r="537" spans="1:4" x14ac:dyDescent="0.5">
      <c r="A537" t="s">
        <v>134</v>
      </c>
      <c r="B537" t="s">
        <v>97</v>
      </c>
      <c r="C537" t="s">
        <v>134</v>
      </c>
    </row>
    <row r="538" spans="1:4" x14ac:dyDescent="0.5">
      <c r="A538" t="s">
        <v>685</v>
      </c>
      <c r="B538" t="s">
        <v>97</v>
      </c>
      <c r="C538" t="s">
        <v>685</v>
      </c>
    </row>
    <row r="539" spans="1:4" x14ac:dyDescent="0.5">
      <c r="A539" t="s">
        <v>95</v>
      </c>
      <c r="B539" t="s">
        <v>97</v>
      </c>
      <c r="C539" t="s">
        <v>99</v>
      </c>
    </row>
    <row r="540" spans="1:4" x14ac:dyDescent="0.5">
      <c r="A540" t="s">
        <v>618</v>
      </c>
      <c r="B540" t="s">
        <v>97</v>
      </c>
      <c r="C540" t="s">
        <v>618</v>
      </c>
      <c r="D540" t="s">
        <v>98</v>
      </c>
    </row>
    <row r="541" spans="1:4" x14ac:dyDescent="0.5">
      <c r="A541" t="s">
        <v>179</v>
      </c>
      <c r="B541" t="s">
        <v>97</v>
      </c>
      <c r="C541" t="s">
        <v>798</v>
      </c>
      <c r="D541" t="s">
        <v>705</v>
      </c>
    </row>
    <row r="542" spans="1:4" x14ac:dyDescent="0.5">
      <c r="A542" t="s">
        <v>814</v>
      </c>
      <c r="B542" t="s">
        <v>97</v>
      </c>
      <c r="C542" t="s">
        <v>814</v>
      </c>
    </row>
    <row r="543" spans="1:4" x14ac:dyDescent="0.5">
      <c r="A543" t="s">
        <v>255</v>
      </c>
      <c r="B543" t="s">
        <v>96</v>
      </c>
      <c r="C543" t="s">
        <v>255</v>
      </c>
      <c r="D543" t="s">
        <v>98</v>
      </c>
    </row>
    <row r="544" spans="1:4" x14ac:dyDescent="0.5">
      <c r="A544" t="s">
        <v>309</v>
      </c>
      <c r="B544" t="s">
        <v>97</v>
      </c>
      <c r="C544" t="s">
        <v>309</v>
      </c>
    </row>
    <row r="545" spans="1:4" x14ac:dyDescent="0.5">
      <c r="A545" t="s">
        <v>436</v>
      </c>
      <c r="B545" t="s">
        <v>97</v>
      </c>
      <c r="C545" t="s">
        <v>436</v>
      </c>
      <c r="D545" t="s">
        <v>98</v>
      </c>
    </row>
    <row r="546" spans="1:4" x14ac:dyDescent="0.5">
      <c r="A546" t="s">
        <v>93</v>
      </c>
      <c r="B546" t="s">
        <v>97</v>
      </c>
      <c r="C546" t="s">
        <v>93</v>
      </c>
      <c r="D546" t="s">
        <v>98</v>
      </c>
    </row>
    <row r="547" spans="1:4" x14ac:dyDescent="0.5">
      <c r="A547" t="s">
        <v>259</v>
      </c>
      <c r="B547" t="s">
        <v>97</v>
      </c>
      <c r="C547" t="s">
        <v>725</v>
      </c>
    </row>
    <row r="548" spans="1:4" x14ac:dyDescent="0.5">
      <c r="A548" t="s">
        <v>252</v>
      </c>
      <c r="B548" t="s">
        <v>97</v>
      </c>
      <c r="C548" t="s">
        <v>743</v>
      </c>
      <c r="D548" t="s">
        <v>705</v>
      </c>
    </row>
    <row r="549" spans="1:4" x14ac:dyDescent="0.5">
      <c r="A549" t="s">
        <v>106</v>
      </c>
      <c r="B549" t="s">
        <v>97</v>
      </c>
      <c r="C549" t="s">
        <v>106</v>
      </c>
    </row>
    <row r="550" spans="1:4" x14ac:dyDescent="0.5">
      <c r="A550" t="s">
        <v>724</v>
      </c>
      <c r="B550" t="s">
        <v>97</v>
      </c>
      <c r="C550" t="s">
        <v>815</v>
      </c>
      <c r="D550" t="s">
        <v>722</v>
      </c>
    </row>
    <row r="551" spans="1:4" x14ac:dyDescent="0.5">
      <c r="A551" t="s">
        <v>724</v>
      </c>
      <c r="B551" t="s">
        <v>97</v>
      </c>
      <c r="C551" t="s">
        <v>205</v>
      </c>
      <c r="D551" t="s">
        <v>722</v>
      </c>
    </row>
    <row r="552" spans="1:4" x14ac:dyDescent="0.5">
      <c r="A552" t="s">
        <v>107</v>
      </c>
      <c r="B552" t="s">
        <v>97</v>
      </c>
      <c r="C552" t="s">
        <v>107</v>
      </c>
    </row>
    <row r="553" spans="1:4" x14ac:dyDescent="0.5">
      <c r="A553" t="s">
        <v>455</v>
      </c>
      <c r="B553" t="s">
        <v>97</v>
      </c>
      <c r="C553" t="s">
        <v>455</v>
      </c>
      <c r="D553" t="s">
        <v>98</v>
      </c>
    </row>
    <row r="554" spans="1:4" x14ac:dyDescent="0.5">
      <c r="A554" t="s">
        <v>423</v>
      </c>
      <c r="B554" t="s">
        <v>97</v>
      </c>
      <c r="C554" t="s">
        <v>423</v>
      </c>
    </row>
    <row r="555" spans="1:4" x14ac:dyDescent="0.5">
      <c r="A555" t="s">
        <v>122</v>
      </c>
      <c r="B555" t="s">
        <v>97</v>
      </c>
      <c r="C555" t="s">
        <v>122</v>
      </c>
    </row>
    <row r="556" spans="1:4" x14ac:dyDescent="0.5">
      <c r="A556" t="s">
        <v>474</v>
      </c>
      <c r="B556" t="s">
        <v>97</v>
      </c>
      <c r="C556" t="s">
        <v>474</v>
      </c>
    </row>
    <row r="557" spans="1:4" x14ac:dyDescent="0.5">
      <c r="A557" t="s">
        <v>756</v>
      </c>
      <c r="B557" t="s">
        <v>97</v>
      </c>
      <c r="C557" t="s">
        <v>680</v>
      </c>
      <c r="D557" t="s">
        <v>98</v>
      </c>
    </row>
    <row r="558" spans="1:4" x14ac:dyDescent="0.5">
      <c r="A558" t="s">
        <v>162</v>
      </c>
      <c r="B558" t="s">
        <v>97</v>
      </c>
      <c r="C558" t="s">
        <v>162</v>
      </c>
      <c r="D558" t="s">
        <v>98</v>
      </c>
    </row>
    <row r="559" spans="1:4" x14ac:dyDescent="0.5">
      <c r="A559" t="s">
        <v>672</v>
      </c>
      <c r="B559" t="s">
        <v>97</v>
      </c>
      <c r="C559" t="s">
        <v>816</v>
      </c>
      <c r="D559" t="s">
        <v>98</v>
      </c>
    </row>
    <row r="560" spans="1:4" x14ac:dyDescent="0.5">
      <c r="A560" t="s">
        <v>208</v>
      </c>
      <c r="B560" t="s">
        <v>97</v>
      </c>
      <c r="C560" t="s">
        <v>208</v>
      </c>
      <c r="D560" t="s">
        <v>98</v>
      </c>
    </row>
    <row r="561" spans="1:4" x14ac:dyDescent="0.5">
      <c r="A561" t="s">
        <v>151</v>
      </c>
      <c r="B561" t="s">
        <v>97</v>
      </c>
      <c r="C561" t="s">
        <v>749</v>
      </c>
    </row>
    <row r="562" spans="1:4" x14ac:dyDescent="0.5">
      <c r="A562" t="s">
        <v>156</v>
      </c>
      <c r="B562" t="s">
        <v>97</v>
      </c>
      <c r="C562" t="s">
        <v>156</v>
      </c>
      <c r="D562" t="s">
        <v>98</v>
      </c>
    </row>
    <row r="563" spans="1:4" x14ac:dyDescent="0.5">
      <c r="A563" t="s">
        <v>234</v>
      </c>
      <c r="B563" t="s">
        <v>97</v>
      </c>
      <c r="C563" t="s">
        <v>234</v>
      </c>
      <c r="D563" t="s">
        <v>705</v>
      </c>
    </row>
    <row r="564" spans="1:4" x14ac:dyDescent="0.5">
      <c r="A564" t="s">
        <v>410</v>
      </c>
      <c r="B564" t="s">
        <v>97</v>
      </c>
      <c r="C564" t="s">
        <v>410</v>
      </c>
      <c r="D564" t="s">
        <v>98</v>
      </c>
    </row>
    <row r="565" spans="1:4" x14ac:dyDescent="0.5">
      <c r="A565" t="s">
        <v>392</v>
      </c>
      <c r="B565" t="s">
        <v>97</v>
      </c>
      <c r="C565" t="s">
        <v>817</v>
      </c>
    </row>
    <row r="566" spans="1:4" x14ac:dyDescent="0.5">
      <c r="A566" t="s">
        <v>175</v>
      </c>
      <c r="B566" t="s">
        <v>97</v>
      </c>
      <c r="C566" t="s">
        <v>746</v>
      </c>
      <c r="D566" t="s">
        <v>98</v>
      </c>
    </row>
    <row r="567" spans="1:4" x14ac:dyDescent="0.5">
      <c r="A567" t="s">
        <v>312</v>
      </c>
      <c r="B567" t="s">
        <v>97</v>
      </c>
      <c r="C567" t="s">
        <v>312</v>
      </c>
      <c r="D567" t="s">
        <v>98</v>
      </c>
    </row>
    <row r="568" spans="1:4" x14ac:dyDescent="0.5">
      <c r="A568" t="s">
        <v>416</v>
      </c>
      <c r="B568" t="s">
        <v>97</v>
      </c>
      <c r="C568" t="s">
        <v>416</v>
      </c>
    </row>
    <row r="569" spans="1:4" x14ac:dyDescent="0.5">
      <c r="A569" t="s">
        <v>551</v>
      </c>
      <c r="B569" t="s">
        <v>96</v>
      </c>
      <c r="C569" t="s">
        <v>551</v>
      </c>
    </row>
    <row r="570" spans="1:4" x14ac:dyDescent="0.5">
      <c r="A570" t="s">
        <v>638</v>
      </c>
      <c r="B570" t="s">
        <v>96</v>
      </c>
      <c r="C570" t="s">
        <v>638</v>
      </c>
    </row>
    <row r="571" spans="1:4" x14ac:dyDescent="0.5">
      <c r="A571" t="s">
        <v>163</v>
      </c>
      <c r="B571" t="s">
        <v>97</v>
      </c>
      <c r="C571" t="s">
        <v>163</v>
      </c>
      <c r="D571" t="s">
        <v>98</v>
      </c>
    </row>
    <row r="572" spans="1:4" x14ac:dyDescent="0.5">
      <c r="A572" t="s">
        <v>737</v>
      </c>
      <c r="B572" t="s">
        <v>97</v>
      </c>
      <c r="C572" t="s">
        <v>296</v>
      </c>
      <c r="D572" t="s">
        <v>722</v>
      </c>
    </row>
    <row r="573" spans="1:4" x14ac:dyDescent="0.5">
      <c r="A573" t="s">
        <v>478</v>
      </c>
      <c r="B573" t="s">
        <v>97</v>
      </c>
      <c r="C573" t="s">
        <v>718</v>
      </c>
    </row>
    <row r="574" spans="1:4" x14ac:dyDescent="0.5">
      <c r="A574" t="s">
        <v>261</v>
      </c>
      <c r="B574" t="s">
        <v>97</v>
      </c>
      <c r="C574" t="s">
        <v>261</v>
      </c>
      <c r="D574" t="s">
        <v>98</v>
      </c>
    </row>
    <row r="575" spans="1:4" x14ac:dyDescent="0.5">
      <c r="A575" t="s">
        <v>140</v>
      </c>
      <c r="B575" t="s">
        <v>97</v>
      </c>
      <c r="C575" t="s">
        <v>140</v>
      </c>
    </row>
    <row r="576" spans="1:4" x14ac:dyDescent="0.5">
      <c r="A576" t="s">
        <v>127</v>
      </c>
      <c r="B576" t="s">
        <v>97</v>
      </c>
      <c r="C576" t="s">
        <v>127</v>
      </c>
      <c r="D576" t="s">
        <v>98</v>
      </c>
    </row>
    <row r="577" spans="1:4" x14ac:dyDescent="0.5">
      <c r="A577" t="s">
        <v>461</v>
      </c>
      <c r="B577" t="s">
        <v>97</v>
      </c>
      <c r="C577" t="s">
        <v>811</v>
      </c>
    </row>
    <row r="578" spans="1:4" x14ac:dyDescent="0.5">
      <c r="A578" t="s">
        <v>191</v>
      </c>
      <c r="B578" t="s">
        <v>97</v>
      </c>
      <c r="C578" t="s">
        <v>191</v>
      </c>
    </row>
    <row r="579" spans="1:4" x14ac:dyDescent="0.5">
      <c r="A579" t="s">
        <v>134</v>
      </c>
      <c r="B579" t="s">
        <v>97</v>
      </c>
      <c r="C579" t="s">
        <v>134</v>
      </c>
    </row>
    <row r="580" spans="1:4" x14ac:dyDescent="0.5">
      <c r="A580" t="s">
        <v>539</v>
      </c>
      <c r="B580" t="s">
        <v>97</v>
      </c>
      <c r="C580" t="s">
        <v>539</v>
      </c>
    </row>
    <row r="581" spans="1:4" x14ac:dyDescent="0.5">
      <c r="A581" t="s">
        <v>637</v>
      </c>
      <c r="B581" t="s">
        <v>97</v>
      </c>
      <c r="C581" t="s">
        <v>637</v>
      </c>
      <c r="D581" t="s">
        <v>98</v>
      </c>
    </row>
    <row r="582" spans="1:4" x14ac:dyDescent="0.5">
      <c r="A582" t="s">
        <v>354</v>
      </c>
      <c r="B582" t="s">
        <v>97</v>
      </c>
      <c r="C582" t="s">
        <v>354</v>
      </c>
    </row>
    <row r="583" spans="1:4" x14ac:dyDescent="0.5">
      <c r="A583" t="s">
        <v>294</v>
      </c>
      <c r="B583" t="s">
        <v>97</v>
      </c>
      <c r="C583" t="s">
        <v>294</v>
      </c>
    </row>
    <row r="584" spans="1:4" x14ac:dyDescent="0.5">
      <c r="A584" t="s">
        <v>351</v>
      </c>
      <c r="B584" t="s">
        <v>97</v>
      </c>
      <c r="C584" t="s">
        <v>351</v>
      </c>
      <c r="D584" t="s">
        <v>98</v>
      </c>
    </row>
    <row r="585" spans="1:4" x14ac:dyDescent="0.5">
      <c r="A585" t="s">
        <v>669</v>
      </c>
      <c r="B585" t="s">
        <v>97</v>
      </c>
      <c r="C585" t="s">
        <v>669</v>
      </c>
    </row>
    <row r="586" spans="1:4" x14ac:dyDescent="0.5">
      <c r="A586" t="s">
        <v>123</v>
      </c>
      <c r="B586" t="s">
        <v>97</v>
      </c>
      <c r="C586" t="s">
        <v>123</v>
      </c>
    </row>
    <row r="587" spans="1:4" x14ac:dyDescent="0.5">
      <c r="A587" t="s">
        <v>477</v>
      </c>
      <c r="B587" t="s">
        <v>97</v>
      </c>
      <c r="C587" t="s">
        <v>477</v>
      </c>
    </row>
    <row r="588" spans="1:4" x14ac:dyDescent="0.5">
      <c r="A588" t="s">
        <v>582</v>
      </c>
      <c r="B588" t="s">
        <v>97</v>
      </c>
      <c r="C588" t="s">
        <v>582</v>
      </c>
      <c r="D588" t="s">
        <v>98</v>
      </c>
    </row>
    <row r="589" spans="1:4" x14ac:dyDescent="0.5">
      <c r="A589" t="s">
        <v>236</v>
      </c>
      <c r="B589" t="s">
        <v>96</v>
      </c>
      <c r="C589" t="s">
        <v>236</v>
      </c>
      <c r="D589" t="s">
        <v>701</v>
      </c>
    </row>
    <row r="590" spans="1:4" x14ac:dyDescent="0.5">
      <c r="A590" t="s">
        <v>246</v>
      </c>
      <c r="B590" t="s">
        <v>97</v>
      </c>
      <c r="C590" t="s">
        <v>818</v>
      </c>
      <c r="D590" t="s">
        <v>705</v>
      </c>
    </row>
    <row r="591" spans="1:4" x14ac:dyDescent="0.5">
      <c r="A591" t="s">
        <v>219</v>
      </c>
      <c r="B591" t="s">
        <v>97</v>
      </c>
      <c r="C591" t="s">
        <v>219</v>
      </c>
      <c r="D591" t="s">
        <v>98</v>
      </c>
    </row>
    <row r="592" spans="1:4" x14ac:dyDescent="0.5">
      <c r="A592" t="s">
        <v>231</v>
      </c>
      <c r="B592" t="s">
        <v>97</v>
      </c>
      <c r="C592" t="s">
        <v>348</v>
      </c>
    </row>
    <row r="593" spans="1:4" x14ac:dyDescent="0.5">
      <c r="A593" t="s">
        <v>374</v>
      </c>
      <c r="B593" t="s">
        <v>97</v>
      </c>
      <c r="C593" t="s">
        <v>374</v>
      </c>
      <c r="D593" t="s">
        <v>98</v>
      </c>
    </row>
    <row r="594" spans="1:4" x14ac:dyDescent="0.5">
      <c r="A594" t="s">
        <v>244</v>
      </c>
      <c r="B594" t="s">
        <v>97</v>
      </c>
      <c r="C594" t="s">
        <v>774</v>
      </c>
    </row>
    <row r="595" spans="1:4" x14ac:dyDescent="0.5">
      <c r="A595" t="s">
        <v>379</v>
      </c>
      <c r="B595" t="s">
        <v>97</v>
      </c>
      <c r="C595" t="s">
        <v>379</v>
      </c>
    </row>
    <row r="596" spans="1:4" x14ac:dyDescent="0.5">
      <c r="A596" t="s">
        <v>642</v>
      </c>
      <c r="B596" t="s">
        <v>96</v>
      </c>
      <c r="C596" t="s">
        <v>642</v>
      </c>
    </row>
    <row r="597" spans="1:4" x14ac:dyDescent="0.5">
      <c r="A597" t="s">
        <v>374</v>
      </c>
      <c r="B597" t="s">
        <v>97</v>
      </c>
      <c r="C597" t="s">
        <v>374</v>
      </c>
      <c r="D597" t="s">
        <v>98</v>
      </c>
    </row>
    <row r="598" spans="1:4" x14ac:dyDescent="0.5">
      <c r="A598" t="s">
        <v>442</v>
      </c>
      <c r="B598" t="s">
        <v>97</v>
      </c>
      <c r="C598" t="s">
        <v>442</v>
      </c>
      <c r="D598" t="s">
        <v>98</v>
      </c>
    </row>
    <row r="599" spans="1:4" x14ac:dyDescent="0.5">
      <c r="A599" t="s">
        <v>236</v>
      </c>
      <c r="B599" t="s">
        <v>96</v>
      </c>
      <c r="C599" t="s">
        <v>236</v>
      </c>
      <c r="D599" t="s">
        <v>701</v>
      </c>
    </row>
    <row r="600" spans="1:4" x14ac:dyDescent="0.5">
      <c r="A600" t="s">
        <v>556</v>
      </c>
      <c r="B600" t="s">
        <v>97</v>
      </c>
      <c r="C600" t="s">
        <v>556</v>
      </c>
      <c r="D600" t="s">
        <v>98</v>
      </c>
    </row>
    <row r="601" spans="1:4" x14ac:dyDescent="0.5">
      <c r="A601" t="s">
        <v>211</v>
      </c>
      <c r="B601" t="s">
        <v>97</v>
      </c>
      <c r="C601" t="s">
        <v>211</v>
      </c>
    </row>
    <row r="602" spans="1:4" x14ac:dyDescent="0.5">
      <c r="A602" t="s">
        <v>408</v>
      </c>
      <c r="B602" t="s">
        <v>97</v>
      </c>
      <c r="C602" t="s">
        <v>408</v>
      </c>
      <c r="D602" t="s">
        <v>98</v>
      </c>
    </row>
    <row r="603" spans="1:4" x14ac:dyDescent="0.5">
      <c r="A603" t="s">
        <v>128</v>
      </c>
      <c r="B603" t="s">
        <v>97</v>
      </c>
      <c r="C603" t="s">
        <v>128</v>
      </c>
    </row>
    <row r="604" spans="1:4" x14ac:dyDescent="0.5">
      <c r="A604" t="s">
        <v>176</v>
      </c>
      <c r="B604" t="s">
        <v>97</v>
      </c>
      <c r="C604" t="s">
        <v>176</v>
      </c>
    </row>
    <row r="605" spans="1:4" x14ac:dyDescent="0.5">
      <c r="A605" t="s">
        <v>172</v>
      </c>
      <c r="B605" t="s">
        <v>97</v>
      </c>
      <c r="C605" t="s">
        <v>717</v>
      </c>
      <c r="D605" t="s">
        <v>98</v>
      </c>
    </row>
    <row r="606" spans="1:4" x14ac:dyDescent="0.5">
      <c r="A606" t="s">
        <v>419</v>
      </c>
      <c r="B606" t="s">
        <v>97</v>
      </c>
      <c r="C606" t="s">
        <v>419</v>
      </c>
    </row>
    <row r="607" spans="1:4" x14ac:dyDescent="0.5">
      <c r="A607" t="s">
        <v>189</v>
      </c>
      <c r="B607" t="s">
        <v>97</v>
      </c>
      <c r="C607" t="s">
        <v>189</v>
      </c>
    </row>
    <row r="608" spans="1:4" x14ac:dyDescent="0.5">
      <c r="A608" t="s">
        <v>543</v>
      </c>
      <c r="B608" t="s">
        <v>97</v>
      </c>
      <c r="C608" t="s">
        <v>543</v>
      </c>
    </row>
    <row r="609" spans="1:4" x14ac:dyDescent="0.5">
      <c r="A609" t="s">
        <v>739</v>
      </c>
      <c r="B609" t="s">
        <v>96</v>
      </c>
      <c r="C609" t="s">
        <v>132</v>
      </c>
      <c r="D609" t="s">
        <v>722</v>
      </c>
    </row>
    <row r="610" spans="1:4" x14ac:dyDescent="0.5">
      <c r="A610" t="s">
        <v>184</v>
      </c>
      <c r="B610" t="s">
        <v>97</v>
      </c>
      <c r="C610" t="s">
        <v>184</v>
      </c>
      <c r="D610" t="s">
        <v>98</v>
      </c>
    </row>
    <row r="611" spans="1:4" x14ac:dyDescent="0.5">
      <c r="A611" t="s">
        <v>126</v>
      </c>
      <c r="B611" t="s">
        <v>97</v>
      </c>
      <c r="C611" t="s">
        <v>768</v>
      </c>
      <c r="D611" t="s">
        <v>98</v>
      </c>
    </row>
    <row r="612" spans="1:4" x14ac:dyDescent="0.5">
      <c r="A612" t="s">
        <v>197</v>
      </c>
      <c r="B612" t="s">
        <v>96</v>
      </c>
      <c r="C612" t="s">
        <v>197</v>
      </c>
    </row>
    <row r="613" spans="1:4" x14ac:dyDescent="0.5">
      <c r="A613" t="s">
        <v>190</v>
      </c>
      <c r="B613" t="s">
        <v>97</v>
      </c>
      <c r="C613" t="s">
        <v>751</v>
      </c>
    </row>
    <row r="614" spans="1:4" x14ac:dyDescent="0.5">
      <c r="A614" t="s">
        <v>122</v>
      </c>
      <c r="B614" t="s">
        <v>97</v>
      </c>
      <c r="C614" t="s">
        <v>122</v>
      </c>
    </row>
    <row r="615" spans="1:4" x14ac:dyDescent="0.5">
      <c r="A615" t="s">
        <v>455</v>
      </c>
      <c r="B615" t="s">
        <v>97</v>
      </c>
      <c r="C615" t="s">
        <v>455</v>
      </c>
      <c r="D615" t="s">
        <v>98</v>
      </c>
    </row>
    <row r="616" spans="1:4" x14ac:dyDescent="0.5">
      <c r="A616" t="s">
        <v>441</v>
      </c>
      <c r="B616" t="s">
        <v>96</v>
      </c>
      <c r="C616" t="s">
        <v>441</v>
      </c>
      <c r="D616" t="s">
        <v>98</v>
      </c>
    </row>
    <row r="617" spans="1:4" x14ac:dyDescent="0.5">
      <c r="A617" t="s">
        <v>420</v>
      </c>
      <c r="B617" t="s">
        <v>97</v>
      </c>
      <c r="C617" t="s">
        <v>420</v>
      </c>
      <c r="D617" t="s">
        <v>98</v>
      </c>
    </row>
    <row r="618" spans="1:4" x14ac:dyDescent="0.5">
      <c r="A618" t="s">
        <v>396</v>
      </c>
      <c r="B618" t="s">
        <v>97</v>
      </c>
      <c r="C618" t="s">
        <v>396</v>
      </c>
      <c r="D618" t="s">
        <v>98</v>
      </c>
    </row>
    <row r="619" spans="1:4" x14ac:dyDescent="0.5">
      <c r="A619" t="s">
        <v>327</v>
      </c>
      <c r="B619" t="s">
        <v>97</v>
      </c>
      <c r="C619" t="s">
        <v>327</v>
      </c>
      <c r="D619" t="s">
        <v>701</v>
      </c>
    </row>
    <row r="620" spans="1:4" x14ac:dyDescent="0.5">
      <c r="A620" t="s">
        <v>425</v>
      </c>
      <c r="B620" t="s">
        <v>97</v>
      </c>
      <c r="C620" t="s">
        <v>425</v>
      </c>
      <c r="D620" t="s">
        <v>705</v>
      </c>
    </row>
    <row r="621" spans="1:4" x14ac:dyDescent="0.5">
      <c r="A621" t="s">
        <v>159</v>
      </c>
      <c r="B621" t="s">
        <v>97</v>
      </c>
      <c r="C621" t="s">
        <v>159</v>
      </c>
      <c r="D621" t="s">
        <v>98</v>
      </c>
    </row>
    <row r="622" spans="1:4" x14ac:dyDescent="0.5">
      <c r="A622" t="s">
        <v>609</v>
      </c>
      <c r="B622" t="s">
        <v>97</v>
      </c>
      <c r="C622" t="s">
        <v>609</v>
      </c>
    </row>
    <row r="623" spans="1:4" x14ac:dyDescent="0.5">
      <c r="A623" t="s">
        <v>363</v>
      </c>
      <c r="B623" t="s">
        <v>97</v>
      </c>
      <c r="C623" t="s">
        <v>363</v>
      </c>
    </row>
    <row r="624" spans="1:4" x14ac:dyDescent="0.5">
      <c r="A624" t="s">
        <v>329</v>
      </c>
      <c r="B624" t="s">
        <v>97</v>
      </c>
      <c r="C624" t="s">
        <v>744</v>
      </c>
      <c r="D624" t="s">
        <v>722</v>
      </c>
    </row>
    <row r="625" spans="1:4" x14ac:dyDescent="0.5">
      <c r="A625" t="s">
        <v>169</v>
      </c>
      <c r="B625" t="s">
        <v>97</v>
      </c>
      <c r="C625" t="s">
        <v>169</v>
      </c>
      <c r="D625" t="s">
        <v>98</v>
      </c>
    </row>
    <row r="626" spans="1:4" x14ac:dyDescent="0.5">
      <c r="A626" t="s">
        <v>221</v>
      </c>
      <c r="B626" t="s">
        <v>97</v>
      </c>
      <c r="C626" t="s">
        <v>221</v>
      </c>
    </row>
    <row r="627" spans="1:4" x14ac:dyDescent="0.5">
      <c r="A627" t="s">
        <v>134</v>
      </c>
      <c r="B627" t="s">
        <v>97</v>
      </c>
      <c r="C627" t="s">
        <v>134</v>
      </c>
    </row>
    <row r="628" spans="1:4" x14ac:dyDescent="0.5">
      <c r="A628" t="s">
        <v>582</v>
      </c>
      <c r="B628" t="s">
        <v>97</v>
      </c>
      <c r="C628" t="s">
        <v>582</v>
      </c>
      <c r="D628" t="s">
        <v>98</v>
      </c>
    </row>
    <row r="629" spans="1:4" x14ac:dyDescent="0.5">
      <c r="A629" t="s">
        <v>537</v>
      </c>
      <c r="B629" t="s">
        <v>97</v>
      </c>
      <c r="C629" t="s">
        <v>537</v>
      </c>
    </row>
    <row r="630" spans="1:4" x14ac:dyDescent="0.5">
      <c r="A630" t="s">
        <v>625</v>
      </c>
      <c r="B630" t="s">
        <v>97</v>
      </c>
      <c r="C630" t="s">
        <v>625</v>
      </c>
    </row>
    <row r="631" spans="1:4" x14ac:dyDescent="0.5">
      <c r="A631" t="s">
        <v>312</v>
      </c>
      <c r="B631" t="s">
        <v>97</v>
      </c>
      <c r="C631" t="s">
        <v>706</v>
      </c>
      <c r="D631" t="s">
        <v>98</v>
      </c>
    </row>
    <row r="632" spans="1:4" x14ac:dyDescent="0.5">
      <c r="A632" t="s">
        <v>208</v>
      </c>
      <c r="B632" t="s">
        <v>97</v>
      </c>
      <c r="C632" t="s">
        <v>208</v>
      </c>
      <c r="D632" t="s">
        <v>98</v>
      </c>
    </row>
    <row r="633" spans="1:4" x14ac:dyDescent="0.5">
      <c r="A633" t="s">
        <v>676</v>
      </c>
      <c r="B633" t="s">
        <v>97</v>
      </c>
      <c r="C633" t="s">
        <v>676</v>
      </c>
    </row>
    <row r="634" spans="1:4" x14ac:dyDescent="0.5">
      <c r="A634" t="s">
        <v>750</v>
      </c>
      <c r="B634" t="s">
        <v>97</v>
      </c>
      <c r="C634" t="s">
        <v>284</v>
      </c>
      <c r="D634" t="s">
        <v>98</v>
      </c>
    </row>
    <row r="635" spans="1:4" x14ac:dyDescent="0.5">
      <c r="A635" t="s">
        <v>239</v>
      </c>
      <c r="B635" t="s">
        <v>97</v>
      </c>
      <c r="C635" t="s">
        <v>239</v>
      </c>
      <c r="D635" t="s">
        <v>98</v>
      </c>
    </row>
    <row r="636" spans="1:4" x14ac:dyDescent="0.5">
      <c r="A636" t="s">
        <v>684</v>
      </c>
      <c r="B636" t="s">
        <v>97</v>
      </c>
      <c r="C636" t="s">
        <v>819</v>
      </c>
      <c r="D636" t="s">
        <v>98</v>
      </c>
    </row>
    <row r="637" spans="1:4" x14ac:dyDescent="0.5">
      <c r="A637" t="s">
        <v>438</v>
      </c>
      <c r="B637" t="s">
        <v>97</v>
      </c>
      <c r="C637" t="s">
        <v>820</v>
      </c>
      <c r="D637" t="s">
        <v>98</v>
      </c>
    </row>
    <row r="638" spans="1:4" x14ac:dyDescent="0.5">
      <c r="A638" t="s">
        <v>177</v>
      </c>
      <c r="B638" t="s">
        <v>97</v>
      </c>
      <c r="C638" t="s">
        <v>791</v>
      </c>
    </row>
    <row r="639" spans="1:4" x14ac:dyDescent="0.5">
      <c r="A639" t="s">
        <v>517</v>
      </c>
      <c r="B639" t="s">
        <v>97</v>
      </c>
      <c r="C639" t="s">
        <v>517</v>
      </c>
      <c r="D639" t="s">
        <v>98</v>
      </c>
    </row>
    <row r="640" spans="1:4" x14ac:dyDescent="0.5">
      <c r="A640" t="s">
        <v>207</v>
      </c>
      <c r="B640" t="s">
        <v>96</v>
      </c>
      <c r="C640" t="s">
        <v>789</v>
      </c>
      <c r="D640" t="s">
        <v>705</v>
      </c>
    </row>
    <row r="641" spans="1:4" x14ac:dyDescent="0.5">
      <c r="A641" t="s">
        <v>323</v>
      </c>
      <c r="B641" t="s">
        <v>97</v>
      </c>
      <c r="C641" t="s">
        <v>755</v>
      </c>
    </row>
    <row r="642" spans="1:4" x14ac:dyDescent="0.5">
      <c r="A642" t="s">
        <v>160</v>
      </c>
      <c r="B642" t="s">
        <v>96</v>
      </c>
      <c r="C642" t="s">
        <v>160</v>
      </c>
      <c r="D642" t="s">
        <v>98</v>
      </c>
    </row>
    <row r="643" spans="1:4" x14ac:dyDescent="0.5">
      <c r="A643" t="s">
        <v>122</v>
      </c>
      <c r="B643" t="s">
        <v>97</v>
      </c>
      <c r="C643" t="s">
        <v>122</v>
      </c>
    </row>
    <row r="644" spans="1:4" x14ac:dyDescent="0.5">
      <c r="A644" t="s">
        <v>220</v>
      </c>
      <c r="B644" t="s">
        <v>96</v>
      </c>
      <c r="C644" t="s">
        <v>220</v>
      </c>
      <c r="D644" t="s">
        <v>98</v>
      </c>
    </row>
    <row r="645" spans="1:4" x14ac:dyDescent="0.5">
      <c r="A645" t="s">
        <v>728</v>
      </c>
      <c r="B645" t="s">
        <v>97</v>
      </c>
      <c r="C645" t="s">
        <v>729</v>
      </c>
      <c r="D645" t="s">
        <v>98</v>
      </c>
    </row>
    <row r="646" spans="1:4" x14ac:dyDescent="0.5">
      <c r="A646" t="s">
        <v>327</v>
      </c>
      <c r="B646" t="s">
        <v>97</v>
      </c>
      <c r="C646" t="s">
        <v>327</v>
      </c>
      <c r="D646" t="s">
        <v>701</v>
      </c>
    </row>
    <row r="647" spans="1:4" x14ac:dyDescent="0.5">
      <c r="A647" t="s">
        <v>241</v>
      </c>
      <c r="B647" t="s">
        <v>97</v>
      </c>
      <c r="C647" t="s">
        <v>241</v>
      </c>
      <c r="D647" t="s">
        <v>98</v>
      </c>
    </row>
    <row r="648" spans="1:4" x14ac:dyDescent="0.5">
      <c r="A648" t="s">
        <v>214</v>
      </c>
      <c r="B648" t="s">
        <v>97</v>
      </c>
      <c r="C648" t="s">
        <v>779</v>
      </c>
    </row>
    <row r="649" spans="1:4" x14ac:dyDescent="0.5">
      <c r="A649" t="s">
        <v>408</v>
      </c>
      <c r="B649" t="s">
        <v>97</v>
      </c>
      <c r="C649" t="s">
        <v>408</v>
      </c>
      <c r="D649" t="s">
        <v>98</v>
      </c>
    </row>
    <row r="650" spans="1:4" x14ac:dyDescent="0.5">
      <c r="A650" t="s">
        <v>105</v>
      </c>
      <c r="B650" t="s">
        <v>96</v>
      </c>
      <c r="C650" t="s">
        <v>105</v>
      </c>
      <c r="D650" t="s">
        <v>98</v>
      </c>
    </row>
    <row r="651" spans="1:4" x14ac:dyDescent="0.5">
      <c r="A651" t="s">
        <v>390</v>
      </c>
      <c r="B651" t="s">
        <v>97</v>
      </c>
      <c r="C651" t="s">
        <v>390</v>
      </c>
    </row>
    <row r="652" spans="1:4" x14ac:dyDescent="0.5">
      <c r="A652" t="s">
        <v>567</v>
      </c>
      <c r="B652" t="s">
        <v>97</v>
      </c>
      <c r="C652" t="s">
        <v>821</v>
      </c>
      <c r="D652" t="s">
        <v>98</v>
      </c>
    </row>
    <row r="653" spans="1:4" x14ac:dyDescent="0.5">
      <c r="A653" t="s">
        <v>164</v>
      </c>
      <c r="B653" t="s">
        <v>97</v>
      </c>
      <c r="C653" t="s">
        <v>747</v>
      </c>
      <c r="D653" t="s">
        <v>98</v>
      </c>
    </row>
    <row r="654" spans="1:4" x14ac:dyDescent="0.5">
      <c r="A654" t="s">
        <v>457</v>
      </c>
      <c r="B654" t="s">
        <v>97</v>
      </c>
      <c r="C654" t="s">
        <v>457</v>
      </c>
    </row>
    <row r="655" spans="1:4" x14ac:dyDescent="0.5">
      <c r="A655" t="s">
        <v>489</v>
      </c>
      <c r="B655" t="s">
        <v>96</v>
      </c>
      <c r="C655" t="s">
        <v>489</v>
      </c>
      <c r="D655" t="s">
        <v>98</v>
      </c>
    </row>
    <row r="656" spans="1:4" x14ac:dyDescent="0.5">
      <c r="A656" t="s">
        <v>822</v>
      </c>
      <c r="B656" t="s">
        <v>97</v>
      </c>
      <c r="C656" t="s">
        <v>350</v>
      </c>
      <c r="D656" t="s">
        <v>98</v>
      </c>
    </row>
    <row r="657" spans="1:4" x14ac:dyDescent="0.5">
      <c r="A657" t="s">
        <v>289</v>
      </c>
      <c r="B657" t="s">
        <v>97</v>
      </c>
      <c r="C657" t="s">
        <v>289</v>
      </c>
    </row>
    <row r="658" spans="1:4" x14ac:dyDescent="0.5">
      <c r="A658" t="s">
        <v>422</v>
      </c>
      <c r="B658" t="s">
        <v>97</v>
      </c>
      <c r="C658" t="s">
        <v>422</v>
      </c>
      <c r="D658" t="s">
        <v>98</v>
      </c>
    </row>
    <row r="659" spans="1:4" x14ac:dyDescent="0.5">
      <c r="A659" t="s">
        <v>522</v>
      </c>
      <c r="B659" t="s">
        <v>97</v>
      </c>
      <c r="C659" t="s">
        <v>522</v>
      </c>
    </row>
    <row r="660" spans="1:4" x14ac:dyDescent="0.5">
      <c r="A660" t="s">
        <v>602</v>
      </c>
      <c r="B660" t="s">
        <v>97</v>
      </c>
      <c r="C660" t="s">
        <v>602</v>
      </c>
      <c r="D660" t="s">
        <v>98</v>
      </c>
    </row>
    <row r="661" spans="1:4" x14ac:dyDescent="0.5">
      <c r="A661" t="s">
        <v>512</v>
      </c>
      <c r="B661" t="s">
        <v>96</v>
      </c>
      <c r="C661" t="s">
        <v>512</v>
      </c>
      <c r="D661" t="s">
        <v>98</v>
      </c>
    </row>
    <row r="662" spans="1:4" x14ac:dyDescent="0.5">
      <c r="A662" t="s">
        <v>652</v>
      </c>
      <c r="B662" t="s">
        <v>97</v>
      </c>
      <c r="C662" t="s">
        <v>652</v>
      </c>
      <c r="D662" t="s">
        <v>98</v>
      </c>
    </row>
    <row r="663" spans="1:4" x14ac:dyDescent="0.5">
      <c r="A663" t="s">
        <v>270</v>
      </c>
      <c r="B663" t="s">
        <v>97</v>
      </c>
      <c r="C663" t="s">
        <v>823</v>
      </c>
      <c r="D663" t="s">
        <v>98</v>
      </c>
    </row>
    <row r="664" spans="1:4" x14ac:dyDescent="0.5">
      <c r="A664" t="s">
        <v>266</v>
      </c>
      <c r="B664" t="s">
        <v>97</v>
      </c>
      <c r="C664" t="s">
        <v>723</v>
      </c>
      <c r="D664" t="s">
        <v>98</v>
      </c>
    </row>
    <row r="665" spans="1:4" x14ac:dyDescent="0.5">
      <c r="A665" t="s">
        <v>219</v>
      </c>
      <c r="B665" t="s">
        <v>97</v>
      </c>
      <c r="C665" t="s">
        <v>219</v>
      </c>
      <c r="D665" t="s">
        <v>98</v>
      </c>
    </row>
    <row r="666" spans="1:4" x14ac:dyDescent="0.5">
      <c r="A666" t="s">
        <v>643</v>
      </c>
      <c r="B666" t="s">
        <v>96</v>
      </c>
      <c r="C666" t="s">
        <v>643</v>
      </c>
    </row>
    <row r="667" spans="1:4" x14ac:dyDescent="0.5">
      <c r="A667" t="s">
        <v>319</v>
      </c>
      <c r="B667" t="s">
        <v>97</v>
      </c>
      <c r="C667" t="s">
        <v>319</v>
      </c>
      <c r="D667" t="s">
        <v>98</v>
      </c>
    </row>
    <row r="668" spans="1:4" x14ac:dyDescent="0.5">
      <c r="A668" t="s">
        <v>236</v>
      </c>
      <c r="B668" t="s">
        <v>96</v>
      </c>
      <c r="C668" t="s">
        <v>236</v>
      </c>
      <c r="D668" t="s">
        <v>701</v>
      </c>
    </row>
    <row r="669" spans="1:4" x14ac:dyDescent="0.5">
      <c r="A669" t="s">
        <v>591</v>
      </c>
      <c r="B669" t="s">
        <v>97</v>
      </c>
      <c r="C669" t="s">
        <v>591</v>
      </c>
    </row>
    <row r="670" spans="1:4" x14ac:dyDescent="0.5">
      <c r="A670" t="s">
        <v>276</v>
      </c>
      <c r="B670" t="s">
        <v>96</v>
      </c>
      <c r="C670" t="s">
        <v>276</v>
      </c>
      <c r="D670" t="s">
        <v>98</v>
      </c>
    </row>
    <row r="671" spans="1:4" x14ac:dyDescent="0.5">
      <c r="A671" t="s">
        <v>756</v>
      </c>
      <c r="B671" t="s">
        <v>97</v>
      </c>
      <c r="C671" t="s">
        <v>247</v>
      </c>
      <c r="D671" t="s">
        <v>98</v>
      </c>
    </row>
    <row r="672" spans="1:4" x14ac:dyDescent="0.5">
      <c r="A672" t="s">
        <v>412</v>
      </c>
      <c r="B672" t="s">
        <v>97</v>
      </c>
      <c r="C672" t="s">
        <v>412</v>
      </c>
    </row>
    <row r="673" spans="1:4" x14ac:dyDescent="0.5">
      <c r="A673" t="s">
        <v>453</v>
      </c>
      <c r="B673" t="s">
        <v>96</v>
      </c>
      <c r="C673" t="s">
        <v>453</v>
      </c>
      <c r="D673" t="s">
        <v>98</v>
      </c>
    </row>
    <row r="674" spans="1:4" x14ac:dyDescent="0.5">
      <c r="A674" t="s">
        <v>440</v>
      </c>
      <c r="B674" t="s">
        <v>97</v>
      </c>
      <c r="C674" t="s">
        <v>440</v>
      </c>
    </row>
    <row r="675" spans="1:4" x14ac:dyDescent="0.5">
      <c r="A675" t="s">
        <v>360</v>
      </c>
      <c r="B675" t="s">
        <v>97</v>
      </c>
      <c r="C675" t="s">
        <v>360</v>
      </c>
    </row>
    <row r="676" spans="1:4" x14ac:dyDescent="0.5">
      <c r="A676" t="s">
        <v>520</v>
      </c>
      <c r="B676" t="s">
        <v>96</v>
      </c>
      <c r="C676" t="s">
        <v>520</v>
      </c>
    </row>
    <row r="677" spans="1:4" x14ac:dyDescent="0.5">
      <c r="A677" t="s">
        <v>377</v>
      </c>
      <c r="B677" t="s">
        <v>97</v>
      </c>
      <c r="C677" t="s">
        <v>377</v>
      </c>
    </row>
    <row r="678" spans="1:4" x14ac:dyDescent="0.5">
      <c r="A678" t="s">
        <v>383</v>
      </c>
      <c r="B678" t="s">
        <v>96</v>
      </c>
      <c r="C678" t="s">
        <v>383</v>
      </c>
    </row>
    <row r="679" spans="1:4" x14ac:dyDescent="0.5">
      <c r="A679" t="s">
        <v>334</v>
      </c>
      <c r="B679" t="s">
        <v>97</v>
      </c>
      <c r="C679" t="s">
        <v>334</v>
      </c>
      <c r="D679" t="s">
        <v>722</v>
      </c>
    </row>
    <row r="680" spans="1:4" x14ac:dyDescent="0.5">
      <c r="A680" t="s">
        <v>649</v>
      </c>
      <c r="B680" t="s">
        <v>97</v>
      </c>
      <c r="C680" t="s">
        <v>649</v>
      </c>
      <c r="D680" t="s">
        <v>98</v>
      </c>
    </row>
    <row r="681" spans="1:4" x14ac:dyDescent="0.5">
      <c r="A681" t="s">
        <v>156</v>
      </c>
      <c r="B681" t="s">
        <v>97</v>
      </c>
      <c r="C681" t="s">
        <v>156</v>
      </c>
      <c r="D681" t="s">
        <v>98</v>
      </c>
    </row>
    <row r="682" spans="1:4" x14ac:dyDescent="0.5">
      <c r="A682" t="s">
        <v>608</v>
      </c>
      <c r="B682" t="s">
        <v>97</v>
      </c>
      <c r="C682" t="s">
        <v>608</v>
      </c>
      <c r="D682" t="s">
        <v>722</v>
      </c>
    </row>
    <row r="683" spans="1:4" x14ac:dyDescent="0.5">
      <c r="A683" t="s">
        <v>824</v>
      </c>
      <c r="B683" t="s">
        <v>97</v>
      </c>
      <c r="C683" t="s">
        <v>576</v>
      </c>
    </row>
    <row r="684" spans="1:4" x14ac:dyDescent="0.5">
      <c r="A684" t="s">
        <v>123</v>
      </c>
      <c r="B684" t="s">
        <v>97</v>
      </c>
      <c r="C684" t="s">
        <v>123</v>
      </c>
    </row>
    <row r="685" spans="1:4" x14ac:dyDescent="0.5">
      <c r="A685" t="s">
        <v>577</v>
      </c>
      <c r="B685" t="s">
        <v>97</v>
      </c>
      <c r="C685" t="s">
        <v>577</v>
      </c>
    </row>
    <row r="686" spans="1:4" x14ac:dyDescent="0.5">
      <c r="A686" t="s">
        <v>197</v>
      </c>
      <c r="B686" t="s">
        <v>96</v>
      </c>
      <c r="C686" t="s">
        <v>197</v>
      </c>
    </row>
    <row r="687" spans="1:4" x14ac:dyDescent="0.5">
      <c r="A687" t="s">
        <v>130</v>
      </c>
      <c r="B687" t="s">
        <v>97</v>
      </c>
      <c r="C687" t="s">
        <v>130</v>
      </c>
      <c r="D687" t="s">
        <v>98</v>
      </c>
    </row>
    <row r="688" spans="1:4" x14ac:dyDescent="0.5">
      <c r="A688" t="s">
        <v>366</v>
      </c>
      <c r="B688" t="s">
        <v>97</v>
      </c>
      <c r="C688" t="s">
        <v>730</v>
      </c>
    </row>
    <row r="689" spans="1:4" x14ac:dyDescent="0.5">
      <c r="A689" t="s">
        <v>190</v>
      </c>
      <c r="B689" t="s">
        <v>97</v>
      </c>
      <c r="C689" t="s">
        <v>751</v>
      </c>
    </row>
    <row r="690" spans="1:4" x14ac:dyDescent="0.5">
      <c r="A690" t="s">
        <v>157</v>
      </c>
      <c r="B690" t="s">
        <v>97</v>
      </c>
      <c r="C690" t="s">
        <v>825</v>
      </c>
      <c r="D690" t="s">
        <v>98</v>
      </c>
    </row>
    <row r="691" spans="1:4" x14ac:dyDescent="0.5">
      <c r="A691" t="s">
        <v>137</v>
      </c>
      <c r="B691" t="s">
        <v>96</v>
      </c>
      <c r="C691" t="s">
        <v>803</v>
      </c>
      <c r="D691" t="s">
        <v>98</v>
      </c>
    </row>
    <row r="692" spans="1:4" x14ac:dyDescent="0.5">
      <c r="A692" t="s">
        <v>482</v>
      </c>
      <c r="B692" t="s">
        <v>97</v>
      </c>
      <c r="C692" t="s">
        <v>740</v>
      </c>
      <c r="D692" t="s">
        <v>98</v>
      </c>
    </row>
    <row r="693" spans="1:4" x14ac:dyDescent="0.5">
      <c r="A693" t="s">
        <v>826</v>
      </c>
      <c r="B693" t="s">
        <v>97</v>
      </c>
      <c r="C693" t="s">
        <v>826</v>
      </c>
      <c r="D693" t="s">
        <v>98</v>
      </c>
    </row>
    <row r="694" spans="1:4" x14ac:dyDescent="0.5">
      <c r="A694" t="s">
        <v>724</v>
      </c>
      <c r="B694" t="s">
        <v>97</v>
      </c>
      <c r="C694" t="s">
        <v>205</v>
      </c>
      <c r="D694" t="s">
        <v>722</v>
      </c>
    </row>
    <row r="695" spans="1:4" x14ac:dyDescent="0.5">
      <c r="A695" t="s">
        <v>116</v>
      </c>
      <c r="B695" t="s">
        <v>97</v>
      </c>
      <c r="C695" t="s">
        <v>116</v>
      </c>
      <c r="D695" t="s">
        <v>98</v>
      </c>
    </row>
    <row r="696" spans="1:4" x14ac:dyDescent="0.5">
      <c r="A696" t="s">
        <v>374</v>
      </c>
      <c r="B696" t="s">
        <v>97</v>
      </c>
      <c r="C696" t="s">
        <v>374</v>
      </c>
      <c r="D696" t="s">
        <v>98</v>
      </c>
    </row>
    <row r="697" spans="1:4" x14ac:dyDescent="0.5">
      <c r="A697" t="s">
        <v>636</v>
      </c>
      <c r="B697" t="s">
        <v>97</v>
      </c>
      <c r="C697" t="s">
        <v>636</v>
      </c>
    </row>
    <row r="698" spans="1:4" x14ac:dyDescent="0.5">
      <c r="A698" t="s">
        <v>386</v>
      </c>
      <c r="B698" t="s">
        <v>97</v>
      </c>
      <c r="C698" t="s">
        <v>386</v>
      </c>
      <c r="D698" t="s">
        <v>98</v>
      </c>
    </row>
    <row r="699" spans="1:4" x14ac:dyDescent="0.5">
      <c r="A699" t="s">
        <v>449</v>
      </c>
      <c r="B699" t="s">
        <v>97</v>
      </c>
      <c r="C699" t="s">
        <v>449</v>
      </c>
      <c r="D699" t="s">
        <v>98</v>
      </c>
    </row>
    <row r="700" spans="1:4" x14ac:dyDescent="0.5">
      <c r="A700" t="s">
        <v>494</v>
      </c>
      <c r="B700" t="s">
        <v>96</v>
      </c>
      <c r="C700" t="s">
        <v>494</v>
      </c>
      <c r="D700" t="s">
        <v>98</v>
      </c>
    </row>
    <row r="701" spans="1:4" x14ac:dyDescent="0.5">
      <c r="A701" t="s">
        <v>201</v>
      </c>
      <c r="B701" t="s">
        <v>96</v>
      </c>
      <c r="C701" t="s">
        <v>827</v>
      </c>
    </row>
    <row r="702" spans="1:4" x14ac:dyDescent="0.5">
      <c r="A702" t="s">
        <v>262</v>
      </c>
      <c r="B702" t="s">
        <v>97</v>
      </c>
      <c r="C702" t="s">
        <v>262</v>
      </c>
    </row>
    <row r="703" spans="1:4" x14ac:dyDescent="0.5">
      <c r="A703" t="s">
        <v>255</v>
      </c>
      <c r="B703" t="s">
        <v>96</v>
      </c>
      <c r="C703" t="s">
        <v>255</v>
      </c>
      <c r="D703" t="s">
        <v>98</v>
      </c>
    </row>
    <row r="704" spans="1:4" x14ac:dyDescent="0.5">
      <c r="A704" t="s">
        <v>314</v>
      </c>
      <c r="B704" t="s">
        <v>96</v>
      </c>
      <c r="C704" t="s">
        <v>828</v>
      </c>
    </row>
    <row r="705" spans="1:4" x14ac:dyDescent="0.5">
      <c r="A705" t="s">
        <v>116</v>
      </c>
      <c r="B705" t="s">
        <v>97</v>
      </c>
      <c r="C705" t="s">
        <v>94</v>
      </c>
      <c r="D705" t="s">
        <v>98</v>
      </c>
    </row>
    <row r="706" spans="1:4" x14ac:dyDescent="0.5">
      <c r="A706" t="s">
        <v>495</v>
      </c>
      <c r="B706" t="s">
        <v>97</v>
      </c>
      <c r="C706" t="s">
        <v>495</v>
      </c>
      <c r="D706" t="s">
        <v>98</v>
      </c>
    </row>
    <row r="707" spans="1:4" x14ac:dyDescent="0.5">
      <c r="A707" t="s">
        <v>555</v>
      </c>
      <c r="B707" t="s">
        <v>97</v>
      </c>
      <c r="C707" t="s">
        <v>395</v>
      </c>
      <c r="D707" t="s">
        <v>98</v>
      </c>
    </row>
    <row r="708" spans="1:4" x14ac:dyDescent="0.5">
      <c r="A708" t="s">
        <v>125</v>
      </c>
      <c r="B708" t="s">
        <v>97</v>
      </c>
      <c r="C708" t="s">
        <v>125</v>
      </c>
      <c r="D708" t="s">
        <v>98</v>
      </c>
    </row>
    <row r="709" spans="1:4" x14ac:dyDescent="0.5">
      <c r="A709" t="s">
        <v>191</v>
      </c>
      <c r="B709" t="s">
        <v>97</v>
      </c>
      <c r="C709" t="s">
        <v>191</v>
      </c>
    </row>
    <row r="710" spans="1:4" x14ac:dyDescent="0.5">
      <c r="A710" t="s">
        <v>115</v>
      </c>
      <c r="B710" t="s">
        <v>97</v>
      </c>
      <c r="C710" t="s">
        <v>115</v>
      </c>
      <c r="D710" t="s">
        <v>705</v>
      </c>
    </row>
    <row r="711" spans="1:4" x14ac:dyDescent="0.5">
      <c r="A711" t="s">
        <v>499</v>
      </c>
      <c r="B711" t="s">
        <v>97</v>
      </c>
      <c r="C711" t="s">
        <v>499</v>
      </c>
    </row>
    <row r="712" spans="1:4" x14ac:dyDescent="0.5">
      <c r="A712" t="s">
        <v>174</v>
      </c>
      <c r="B712" t="s">
        <v>96</v>
      </c>
      <c r="C712" t="s">
        <v>174</v>
      </c>
    </row>
    <row r="713" spans="1:4" x14ac:dyDescent="0.5">
      <c r="A713" t="s">
        <v>191</v>
      </c>
      <c r="B713" t="s">
        <v>96</v>
      </c>
      <c r="C713" t="s">
        <v>828</v>
      </c>
    </row>
    <row r="714" spans="1:4" x14ac:dyDescent="0.5">
      <c r="A714" t="s">
        <v>500</v>
      </c>
      <c r="B714" t="s">
        <v>97</v>
      </c>
      <c r="C714" t="s">
        <v>802</v>
      </c>
      <c r="D714" t="s">
        <v>98</v>
      </c>
    </row>
    <row r="715" spans="1:4" x14ac:dyDescent="0.5">
      <c r="A715" t="s">
        <v>739</v>
      </c>
      <c r="B715" t="s">
        <v>96</v>
      </c>
      <c r="C715" t="s">
        <v>132</v>
      </c>
      <c r="D715" t="s">
        <v>722</v>
      </c>
    </row>
    <row r="716" spans="1:4" x14ac:dyDescent="0.5">
      <c r="A716" t="s">
        <v>196</v>
      </c>
      <c r="B716" t="s">
        <v>97</v>
      </c>
      <c r="C716" t="s">
        <v>196</v>
      </c>
      <c r="D716" t="s">
        <v>98</v>
      </c>
    </row>
    <row r="717" spans="1:4" x14ac:dyDescent="0.5">
      <c r="A717" t="s">
        <v>93</v>
      </c>
      <c r="B717" t="s">
        <v>97</v>
      </c>
      <c r="C717" t="s">
        <v>93</v>
      </c>
      <c r="D717" t="s">
        <v>98</v>
      </c>
    </row>
    <row r="718" spans="1:4" x14ac:dyDescent="0.5">
      <c r="A718" t="s">
        <v>167</v>
      </c>
      <c r="B718" t="s">
        <v>97</v>
      </c>
      <c r="C718" t="s">
        <v>167</v>
      </c>
      <c r="D718" t="s">
        <v>701</v>
      </c>
    </row>
    <row r="719" spans="1:4" x14ac:dyDescent="0.5">
      <c r="A719" t="s">
        <v>127</v>
      </c>
      <c r="B719" t="s">
        <v>97</v>
      </c>
      <c r="C719" t="s">
        <v>127</v>
      </c>
      <c r="D719" t="s">
        <v>98</v>
      </c>
    </row>
    <row r="720" spans="1:4" x14ac:dyDescent="0.5">
      <c r="A720" t="s">
        <v>354</v>
      </c>
      <c r="B720" t="s">
        <v>97</v>
      </c>
      <c r="C720" t="s">
        <v>354</v>
      </c>
    </row>
    <row r="721" spans="1:4" x14ac:dyDescent="0.5">
      <c r="A721" t="s">
        <v>151</v>
      </c>
      <c r="B721" t="s">
        <v>97</v>
      </c>
      <c r="C721" t="s">
        <v>749</v>
      </c>
    </row>
    <row r="722" spans="1:4" x14ac:dyDescent="0.5">
      <c r="A722" t="s">
        <v>571</v>
      </c>
      <c r="B722" t="s">
        <v>97</v>
      </c>
      <c r="C722" t="s">
        <v>571</v>
      </c>
    </row>
    <row r="723" spans="1:4" x14ac:dyDescent="0.5">
      <c r="A723" t="s">
        <v>177</v>
      </c>
      <c r="B723" t="s">
        <v>97</v>
      </c>
      <c r="C723" t="s">
        <v>791</v>
      </c>
    </row>
    <row r="724" spans="1:4" x14ac:dyDescent="0.5">
      <c r="A724" t="s">
        <v>432</v>
      </c>
      <c r="B724" t="s">
        <v>97</v>
      </c>
      <c r="C724" t="s">
        <v>432</v>
      </c>
    </row>
    <row r="725" spans="1:4" x14ac:dyDescent="0.5">
      <c r="A725" t="s">
        <v>224</v>
      </c>
      <c r="B725" t="s">
        <v>97</v>
      </c>
      <c r="C725" t="s">
        <v>224</v>
      </c>
    </row>
    <row r="726" spans="1:4" x14ac:dyDescent="0.5">
      <c r="A726" t="s">
        <v>459</v>
      </c>
      <c r="B726" t="s">
        <v>97</v>
      </c>
      <c r="C726" t="s">
        <v>753</v>
      </c>
      <c r="D726" t="s">
        <v>98</v>
      </c>
    </row>
    <row r="727" spans="1:4" x14ac:dyDescent="0.5">
      <c r="A727" t="s">
        <v>134</v>
      </c>
      <c r="B727" t="s">
        <v>97</v>
      </c>
      <c r="C727" t="s">
        <v>134</v>
      </c>
    </row>
    <row r="728" spans="1:4" x14ac:dyDescent="0.5">
      <c r="A728" t="s">
        <v>676</v>
      </c>
      <c r="B728" t="s">
        <v>97</v>
      </c>
      <c r="C728" t="s">
        <v>676</v>
      </c>
    </row>
    <row r="729" spans="1:4" x14ac:dyDescent="0.5">
      <c r="A729" t="s">
        <v>585</v>
      </c>
      <c r="B729" t="s">
        <v>96</v>
      </c>
      <c r="C729" t="s">
        <v>585</v>
      </c>
      <c r="D729" t="s">
        <v>98</v>
      </c>
    </row>
    <row r="730" spans="1:4" x14ac:dyDescent="0.5">
      <c r="A730" t="s">
        <v>114</v>
      </c>
      <c r="B730" t="s">
        <v>97</v>
      </c>
      <c r="C730" t="s">
        <v>114</v>
      </c>
    </row>
    <row r="731" spans="1:4" x14ac:dyDescent="0.5">
      <c r="A731" t="s">
        <v>190</v>
      </c>
      <c r="B731" t="s">
        <v>97</v>
      </c>
      <c r="C731" t="s">
        <v>751</v>
      </c>
    </row>
    <row r="732" spans="1:4" x14ac:dyDescent="0.5">
      <c r="A732" t="s">
        <v>501</v>
      </c>
      <c r="B732" t="s">
        <v>97</v>
      </c>
      <c r="C732" t="s">
        <v>501</v>
      </c>
      <c r="D732" t="s">
        <v>98</v>
      </c>
    </row>
    <row r="733" spans="1:4" x14ac:dyDescent="0.5">
      <c r="A733" t="s">
        <v>161</v>
      </c>
      <c r="B733" t="s">
        <v>97</v>
      </c>
      <c r="C733" t="s">
        <v>829</v>
      </c>
    </row>
    <row r="734" spans="1:4" x14ac:dyDescent="0.5">
      <c r="A734" t="s">
        <v>659</v>
      </c>
      <c r="B734" t="s">
        <v>97</v>
      </c>
      <c r="C734" t="s">
        <v>830</v>
      </c>
    </row>
    <row r="735" spans="1:4" x14ac:dyDescent="0.5">
      <c r="A735" t="s">
        <v>236</v>
      </c>
      <c r="B735" t="s">
        <v>96</v>
      </c>
      <c r="C735" t="s">
        <v>236</v>
      </c>
      <c r="D735" t="s">
        <v>701</v>
      </c>
    </row>
    <row r="736" spans="1:4" x14ac:dyDescent="0.5">
      <c r="A736" t="s">
        <v>831</v>
      </c>
      <c r="B736" t="s">
        <v>97</v>
      </c>
      <c r="C736" t="s">
        <v>831</v>
      </c>
      <c r="D736" t="s">
        <v>98</v>
      </c>
    </row>
    <row r="737" spans="1:4" x14ac:dyDescent="0.5">
      <c r="A737" t="s">
        <v>147</v>
      </c>
      <c r="B737" t="s">
        <v>97</v>
      </c>
      <c r="C737" t="s">
        <v>732</v>
      </c>
    </row>
    <row r="738" spans="1:4" x14ac:dyDescent="0.5">
      <c r="A738" t="s">
        <v>177</v>
      </c>
      <c r="B738" t="s">
        <v>97</v>
      </c>
      <c r="C738" t="s">
        <v>791</v>
      </c>
    </row>
    <row r="739" spans="1:4" x14ac:dyDescent="0.5">
      <c r="A739" t="s">
        <v>366</v>
      </c>
      <c r="B739" t="s">
        <v>97</v>
      </c>
      <c r="C739" t="s">
        <v>730</v>
      </c>
    </row>
    <row r="740" spans="1:4" x14ac:dyDescent="0.5">
      <c r="A740" t="s">
        <v>482</v>
      </c>
      <c r="B740" t="s">
        <v>97</v>
      </c>
      <c r="C740" t="s">
        <v>740</v>
      </c>
      <c r="D740" t="s">
        <v>98</v>
      </c>
    </row>
    <row r="741" spans="1:4" x14ac:dyDescent="0.5">
      <c r="A741" t="s">
        <v>241</v>
      </c>
      <c r="B741" t="s">
        <v>97</v>
      </c>
      <c r="C741" t="s">
        <v>241</v>
      </c>
      <c r="D741" t="s">
        <v>98</v>
      </c>
    </row>
    <row r="742" spans="1:4" x14ac:dyDescent="0.5">
      <c r="A742" t="s">
        <v>346</v>
      </c>
      <c r="B742" t="s">
        <v>97</v>
      </c>
      <c r="C742" t="s">
        <v>346</v>
      </c>
      <c r="D742" t="s">
        <v>98</v>
      </c>
    </row>
    <row r="743" spans="1:4" x14ac:dyDescent="0.5">
      <c r="A743" t="s">
        <v>338</v>
      </c>
      <c r="B743" t="s">
        <v>97</v>
      </c>
      <c r="C743" t="s">
        <v>338</v>
      </c>
    </row>
    <row r="744" spans="1:4" x14ac:dyDescent="0.5">
      <c r="A744" t="s">
        <v>606</v>
      </c>
      <c r="B744" t="s">
        <v>96</v>
      </c>
      <c r="C744" t="s">
        <v>606</v>
      </c>
    </row>
    <row r="745" spans="1:4" x14ac:dyDescent="0.5">
      <c r="A745" t="s">
        <v>134</v>
      </c>
      <c r="B745" t="s">
        <v>97</v>
      </c>
      <c r="C745" t="s">
        <v>134</v>
      </c>
    </row>
    <row r="746" spans="1:4" x14ac:dyDescent="0.5">
      <c r="A746" t="s">
        <v>406</v>
      </c>
      <c r="B746" t="s">
        <v>97</v>
      </c>
      <c r="C746" t="s">
        <v>406</v>
      </c>
      <c r="D746" t="s">
        <v>98</v>
      </c>
    </row>
    <row r="747" spans="1:4" x14ac:dyDescent="0.5">
      <c r="A747" t="s">
        <v>191</v>
      </c>
      <c r="B747" t="s">
        <v>97</v>
      </c>
      <c r="C747" t="s">
        <v>191</v>
      </c>
    </row>
    <row r="748" spans="1:4" x14ac:dyDescent="0.5">
      <c r="A748" t="s">
        <v>666</v>
      </c>
      <c r="B748" t="s">
        <v>97</v>
      </c>
      <c r="C748" t="s">
        <v>832</v>
      </c>
    </row>
    <row r="749" spans="1:4" x14ac:dyDescent="0.5">
      <c r="A749" t="s">
        <v>156</v>
      </c>
      <c r="B749" t="s">
        <v>97</v>
      </c>
      <c r="C749" t="s">
        <v>156</v>
      </c>
      <c r="D749" t="s">
        <v>98</v>
      </c>
    </row>
    <row r="750" spans="1:4" x14ac:dyDescent="0.5">
      <c r="A750" t="s">
        <v>115</v>
      </c>
      <c r="B750" t="s">
        <v>97</v>
      </c>
      <c r="C750" t="s">
        <v>115</v>
      </c>
      <c r="D750" t="s">
        <v>705</v>
      </c>
    </row>
    <row r="751" spans="1:4" x14ac:dyDescent="0.5">
      <c r="A751" t="s">
        <v>127</v>
      </c>
      <c r="B751" t="s">
        <v>97</v>
      </c>
      <c r="C751" t="s">
        <v>127</v>
      </c>
      <c r="D751" t="s">
        <v>98</v>
      </c>
    </row>
    <row r="752" spans="1:4" x14ac:dyDescent="0.5">
      <c r="A752" t="s">
        <v>181</v>
      </c>
      <c r="B752" t="s">
        <v>97</v>
      </c>
      <c r="C752" t="s">
        <v>181</v>
      </c>
      <c r="D752" t="s">
        <v>98</v>
      </c>
    </row>
    <row r="753" spans="1:4" x14ac:dyDescent="0.5">
      <c r="A753" t="s">
        <v>323</v>
      </c>
      <c r="B753" t="s">
        <v>97</v>
      </c>
      <c r="C753" t="s">
        <v>833</v>
      </c>
    </row>
    <row r="754" spans="1:4" x14ac:dyDescent="0.5">
      <c r="A754" t="s">
        <v>116</v>
      </c>
      <c r="B754" t="s">
        <v>97</v>
      </c>
      <c r="C754" t="s">
        <v>94</v>
      </c>
      <c r="D754" t="s">
        <v>98</v>
      </c>
    </row>
    <row r="755" spans="1:4" x14ac:dyDescent="0.5">
      <c r="A755" t="s">
        <v>236</v>
      </c>
      <c r="B755" t="s">
        <v>96</v>
      </c>
      <c r="C755" t="s">
        <v>236</v>
      </c>
      <c r="D755" t="s">
        <v>701</v>
      </c>
    </row>
    <row r="756" spans="1:4" x14ac:dyDescent="0.5">
      <c r="A756" t="s">
        <v>138</v>
      </c>
      <c r="B756" t="s">
        <v>96</v>
      </c>
      <c r="C756" t="s">
        <v>138</v>
      </c>
    </row>
    <row r="757" spans="1:4" x14ac:dyDescent="0.5">
      <c r="A757" t="s">
        <v>221</v>
      </c>
      <c r="B757" t="s">
        <v>97</v>
      </c>
      <c r="C757" t="s">
        <v>221</v>
      </c>
    </row>
    <row r="758" spans="1:4" x14ac:dyDescent="0.5">
      <c r="A758" t="s">
        <v>151</v>
      </c>
      <c r="B758" t="s">
        <v>97</v>
      </c>
      <c r="C758" t="s">
        <v>749</v>
      </c>
    </row>
    <row r="759" spans="1:4" x14ac:dyDescent="0.5">
      <c r="A759" t="s">
        <v>290</v>
      </c>
      <c r="B759" t="s">
        <v>97</v>
      </c>
      <c r="C759" t="s">
        <v>290</v>
      </c>
      <c r="D759" t="s">
        <v>98</v>
      </c>
    </row>
    <row r="760" spans="1:4" x14ac:dyDescent="0.5">
      <c r="A760" t="s">
        <v>255</v>
      </c>
      <c r="B760" t="s">
        <v>96</v>
      </c>
      <c r="C760" t="s">
        <v>255</v>
      </c>
      <c r="D760" t="s">
        <v>98</v>
      </c>
    </row>
    <row r="761" spans="1:4" x14ac:dyDescent="0.5">
      <c r="A761" t="s">
        <v>396</v>
      </c>
      <c r="B761" t="s">
        <v>97</v>
      </c>
      <c r="C761" t="s">
        <v>396</v>
      </c>
      <c r="D761" t="s">
        <v>98</v>
      </c>
    </row>
    <row r="762" spans="1:4" x14ac:dyDescent="0.5">
      <c r="A762" t="s">
        <v>191</v>
      </c>
      <c r="B762" t="s">
        <v>96</v>
      </c>
      <c r="C762" t="s">
        <v>828</v>
      </c>
    </row>
    <row r="763" spans="1:4" x14ac:dyDescent="0.5">
      <c r="A763" t="s">
        <v>439</v>
      </c>
      <c r="B763" t="s">
        <v>97</v>
      </c>
      <c r="C763" t="s">
        <v>439</v>
      </c>
      <c r="D763" t="s">
        <v>98</v>
      </c>
    </row>
    <row r="764" spans="1:4" x14ac:dyDescent="0.5">
      <c r="A764" t="s">
        <v>533</v>
      </c>
      <c r="B764" t="s">
        <v>97</v>
      </c>
      <c r="C764" t="s">
        <v>533</v>
      </c>
      <c r="D764" t="s">
        <v>98</v>
      </c>
    </row>
    <row r="765" spans="1:4" x14ac:dyDescent="0.5">
      <c r="A765" t="s">
        <v>208</v>
      </c>
      <c r="B765" t="s">
        <v>97</v>
      </c>
      <c r="C765" t="s">
        <v>208</v>
      </c>
      <c r="D765" t="s">
        <v>98</v>
      </c>
    </row>
    <row r="766" spans="1:4" x14ac:dyDescent="0.5">
      <c r="A766" t="s">
        <v>585</v>
      </c>
      <c r="B766" t="s">
        <v>96</v>
      </c>
      <c r="C766" t="s">
        <v>585</v>
      </c>
      <c r="D766" t="s">
        <v>98</v>
      </c>
    </row>
    <row r="767" spans="1:4" x14ac:dyDescent="0.5">
      <c r="A767" t="s">
        <v>374</v>
      </c>
      <c r="B767" t="s">
        <v>97</v>
      </c>
      <c r="C767" t="s">
        <v>374</v>
      </c>
      <c r="D767" t="s">
        <v>98</v>
      </c>
    </row>
    <row r="768" spans="1:4" x14ac:dyDescent="0.5">
      <c r="A768" t="s">
        <v>176</v>
      </c>
      <c r="B768" t="s">
        <v>97</v>
      </c>
      <c r="C768" t="s">
        <v>176</v>
      </c>
    </row>
    <row r="769" spans="1:4" x14ac:dyDescent="0.5">
      <c r="A769" t="s">
        <v>615</v>
      </c>
      <c r="B769" t="s">
        <v>97</v>
      </c>
      <c r="C769" t="s">
        <v>615</v>
      </c>
      <c r="D769" t="s">
        <v>98</v>
      </c>
    </row>
    <row r="770" spans="1:4" x14ac:dyDescent="0.5">
      <c r="A770" t="s">
        <v>666</v>
      </c>
      <c r="B770" t="s">
        <v>97</v>
      </c>
      <c r="C770" t="s">
        <v>834</v>
      </c>
    </row>
    <row r="771" spans="1:4" x14ac:dyDescent="0.5">
      <c r="A771" t="s">
        <v>105</v>
      </c>
      <c r="B771" t="s">
        <v>96</v>
      </c>
      <c r="C771" t="s">
        <v>105</v>
      </c>
      <c r="D771" t="s">
        <v>98</v>
      </c>
    </row>
    <row r="772" spans="1:4" x14ac:dyDescent="0.5">
      <c r="A772" t="s">
        <v>756</v>
      </c>
      <c r="B772" t="s">
        <v>97</v>
      </c>
      <c r="C772" t="s">
        <v>247</v>
      </c>
      <c r="D772" t="s">
        <v>98</v>
      </c>
    </row>
    <row r="773" spans="1:4" x14ac:dyDescent="0.5">
      <c r="A773" t="s">
        <v>739</v>
      </c>
      <c r="B773" t="s">
        <v>96</v>
      </c>
      <c r="C773" t="s">
        <v>132</v>
      </c>
      <c r="D773" t="s">
        <v>722</v>
      </c>
    </row>
    <row r="774" spans="1:4" x14ac:dyDescent="0.5">
      <c r="A774" t="s">
        <v>173</v>
      </c>
      <c r="B774" t="s">
        <v>96</v>
      </c>
      <c r="C774" t="s">
        <v>173</v>
      </c>
      <c r="D774" t="s">
        <v>98</v>
      </c>
    </row>
    <row r="775" spans="1:4" x14ac:dyDescent="0.5">
      <c r="A775" t="s">
        <v>264</v>
      </c>
      <c r="B775" t="s">
        <v>97</v>
      </c>
      <c r="C775" t="s">
        <v>786</v>
      </c>
    </row>
    <row r="776" spans="1:4" x14ac:dyDescent="0.5">
      <c r="A776" t="s">
        <v>130</v>
      </c>
      <c r="B776" t="s">
        <v>97</v>
      </c>
      <c r="C776" t="s">
        <v>130</v>
      </c>
      <c r="D776" t="s">
        <v>98</v>
      </c>
    </row>
    <row r="777" spans="1:4" x14ac:dyDescent="0.5">
      <c r="A777" t="s">
        <v>565</v>
      </c>
      <c r="B777" t="s">
        <v>97</v>
      </c>
      <c r="C777" t="s">
        <v>565</v>
      </c>
    </row>
    <row r="778" spans="1:4" x14ac:dyDescent="0.5">
      <c r="A778" t="s">
        <v>275</v>
      </c>
      <c r="B778" t="s">
        <v>97</v>
      </c>
      <c r="C778" t="s">
        <v>275</v>
      </c>
    </row>
    <row r="779" spans="1:4" x14ac:dyDescent="0.5">
      <c r="A779" t="s">
        <v>195</v>
      </c>
      <c r="B779" t="s">
        <v>97</v>
      </c>
      <c r="C779" t="s">
        <v>195</v>
      </c>
      <c r="D779" t="s">
        <v>98</v>
      </c>
    </row>
    <row r="780" spans="1:4" x14ac:dyDescent="0.5">
      <c r="A780" t="s">
        <v>158</v>
      </c>
      <c r="B780" t="s">
        <v>97</v>
      </c>
      <c r="C780" t="s">
        <v>158</v>
      </c>
    </row>
    <row r="781" spans="1:4" x14ac:dyDescent="0.5">
      <c r="A781" t="s">
        <v>814</v>
      </c>
      <c r="B781" t="s">
        <v>97</v>
      </c>
      <c r="C781" t="s">
        <v>814</v>
      </c>
    </row>
    <row r="782" spans="1:4" x14ac:dyDescent="0.5">
      <c r="A782" t="s">
        <v>93</v>
      </c>
      <c r="B782" t="s">
        <v>97</v>
      </c>
      <c r="C782" t="s">
        <v>93</v>
      </c>
      <c r="D782" t="s">
        <v>98</v>
      </c>
    </row>
    <row r="783" spans="1:4" x14ac:dyDescent="0.5">
      <c r="A783" t="s">
        <v>164</v>
      </c>
      <c r="B783" t="s">
        <v>97</v>
      </c>
      <c r="C783" t="s">
        <v>747</v>
      </c>
      <c r="D783" t="s">
        <v>98</v>
      </c>
    </row>
    <row r="784" spans="1:4" x14ac:dyDescent="0.5">
      <c r="A784" t="s">
        <v>197</v>
      </c>
      <c r="B784" t="s">
        <v>96</v>
      </c>
      <c r="C784" t="s">
        <v>197</v>
      </c>
    </row>
    <row r="785" spans="1:4" x14ac:dyDescent="0.5">
      <c r="A785" t="s">
        <v>115</v>
      </c>
      <c r="B785" t="s">
        <v>97</v>
      </c>
      <c r="C785" t="s">
        <v>115</v>
      </c>
      <c r="D785" t="s">
        <v>705</v>
      </c>
    </row>
    <row r="786" spans="1:4" x14ac:dyDescent="0.5">
      <c r="A786" t="s">
        <v>688</v>
      </c>
      <c r="B786" t="s">
        <v>97</v>
      </c>
      <c r="C786" t="s">
        <v>688</v>
      </c>
    </row>
    <row r="787" spans="1:4" x14ac:dyDescent="0.5">
      <c r="A787" t="s">
        <v>321</v>
      </c>
      <c r="B787" t="s">
        <v>97</v>
      </c>
      <c r="C787" t="s">
        <v>321</v>
      </c>
      <c r="D787" t="s">
        <v>98</v>
      </c>
    </row>
    <row r="788" spans="1:4" x14ac:dyDescent="0.5">
      <c r="A788" t="s">
        <v>171</v>
      </c>
      <c r="B788" t="s">
        <v>97</v>
      </c>
      <c r="C788" t="s">
        <v>835</v>
      </c>
    </row>
    <row r="789" spans="1:4" x14ac:dyDescent="0.5">
      <c r="A789" t="s">
        <v>177</v>
      </c>
      <c r="B789" t="s">
        <v>97</v>
      </c>
      <c r="C789" t="s">
        <v>791</v>
      </c>
    </row>
    <row r="790" spans="1:4" x14ac:dyDescent="0.5">
      <c r="A790" t="s">
        <v>329</v>
      </c>
      <c r="B790" t="s">
        <v>97</v>
      </c>
      <c r="C790" t="s">
        <v>744</v>
      </c>
      <c r="D790" t="s">
        <v>722</v>
      </c>
    </row>
    <row r="791" spans="1:4" x14ac:dyDescent="0.5">
      <c r="A791" t="s">
        <v>235</v>
      </c>
      <c r="B791" t="s">
        <v>97</v>
      </c>
      <c r="C791" t="s">
        <v>235</v>
      </c>
    </row>
    <row r="792" spans="1:4" x14ac:dyDescent="0.5">
      <c r="A792" t="s">
        <v>366</v>
      </c>
      <c r="B792" t="s">
        <v>97</v>
      </c>
      <c r="C792" t="s">
        <v>730</v>
      </c>
    </row>
    <row r="793" spans="1:4" x14ac:dyDescent="0.5">
      <c r="A793" t="s">
        <v>179</v>
      </c>
      <c r="B793" t="s">
        <v>97</v>
      </c>
      <c r="C793" t="s">
        <v>798</v>
      </c>
      <c r="D793" t="s">
        <v>705</v>
      </c>
    </row>
    <row r="794" spans="1:4" x14ac:dyDescent="0.5">
      <c r="A794" t="s">
        <v>340</v>
      </c>
      <c r="B794" t="s">
        <v>97</v>
      </c>
      <c r="C794" t="s">
        <v>754</v>
      </c>
    </row>
    <row r="795" spans="1:4" x14ac:dyDescent="0.5">
      <c r="A795" t="s">
        <v>671</v>
      </c>
      <c r="B795" t="s">
        <v>96</v>
      </c>
      <c r="C795" t="s">
        <v>671</v>
      </c>
    </row>
    <row r="796" spans="1:4" x14ac:dyDescent="0.5">
      <c r="A796" t="s">
        <v>836</v>
      </c>
      <c r="B796" t="s">
        <v>97</v>
      </c>
      <c r="C796" t="s">
        <v>837</v>
      </c>
    </row>
    <row r="797" spans="1:4" x14ac:dyDescent="0.5">
      <c r="A797" t="s">
        <v>196</v>
      </c>
      <c r="B797" t="s">
        <v>97</v>
      </c>
      <c r="C797" t="s">
        <v>196</v>
      </c>
      <c r="D797" t="s">
        <v>98</v>
      </c>
    </row>
    <row r="798" spans="1:4" x14ac:dyDescent="0.5">
      <c r="A798" t="s">
        <v>308</v>
      </c>
      <c r="B798" t="s">
        <v>97</v>
      </c>
      <c r="C798" t="s">
        <v>308</v>
      </c>
    </row>
    <row r="799" spans="1:4" x14ac:dyDescent="0.5">
      <c r="A799" t="s">
        <v>468</v>
      </c>
      <c r="B799" t="s">
        <v>97</v>
      </c>
      <c r="C799" t="s">
        <v>468</v>
      </c>
      <c r="D799" t="s">
        <v>98</v>
      </c>
    </row>
    <row r="800" spans="1:4" x14ac:dyDescent="0.5">
      <c r="A800" t="s">
        <v>271</v>
      </c>
      <c r="B800" t="s">
        <v>97</v>
      </c>
      <c r="C800" t="s">
        <v>271</v>
      </c>
      <c r="D800" t="s">
        <v>701</v>
      </c>
    </row>
    <row r="801" spans="1:4" x14ac:dyDescent="0.5">
      <c r="A801" t="s">
        <v>106</v>
      </c>
      <c r="B801" t="s">
        <v>97</v>
      </c>
      <c r="C801" t="s">
        <v>106</v>
      </c>
    </row>
    <row r="802" spans="1:4" x14ac:dyDescent="0.5">
      <c r="A802" t="s">
        <v>142</v>
      </c>
      <c r="B802" t="s">
        <v>97</v>
      </c>
      <c r="C802" t="s">
        <v>142</v>
      </c>
      <c r="D802" t="s">
        <v>98</v>
      </c>
    </row>
    <row r="803" spans="1:4" x14ac:dyDescent="0.5">
      <c r="A803" t="s">
        <v>243</v>
      </c>
      <c r="B803" t="s">
        <v>96</v>
      </c>
      <c r="C803" t="s">
        <v>243</v>
      </c>
      <c r="D803" t="s">
        <v>98</v>
      </c>
    </row>
    <row r="804" spans="1:4" x14ac:dyDescent="0.5">
      <c r="A804" t="s">
        <v>231</v>
      </c>
      <c r="B804" t="s">
        <v>97</v>
      </c>
      <c r="C804" t="s">
        <v>348</v>
      </c>
    </row>
    <row r="805" spans="1:4" x14ac:dyDescent="0.5">
      <c r="A805" t="s">
        <v>482</v>
      </c>
      <c r="B805" t="s">
        <v>97</v>
      </c>
      <c r="C805" t="s">
        <v>740</v>
      </c>
      <c r="D805" t="s">
        <v>98</v>
      </c>
    </row>
    <row r="806" spans="1:4" x14ac:dyDescent="0.5">
      <c r="A806" t="s">
        <v>173</v>
      </c>
      <c r="B806" t="s">
        <v>96</v>
      </c>
      <c r="C806" t="s">
        <v>173</v>
      </c>
      <c r="D806" t="s">
        <v>98</v>
      </c>
    </row>
    <row r="807" spans="1:4" x14ac:dyDescent="0.5">
      <c r="A807" t="s">
        <v>226</v>
      </c>
      <c r="B807" t="s">
        <v>97</v>
      </c>
      <c r="C807" t="s">
        <v>838</v>
      </c>
      <c r="D807" t="s">
        <v>98</v>
      </c>
    </row>
    <row r="808" spans="1:4" x14ac:dyDescent="0.5">
      <c r="A808" t="s">
        <v>131</v>
      </c>
      <c r="B808" t="s">
        <v>97</v>
      </c>
      <c r="C808" t="s">
        <v>131</v>
      </c>
      <c r="D808" t="s">
        <v>98</v>
      </c>
    </row>
    <row r="809" spans="1:4" x14ac:dyDescent="0.5">
      <c r="A809" t="s">
        <v>311</v>
      </c>
      <c r="B809" t="s">
        <v>97</v>
      </c>
      <c r="C809" t="s">
        <v>311</v>
      </c>
    </row>
    <row r="810" spans="1:4" x14ac:dyDescent="0.5">
      <c r="A810" t="s">
        <v>422</v>
      </c>
      <c r="B810" t="s">
        <v>97</v>
      </c>
      <c r="C810" t="s">
        <v>422</v>
      </c>
      <c r="D810" t="s">
        <v>98</v>
      </c>
    </row>
    <row r="811" spans="1:4" x14ac:dyDescent="0.5">
      <c r="A811" t="s">
        <v>115</v>
      </c>
      <c r="B811" t="s">
        <v>97</v>
      </c>
      <c r="C811" t="s">
        <v>115</v>
      </c>
      <c r="D811" t="s">
        <v>705</v>
      </c>
    </row>
    <row r="812" spans="1:4" x14ac:dyDescent="0.5">
      <c r="A812" t="s">
        <v>329</v>
      </c>
      <c r="B812" t="s">
        <v>97</v>
      </c>
      <c r="C812" t="s">
        <v>744</v>
      </c>
      <c r="D812" t="s">
        <v>722</v>
      </c>
    </row>
    <row r="813" spans="1:4" x14ac:dyDescent="0.5">
      <c r="A813" t="s">
        <v>501</v>
      </c>
      <c r="B813" t="s">
        <v>97</v>
      </c>
      <c r="C813" t="s">
        <v>501</v>
      </c>
      <c r="D813" t="s">
        <v>98</v>
      </c>
    </row>
    <row r="814" spans="1:4" x14ac:dyDescent="0.5">
      <c r="A814" t="s">
        <v>323</v>
      </c>
      <c r="B814" t="s">
        <v>97</v>
      </c>
      <c r="C814" t="s">
        <v>755</v>
      </c>
    </row>
    <row r="815" spans="1:4" x14ac:dyDescent="0.5">
      <c r="A815" t="s">
        <v>299</v>
      </c>
      <c r="B815" t="s">
        <v>97</v>
      </c>
      <c r="C815" t="s">
        <v>809</v>
      </c>
      <c r="D815" t="s">
        <v>705</v>
      </c>
    </row>
    <row r="816" spans="1:4" x14ac:dyDescent="0.5">
      <c r="A816" t="s">
        <v>268</v>
      </c>
      <c r="B816" t="s">
        <v>97</v>
      </c>
      <c r="C816" t="s">
        <v>268</v>
      </c>
      <c r="D816" t="s">
        <v>98</v>
      </c>
    </row>
    <row r="817" spans="1:4" x14ac:dyDescent="0.5">
      <c r="A817" t="s">
        <v>330</v>
      </c>
      <c r="B817" t="s">
        <v>97</v>
      </c>
      <c r="C817" t="s">
        <v>330</v>
      </c>
      <c r="D817" t="s">
        <v>98</v>
      </c>
    </row>
    <row r="818" spans="1:4" x14ac:dyDescent="0.5">
      <c r="A818" t="s">
        <v>255</v>
      </c>
      <c r="B818" t="s">
        <v>96</v>
      </c>
      <c r="C818" t="s">
        <v>255</v>
      </c>
      <c r="D818" t="s">
        <v>98</v>
      </c>
    </row>
    <row r="819" spans="1:4" x14ac:dyDescent="0.5">
      <c r="A819" t="s">
        <v>130</v>
      </c>
      <c r="B819" t="s">
        <v>97</v>
      </c>
      <c r="C819" t="s">
        <v>130</v>
      </c>
      <c r="D819" t="s">
        <v>98</v>
      </c>
    </row>
    <row r="820" spans="1:4" x14ac:dyDescent="0.5">
      <c r="A820" t="s">
        <v>279</v>
      </c>
      <c r="B820" t="s">
        <v>96</v>
      </c>
      <c r="C820" t="s">
        <v>279</v>
      </c>
      <c r="D820" t="s">
        <v>98</v>
      </c>
    </row>
    <row r="821" spans="1:4" x14ac:dyDescent="0.5">
      <c r="A821" t="s">
        <v>325</v>
      </c>
      <c r="B821" t="s">
        <v>97</v>
      </c>
      <c r="C821" t="s">
        <v>325</v>
      </c>
      <c r="D821" t="s">
        <v>98</v>
      </c>
    </row>
    <row r="822" spans="1:4" x14ac:dyDescent="0.5">
      <c r="A822" t="s">
        <v>839</v>
      </c>
      <c r="B822" t="s">
        <v>97</v>
      </c>
      <c r="C822" t="s">
        <v>382</v>
      </c>
      <c r="D822" t="s">
        <v>98</v>
      </c>
    </row>
    <row r="823" spans="1:4" x14ac:dyDescent="0.5">
      <c r="A823" t="s">
        <v>441</v>
      </c>
      <c r="B823" t="s">
        <v>96</v>
      </c>
      <c r="C823" t="s">
        <v>441</v>
      </c>
      <c r="D823" t="s">
        <v>98</v>
      </c>
    </row>
    <row r="824" spans="1:4" x14ac:dyDescent="0.5">
      <c r="A824" t="s">
        <v>374</v>
      </c>
      <c r="B824" t="s">
        <v>97</v>
      </c>
      <c r="C824" t="s">
        <v>374</v>
      </c>
      <c r="D824" t="s">
        <v>98</v>
      </c>
    </row>
    <row r="825" spans="1:4" x14ac:dyDescent="0.5">
      <c r="A825" t="s">
        <v>504</v>
      </c>
      <c r="B825" t="s">
        <v>97</v>
      </c>
      <c r="C825" t="s">
        <v>504</v>
      </c>
    </row>
    <row r="826" spans="1:4" x14ac:dyDescent="0.5">
      <c r="A826" t="s">
        <v>207</v>
      </c>
      <c r="B826" t="s">
        <v>96</v>
      </c>
      <c r="C826" t="s">
        <v>789</v>
      </c>
      <c r="D826" t="s">
        <v>705</v>
      </c>
    </row>
    <row r="827" spans="1:4" x14ac:dyDescent="0.5">
      <c r="A827" t="s">
        <v>482</v>
      </c>
      <c r="B827" t="s">
        <v>97</v>
      </c>
      <c r="C827" t="s">
        <v>840</v>
      </c>
      <c r="D827" t="s">
        <v>98</v>
      </c>
    </row>
    <row r="828" spans="1:4" x14ac:dyDescent="0.5">
      <c r="A828" t="s">
        <v>174</v>
      </c>
      <c r="B828" t="s">
        <v>96</v>
      </c>
      <c r="C828" t="s">
        <v>174</v>
      </c>
    </row>
    <row r="829" spans="1:4" x14ac:dyDescent="0.5">
      <c r="A829" t="s">
        <v>194</v>
      </c>
      <c r="B829" t="s">
        <v>97</v>
      </c>
      <c r="C829" t="s">
        <v>841</v>
      </c>
    </row>
    <row r="830" spans="1:4" x14ac:dyDescent="0.5">
      <c r="A830" t="s">
        <v>756</v>
      </c>
      <c r="B830" t="s">
        <v>97</v>
      </c>
      <c r="C830" t="s">
        <v>349</v>
      </c>
      <c r="D830" t="s">
        <v>98</v>
      </c>
    </row>
    <row r="831" spans="1:4" x14ac:dyDescent="0.5">
      <c r="A831" t="s">
        <v>323</v>
      </c>
      <c r="B831" t="s">
        <v>97</v>
      </c>
      <c r="C831" t="s">
        <v>755</v>
      </c>
    </row>
    <row r="832" spans="1:4" x14ac:dyDescent="0.5">
      <c r="A832" t="s">
        <v>167</v>
      </c>
      <c r="B832" t="s">
        <v>97</v>
      </c>
      <c r="C832" t="s">
        <v>167</v>
      </c>
      <c r="D832" t="s">
        <v>701</v>
      </c>
    </row>
    <row r="833" spans="1:4" x14ac:dyDescent="0.5">
      <c r="A833" t="s">
        <v>125</v>
      </c>
      <c r="B833" t="s">
        <v>97</v>
      </c>
      <c r="C833" t="s">
        <v>125</v>
      </c>
      <c r="D833" t="s">
        <v>98</v>
      </c>
    </row>
    <row r="834" spans="1:4" x14ac:dyDescent="0.5">
      <c r="A834" t="s">
        <v>312</v>
      </c>
      <c r="B834" t="s">
        <v>97</v>
      </c>
      <c r="C834" t="s">
        <v>706</v>
      </c>
      <c r="D834" t="s">
        <v>98</v>
      </c>
    </row>
    <row r="835" spans="1:4" x14ac:dyDescent="0.5">
      <c r="A835" t="s">
        <v>130</v>
      </c>
      <c r="B835" t="s">
        <v>97</v>
      </c>
      <c r="C835" t="s">
        <v>130</v>
      </c>
      <c r="D835" t="s">
        <v>98</v>
      </c>
    </row>
    <row r="836" spans="1:4" x14ac:dyDescent="0.5">
      <c r="A836" t="s">
        <v>135</v>
      </c>
      <c r="B836" t="s">
        <v>97</v>
      </c>
      <c r="C836" t="s">
        <v>135</v>
      </c>
    </row>
    <row r="837" spans="1:4" x14ac:dyDescent="0.5">
      <c r="A837" t="s">
        <v>233</v>
      </c>
      <c r="B837" t="s">
        <v>97</v>
      </c>
      <c r="C837" t="s">
        <v>233</v>
      </c>
      <c r="D837" t="s">
        <v>98</v>
      </c>
    </row>
    <row r="838" spans="1:4" x14ac:dyDescent="0.5">
      <c r="A838" t="s">
        <v>625</v>
      </c>
      <c r="B838" t="s">
        <v>97</v>
      </c>
      <c r="C838" t="s">
        <v>625</v>
      </c>
    </row>
    <row r="839" spans="1:4" x14ac:dyDescent="0.5">
      <c r="A839" t="s">
        <v>842</v>
      </c>
      <c r="B839" t="s">
        <v>97</v>
      </c>
      <c r="C839" t="s">
        <v>843</v>
      </c>
    </row>
    <row r="840" spans="1:4" x14ac:dyDescent="0.5">
      <c r="A840" t="s">
        <v>281</v>
      </c>
      <c r="B840" t="s">
        <v>97</v>
      </c>
      <c r="C840" t="s">
        <v>653</v>
      </c>
    </row>
    <row r="841" spans="1:4" x14ac:dyDescent="0.5">
      <c r="A841" t="s">
        <v>180</v>
      </c>
      <c r="B841" t="s">
        <v>97</v>
      </c>
      <c r="C841" t="s">
        <v>742</v>
      </c>
    </row>
    <row r="842" spans="1:4" x14ac:dyDescent="0.5">
      <c r="A842" t="s">
        <v>173</v>
      </c>
      <c r="B842" t="s">
        <v>96</v>
      </c>
      <c r="C842" t="s">
        <v>173</v>
      </c>
      <c r="D842" t="s">
        <v>98</v>
      </c>
    </row>
    <row r="843" spans="1:4" x14ac:dyDescent="0.5">
      <c r="A843" t="s">
        <v>383</v>
      </c>
      <c r="B843" t="s">
        <v>96</v>
      </c>
      <c r="C843" t="s">
        <v>383</v>
      </c>
    </row>
    <row r="844" spans="1:4" x14ac:dyDescent="0.5">
      <c r="A844" t="s">
        <v>115</v>
      </c>
      <c r="B844" t="s">
        <v>97</v>
      </c>
      <c r="C844" t="s">
        <v>115</v>
      </c>
      <c r="D844" t="s">
        <v>705</v>
      </c>
    </row>
    <row r="845" spans="1:4" x14ac:dyDescent="0.5">
      <c r="A845" t="s">
        <v>137</v>
      </c>
      <c r="B845" t="s">
        <v>96</v>
      </c>
      <c r="C845" t="s">
        <v>803</v>
      </c>
      <c r="D845" t="s">
        <v>98</v>
      </c>
    </row>
    <row r="846" spans="1:4" x14ac:dyDescent="0.5">
      <c r="A846" t="s">
        <v>511</v>
      </c>
      <c r="B846" t="s">
        <v>97</v>
      </c>
      <c r="C846" t="s">
        <v>511</v>
      </c>
    </row>
    <row r="847" spans="1:4" x14ac:dyDescent="0.5">
      <c r="A847" t="s">
        <v>309</v>
      </c>
      <c r="B847" t="s">
        <v>97</v>
      </c>
      <c r="C847" t="s">
        <v>309</v>
      </c>
    </row>
    <row r="848" spans="1:4" x14ac:dyDescent="0.5">
      <c r="A848" t="s">
        <v>196</v>
      </c>
      <c r="B848" t="s">
        <v>97</v>
      </c>
      <c r="C848" t="s">
        <v>196</v>
      </c>
      <c r="D848" t="s">
        <v>98</v>
      </c>
    </row>
    <row r="849" spans="1:4" x14ac:dyDescent="0.5">
      <c r="A849" t="s">
        <v>613</v>
      </c>
      <c r="B849" t="s">
        <v>97</v>
      </c>
      <c r="C849" t="s">
        <v>613</v>
      </c>
      <c r="D849" t="s">
        <v>98</v>
      </c>
    </row>
    <row r="850" spans="1:4" x14ac:dyDescent="0.5">
      <c r="A850" t="s">
        <v>822</v>
      </c>
      <c r="B850" t="s">
        <v>97</v>
      </c>
      <c r="C850" t="s">
        <v>350</v>
      </c>
      <c r="D850" t="s">
        <v>98</v>
      </c>
    </row>
    <row r="851" spans="1:4" x14ac:dyDescent="0.5">
      <c r="A851" t="s">
        <v>127</v>
      </c>
      <c r="B851" t="s">
        <v>97</v>
      </c>
      <c r="C851" t="s">
        <v>127</v>
      </c>
      <c r="D851" t="s">
        <v>98</v>
      </c>
    </row>
    <row r="852" spans="1:4" x14ac:dyDescent="0.5">
      <c r="A852" t="s">
        <v>756</v>
      </c>
      <c r="B852" t="s">
        <v>97</v>
      </c>
      <c r="C852" t="s">
        <v>247</v>
      </c>
      <c r="D852" t="s">
        <v>98</v>
      </c>
    </row>
    <row r="853" spans="1:4" x14ac:dyDescent="0.5">
      <c r="A853" t="s">
        <v>589</v>
      </c>
      <c r="B853" t="s">
        <v>97</v>
      </c>
      <c r="C853" t="s">
        <v>589</v>
      </c>
    </row>
    <row r="854" spans="1:4" x14ac:dyDescent="0.5">
      <c r="A854" t="s">
        <v>728</v>
      </c>
      <c r="B854" t="s">
        <v>97</v>
      </c>
      <c r="C854" t="s">
        <v>729</v>
      </c>
      <c r="D854" t="s">
        <v>98</v>
      </c>
    </row>
    <row r="855" spans="1:4" x14ac:dyDescent="0.5">
      <c r="A855" t="s">
        <v>146</v>
      </c>
      <c r="B855" t="s">
        <v>96</v>
      </c>
      <c r="C855" t="s">
        <v>146</v>
      </c>
      <c r="D855" t="s">
        <v>98</v>
      </c>
    </row>
    <row r="856" spans="1:4" x14ac:dyDescent="0.5">
      <c r="A856" t="s">
        <v>181</v>
      </c>
      <c r="B856" t="s">
        <v>97</v>
      </c>
      <c r="C856" t="s">
        <v>181</v>
      </c>
      <c r="D856" t="s">
        <v>98</v>
      </c>
    </row>
    <row r="857" spans="1:4" x14ac:dyDescent="0.5">
      <c r="A857" t="s">
        <v>418</v>
      </c>
      <c r="B857" t="s">
        <v>97</v>
      </c>
      <c r="C857" t="s">
        <v>418</v>
      </c>
      <c r="D857" t="s">
        <v>98</v>
      </c>
    </row>
    <row r="858" spans="1:4" x14ac:dyDescent="0.5">
      <c r="A858" t="s">
        <v>145</v>
      </c>
      <c r="B858" t="s">
        <v>97</v>
      </c>
      <c r="C858" t="s">
        <v>145</v>
      </c>
    </row>
    <row r="859" spans="1:4" x14ac:dyDescent="0.5">
      <c r="A859" t="s">
        <v>406</v>
      </c>
      <c r="B859" t="s">
        <v>97</v>
      </c>
      <c r="C859" t="s">
        <v>406</v>
      </c>
      <c r="D859" t="s">
        <v>98</v>
      </c>
    </row>
    <row r="860" spans="1:4" x14ac:dyDescent="0.5">
      <c r="A860" t="s">
        <v>455</v>
      </c>
      <c r="B860" t="s">
        <v>97</v>
      </c>
      <c r="C860" t="s">
        <v>455</v>
      </c>
      <c r="D860" t="s">
        <v>98</v>
      </c>
    </row>
    <row r="861" spans="1:4" x14ac:dyDescent="0.5">
      <c r="A861" t="s">
        <v>374</v>
      </c>
      <c r="B861" t="s">
        <v>97</v>
      </c>
      <c r="C861" t="s">
        <v>374</v>
      </c>
      <c r="D861" t="s">
        <v>98</v>
      </c>
    </row>
    <row r="862" spans="1:4" x14ac:dyDescent="0.5">
      <c r="A862" t="s">
        <v>122</v>
      </c>
      <c r="B862" t="s">
        <v>97</v>
      </c>
      <c r="C862" t="s">
        <v>122</v>
      </c>
    </row>
    <row r="863" spans="1:4" x14ac:dyDescent="0.5">
      <c r="A863" t="s">
        <v>377</v>
      </c>
      <c r="B863" t="s">
        <v>97</v>
      </c>
      <c r="C863" t="s">
        <v>377</v>
      </c>
    </row>
    <row r="864" spans="1:4" x14ac:dyDescent="0.5">
      <c r="A864" t="s">
        <v>116</v>
      </c>
      <c r="B864" t="s">
        <v>97</v>
      </c>
      <c r="C864" t="s">
        <v>116</v>
      </c>
      <c r="D864" t="s">
        <v>98</v>
      </c>
    </row>
    <row r="865" spans="1:4" x14ac:dyDescent="0.5">
      <c r="A865" t="s">
        <v>439</v>
      </c>
      <c r="B865" t="s">
        <v>97</v>
      </c>
      <c r="C865" t="s">
        <v>439</v>
      </c>
      <c r="D865" t="s">
        <v>98</v>
      </c>
    </row>
    <row r="866" spans="1:4" x14ac:dyDescent="0.5">
      <c r="A866" t="s">
        <v>130</v>
      </c>
      <c r="B866" t="s">
        <v>97</v>
      </c>
      <c r="C866" t="s">
        <v>130</v>
      </c>
      <c r="D866" t="s">
        <v>98</v>
      </c>
    </row>
    <row r="867" spans="1:4" x14ac:dyDescent="0.5">
      <c r="A867" t="s">
        <v>477</v>
      </c>
      <c r="B867" t="s">
        <v>97</v>
      </c>
      <c r="C867" t="s">
        <v>477</v>
      </c>
    </row>
    <row r="868" spans="1:4" x14ac:dyDescent="0.5">
      <c r="A868" t="s">
        <v>275</v>
      </c>
      <c r="B868" t="s">
        <v>97</v>
      </c>
      <c r="C868" t="s">
        <v>275</v>
      </c>
    </row>
    <row r="869" spans="1:4" x14ac:dyDescent="0.5">
      <c r="A869" t="s">
        <v>844</v>
      </c>
      <c r="B869" t="s">
        <v>97</v>
      </c>
      <c r="C869" t="s">
        <v>845</v>
      </c>
    </row>
    <row r="870" spans="1:4" x14ac:dyDescent="0.5">
      <c r="A870" t="s">
        <v>525</v>
      </c>
      <c r="B870" t="s">
        <v>97</v>
      </c>
      <c r="C870" t="s">
        <v>525</v>
      </c>
    </row>
    <row r="871" spans="1:4" x14ac:dyDescent="0.5">
      <c r="A871" t="s">
        <v>327</v>
      </c>
      <c r="B871" t="s">
        <v>97</v>
      </c>
      <c r="C871" t="s">
        <v>327</v>
      </c>
      <c r="D871" t="s">
        <v>701</v>
      </c>
    </row>
    <row r="872" spans="1:4" x14ac:dyDescent="0.5">
      <c r="A872" t="s">
        <v>151</v>
      </c>
      <c r="B872" t="s">
        <v>97</v>
      </c>
      <c r="C872" t="s">
        <v>749</v>
      </c>
    </row>
    <row r="873" spans="1:4" x14ac:dyDescent="0.5">
      <c r="A873" t="s">
        <v>266</v>
      </c>
      <c r="B873" t="s">
        <v>97</v>
      </c>
      <c r="C873" t="s">
        <v>723</v>
      </c>
      <c r="D873" t="s">
        <v>98</v>
      </c>
    </row>
    <row r="874" spans="1:4" x14ac:dyDescent="0.5">
      <c r="A874" t="s">
        <v>367</v>
      </c>
      <c r="B874" t="s">
        <v>97</v>
      </c>
      <c r="C874" t="s">
        <v>846</v>
      </c>
    </row>
    <row r="875" spans="1:4" x14ac:dyDescent="0.5">
      <c r="A875" t="s">
        <v>175</v>
      </c>
      <c r="B875" t="s">
        <v>96</v>
      </c>
      <c r="C875" t="s">
        <v>175</v>
      </c>
      <c r="D875" t="s">
        <v>98</v>
      </c>
    </row>
    <row r="876" spans="1:4" x14ac:dyDescent="0.5">
      <c r="A876" t="s">
        <v>353</v>
      </c>
      <c r="B876" t="s">
        <v>96</v>
      </c>
      <c r="C876" t="s">
        <v>353</v>
      </c>
      <c r="D876" t="s">
        <v>98</v>
      </c>
    </row>
    <row r="877" spans="1:4" x14ac:dyDescent="0.5">
      <c r="A877" t="s">
        <v>179</v>
      </c>
      <c r="B877" t="s">
        <v>97</v>
      </c>
      <c r="C877" t="s">
        <v>798</v>
      </c>
      <c r="D877" t="s">
        <v>705</v>
      </c>
    </row>
    <row r="878" spans="1:4" x14ac:dyDescent="0.5">
      <c r="A878" t="s">
        <v>847</v>
      </c>
      <c r="B878" t="s">
        <v>97</v>
      </c>
      <c r="C878" t="s">
        <v>847</v>
      </c>
      <c r="D878" t="s">
        <v>98</v>
      </c>
    </row>
    <row r="879" spans="1:4" x14ac:dyDescent="0.5">
      <c r="A879" t="s">
        <v>209</v>
      </c>
      <c r="B879" t="s">
        <v>97</v>
      </c>
      <c r="C879" t="s">
        <v>209</v>
      </c>
    </row>
    <row r="880" spans="1:4" x14ac:dyDescent="0.5">
      <c r="A880" t="s">
        <v>196</v>
      </c>
      <c r="B880" t="s">
        <v>97</v>
      </c>
      <c r="C880" t="s">
        <v>196</v>
      </c>
      <c r="D880" t="s">
        <v>98</v>
      </c>
    </row>
    <row r="881" spans="1:4" x14ac:dyDescent="0.5">
      <c r="A881" t="s">
        <v>255</v>
      </c>
      <c r="B881" t="s">
        <v>96</v>
      </c>
      <c r="C881" t="s">
        <v>255</v>
      </c>
      <c r="D881" t="s">
        <v>98</v>
      </c>
    </row>
    <row r="882" spans="1:4" x14ac:dyDescent="0.5">
      <c r="A882" t="s">
        <v>341</v>
      </c>
      <c r="B882" t="s">
        <v>96</v>
      </c>
      <c r="C882" t="s">
        <v>341</v>
      </c>
    </row>
    <row r="883" spans="1:4" x14ac:dyDescent="0.5">
      <c r="A883" t="s">
        <v>169</v>
      </c>
      <c r="B883" t="s">
        <v>97</v>
      </c>
      <c r="C883" t="s">
        <v>169</v>
      </c>
      <c r="D883" t="s">
        <v>98</v>
      </c>
    </row>
    <row r="884" spans="1:4" x14ac:dyDescent="0.5">
      <c r="A884" t="s">
        <v>519</v>
      </c>
      <c r="B884" t="s">
        <v>97</v>
      </c>
      <c r="C884" t="s">
        <v>519</v>
      </c>
      <c r="D884" t="s">
        <v>98</v>
      </c>
    </row>
    <row r="885" spans="1:4" x14ac:dyDescent="0.5">
      <c r="A885" t="s">
        <v>106</v>
      </c>
      <c r="B885" t="s">
        <v>97</v>
      </c>
      <c r="C885" t="s">
        <v>106</v>
      </c>
    </row>
    <row r="886" spans="1:4" x14ac:dyDescent="0.5">
      <c r="A886" t="s">
        <v>606</v>
      </c>
      <c r="B886" t="s">
        <v>96</v>
      </c>
      <c r="C886" t="s">
        <v>606</v>
      </c>
    </row>
    <row r="887" spans="1:4" x14ac:dyDescent="0.5">
      <c r="A887" t="s">
        <v>848</v>
      </c>
      <c r="B887" t="s">
        <v>97</v>
      </c>
      <c r="C887" t="s">
        <v>849</v>
      </c>
    </row>
    <row r="888" spans="1:4" x14ac:dyDescent="0.5">
      <c r="A888" t="s">
        <v>134</v>
      </c>
      <c r="B888" t="s">
        <v>97</v>
      </c>
      <c r="C888" t="s">
        <v>134</v>
      </c>
    </row>
    <row r="889" spans="1:4" x14ac:dyDescent="0.5">
      <c r="A889" t="s">
        <v>501</v>
      </c>
      <c r="B889" t="s">
        <v>97</v>
      </c>
      <c r="C889" t="s">
        <v>501</v>
      </c>
      <c r="D889" t="s">
        <v>98</v>
      </c>
    </row>
    <row r="890" spans="1:4" x14ac:dyDescent="0.5">
      <c r="A890" t="s">
        <v>172</v>
      </c>
      <c r="B890" t="s">
        <v>97</v>
      </c>
      <c r="C890" t="s">
        <v>717</v>
      </c>
      <c r="D890" t="s">
        <v>98</v>
      </c>
    </row>
    <row r="891" spans="1:4" x14ac:dyDescent="0.5">
      <c r="A891" t="s">
        <v>286</v>
      </c>
      <c r="B891" t="s">
        <v>97</v>
      </c>
      <c r="C891" t="s">
        <v>286</v>
      </c>
      <c r="D891" t="s">
        <v>98</v>
      </c>
    </row>
    <row r="892" spans="1:4" x14ac:dyDescent="0.5">
      <c r="A892" t="s">
        <v>292</v>
      </c>
      <c r="B892" t="s">
        <v>97</v>
      </c>
      <c r="C892" t="s">
        <v>292</v>
      </c>
      <c r="D892" t="s">
        <v>98</v>
      </c>
    </row>
    <row r="893" spans="1:4" x14ac:dyDescent="0.5">
      <c r="A893" t="s">
        <v>236</v>
      </c>
      <c r="B893" t="s">
        <v>96</v>
      </c>
      <c r="C893" t="s">
        <v>236</v>
      </c>
      <c r="D893" t="s">
        <v>701</v>
      </c>
    </row>
    <row r="894" spans="1:4" x14ac:dyDescent="0.5">
      <c r="A894" t="s">
        <v>162</v>
      </c>
      <c r="B894" t="s">
        <v>97</v>
      </c>
      <c r="C894" t="s">
        <v>162</v>
      </c>
      <c r="D894" t="s">
        <v>98</v>
      </c>
    </row>
    <row r="895" spans="1:4" x14ac:dyDescent="0.5">
      <c r="A895" t="s">
        <v>499</v>
      </c>
      <c r="B895" t="s">
        <v>97</v>
      </c>
      <c r="C895" t="s">
        <v>499</v>
      </c>
    </row>
    <row r="896" spans="1:4" x14ac:dyDescent="0.5">
      <c r="A896" t="s">
        <v>163</v>
      </c>
      <c r="B896" t="s">
        <v>97</v>
      </c>
      <c r="C896" t="s">
        <v>163</v>
      </c>
      <c r="D896" t="s">
        <v>98</v>
      </c>
    </row>
    <row r="897" spans="1:4" x14ac:dyDescent="0.5">
      <c r="A897" t="s">
        <v>156</v>
      </c>
      <c r="B897" t="s">
        <v>97</v>
      </c>
      <c r="C897" t="s">
        <v>156</v>
      </c>
      <c r="D897" t="s">
        <v>98</v>
      </c>
    </row>
    <row r="898" spans="1:4" x14ac:dyDescent="0.5">
      <c r="A898" t="s">
        <v>312</v>
      </c>
      <c r="B898" t="s">
        <v>97</v>
      </c>
      <c r="C898" t="s">
        <v>702</v>
      </c>
      <c r="D898" t="s">
        <v>98</v>
      </c>
    </row>
    <row r="899" spans="1:4" x14ac:dyDescent="0.5">
      <c r="A899" t="s">
        <v>137</v>
      </c>
      <c r="B899" t="s">
        <v>96</v>
      </c>
      <c r="C899" t="s">
        <v>803</v>
      </c>
      <c r="D899" t="s">
        <v>98</v>
      </c>
    </row>
    <row r="900" spans="1:4" x14ac:dyDescent="0.5">
      <c r="A900" t="s">
        <v>850</v>
      </c>
      <c r="B900" t="s">
        <v>97</v>
      </c>
      <c r="C900" t="s">
        <v>368</v>
      </c>
    </row>
    <row r="901" spans="1:4" x14ac:dyDescent="0.5">
      <c r="A901" t="s">
        <v>315</v>
      </c>
      <c r="B901" t="s">
        <v>97</v>
      </c>
      <c r="C901" t="s">
        <v>851</v>
      </c>
      <c r="D901" t="s">
        <v>722</v>
      </c>
    </row>
    <row r="902" spans="1:4" x14ac:dyDescent="0.5">
      <c r="A902" t="s">
        <v>313</v>
      </c>
      <c r="B902" t="s">
        <v>97</v>
      </c>
      <c r="C902" t="s">
        <v>313</v>
      </c>
    </row>
    <row r="903" spans="1:4" x14ac:dyDescent="0.5">
      <c r="A903" t="s">
        <v>144</v>
      </c>
      <c r="B903" t="s">
        <v>97</v>
      </c>
      <c r="C903" t="s">
        <v>144</v>
      </c>
    </row>
    <row r="904" spans="1:4" x14ac:dyDescent="0.5">
      <c r="A904" t="s">
        <v>466</v>
      </c>
      <c r="B904" t="s">
        <v>97</v>
      </c>
      <c r="C904" t="s">
        <v>466</v>
      </c>
      <c r="D904" t="s">
        <v>98</v>
      </c>
    </row>
    <row r="905" spans="1:4" x14ac:dyDescent="0.5">
      <c r="A905" t="s">
        <v>153</v>
      </c>
      <c r="B905" t="s">
        <v>97</v>
      </c>
      <c r="C905" t="s">
        <v>735</v>
      </c>
    </row>
    <row r="906" spans="1:4" x14ac:dyDescent="0.5">
      <c r="A906" t="s">
        <v>282</v>
      </c>
      <c r="B906" t="s">
        <v>97</v>
      </c>
      <c r="C906" t="s">
        <v>852</v>
      </c>
      <c r="D906" t="s">
        <v>705</v>
      </c>
    </row>
    <row r="907" spans="1:4" x14ac:dyDescent="0.5">
      <c r="A907" t="s">
        <v>220</v>
      </c>
      <c r="B907" t="s">
        <v>96</v>
      </c>
      <c r="C907" t="s">
        <v>220</v>
      </c>
      <c r="D907" t="s">
        <v>98</v>
      </c>
    </row>
    <row r="908" spans="1:4" x14ac:dyDescent="0.5">
      <c r="A908" t="s">
        <v>243</v>
      </c>
      <c r="B908" t="s">
        <v>96</v>
      </c>
      <c r="C908" t="s">
        <v>243</v>
      </c>
      <c r="D908" t="s">
        <v>98</v>
      </c>
    </row>
    <row r="909" spans="1:4" x14ac:dyDescent="0.5">
      <c r="A909" t="s">
        <v>167</v>
      </c>
      <c r="B909" t="s">
        <v>97</v>
      </c>
      <c r="C909" t="s">
        <v>167</v>
      </c>
      <c r="D909" t="s">
        <v>701</v>
      </c>
    </row>
    <row r="910" spans="1:4" x14ac:dyDescent="0.5">
      <c r="A910" t="s">
        <v>127</v>
      </c>
      <c r="B910" t="s">
        <v>97</v>
      </c>
      <c r="C910" t="s">
        <v>127</v>
      </c>
      <c r="D910" t="s">
        <v>98</v>
      </c>
    </row>
    <row r="911" spans="1:4" x14ac:dyDescent="0.5">
      <c r="A911" t="s">
        <v>236</v>
      </c>
      <c r="B911" t="s">
        <v>96</v>
      </c>
      <c r="C911" t="s">
        <v>236</v>
      </c>
      <c r="D911" t="s">
        <v>701</v>
      </c>
    </row>
    <row r="912" spans="1:4" x14ac:dyDescent="0.5">
      <c r="A912" t="s">
        <v>853</v>
      </c>
      <c r="B912" t="s">
        <v>97</v>
      </c>
      <c r="C912" t="s">
        <v>854</v>
      </c>
    </row>
    <row r="913" spans="1:4" x14ac:dyDescent="0.5">
      <c r="A913" t="s">
        <v>510</v>
      </c>
      <c r="B913" t="s">
        <v>97</v>
      </c>
      <c r="C913" t="s">
        <v>480</v>
      </c>
    </row>
    <row r="914" spans="1:4" x14ac:dyDescent="0.5">
      <c r="A914" t="s">
        <v>231</v>
      </c>
      <c r="B914" t="s">
        <v>97</v>
      </c>
      <c r="C914" t="s">
        <v>348</v>
      </c>
    </row>
    <row r="915" spans="1:4" x14ac:dyDescent="0.5">
      <c r="A915" t="s">
        <v>115</v>
      </c>
      <c r="B915" t="s">
        <v>97</v>
      </c>
      <c r="C915" t="s">
        <v>115</v>
      </c>
      <c r="D915" t="s">
        <v>705</v>
      </c>
    </row>
    <row r="916" spans="1:4" x14ac:dyDescent="0.5">
      <c r="A916" t="s">
        <v>323</v>
      </c>
      <c r="B916" t="s">
        <v>97</v>
      </c>
      <c r="C916" t="s">
        <v>755</v>
      </c>
    </row>
    <row r="917" spans="1:4" x14ac:dyDescent="0.5">
      <c r="A917" t="s">
        <v>855</v>
      </c>
      <c r="B917" t="s">
        <v>97</v>
      </c>
      <c r="C917" t="s">
        <v>681</v>
      </c>
    </row>
    <row r="918" spans="1:4" x14ac:dyDescent="0.5">
      <c r="A918" t="s">
        <v>180</v>
      </c>
      <c r="B918" t="s">
        <v>97</v>
      </c>
      <c r="C918" t="s">
        <v>702</v>
      </c>
    </row>
    <row r="919" spans="1:4" x14ac:dyDescent="0.5">
      <c r="A919" t="s">
        <v>93</v>
      </c>
      <c r="B919" t="s">
        <v>97</v>
      </c>
      <c r="C919" t="s">
        <v>93</v>
      </c>
      <c r="D919" t="s">
        <v>98</v>
      </c>
    </row>
    <row r="920" spans="1:4" x14ac:dyDescent="0.5">
      <c r="A920" t="s">
        <v>856</v>
      </c>
      <c r="B920" t="s">
        <v>97</v>
      </c>
      <c r="C920" t="s">
        <v>857</v>
      </c>
    </row>
    <row r="921" spans="1:4" x14ac:dyDescent="0.5">
      <c r="A921" t="s">
        <v>813</v>
      </c>
      <c r="B921" t="s">
        <v>96</v>
      </c>
      <c r="C921" t="s">
        <v>858</v>
      </c>
    </row>
    <row r="922" spans="1:4" x14ac:dyDescent="0.5">
      <c r="A922" t="s">
        <v>180</v>
      </c>
      <c r="B922" t="s">
        <v>97</v>
      </c>
      <c r="C922" t="s">
        <v>706</v>
      </c>
    </row>
    <row r="923" spans="1:4" x14ac:dyDescent="0.5">
      <c r="A923" t="s">
        <v>172</v>
      </c>
      <c r="B923" t="s">
        <v>97</v>
      </c>
      <c r="C923" t="s">
        <v>717</v>
      </c>
      <c r="D923" t="s">
        <v>98</v>
      </c>
    </row>
    <row r="924" spans="1:4" x14ac:dyDescent="0.5">
      <c r="A924" t="s">
        <v>159</v>
      </c>
      <c r="B924" t="s">
        <v>97</v>
      </c>
      <c r="C924" t="s">
        <v>159</v>
      </c>
      <c r="D924" t="s">
        <v>98</v>
      </c>
    </row>
    <row r="925" spans="1:4" x14ac:dyDescent="0.5">
      <c r="A925" t="s">
        <v>509</v>
      </c>
      <c r="B925" t="s">
        <v>97</v>
      </c>
      <c r="C925" t="s">
        <v>509</v>
      </c>
      <c r="D925" t="s">
        <v>701</v>
      </c>
    </row>
    <row r="926" spans="1:4" x14ac:dyDescent="0.5">
      <c r="A926" t="s">
        <v>639</v>
      </c>
      <c r="B926" t="s">
        <v>97</v>
      </c>
      <c r="C926" t="s">
        <v>639</v>
      </c>
    </row>
    <row r="927" spans="1:4" x14ac:dyDescent="0.5">
      <c r="A927" t="s">
        <v>859</v>
      </c>
      <c r="B927" t="s">
        <v>97</v>
      </c>
      <c r="C927" t="s">
        <v>859</v>
      </c>
    </row>
    <row r="928" spans="1:4" x14ac:dyDescent="0.5">
      <c r="A928" t="s">
        <v>478</v>
      </c>
      <c r="B928" t="s">
        <v>97</v>
      </c>
      <c r="C928" t="s">
        <v>718</v>
      </c>
    </row>
    <row r="929" spans="1:4" x14ac:dyDescent="0.5">
      <c r="A929" t="s">
        <v>250</v>
      </c>
      <c r="B929" t="s">
        <v>96</v>
      </c>
      <c r="C929" t="s">
        <v>250</v>
      </c>
    </row>
    <row r="930" spans="1:4" x14ac:dyDescent="0.5">
      <c r="A930" t="s">
        <v>201</v>
      </c>
      <c r="B930" t="s">
        <v>96</v>
      </c>
      <c r="C930" t="s">
        <v>827</v>
      </c>
    </row>
    <row r="931" spans="1:4" x14ac:dyDescent="0.5">
      <c r="A931" t="s">
        <v>190</v>
      </c>
      <c r="B931" t="s">
        <v>97</v>
      </c>
      <c r="C931" t="s">
        <v>751</v>
      </c>
    </row>
    <row r="932" spans="1:4" x14ac:dyDescent="0.5">
      <c r="A932" t="s">
        <v>194</v>
      </c>
      <c r="B932" t="s">
        <v>97</v>
      </c>
      <c r="C932" t="s">
        <v>841</v>
      </c>
    </row>
    <row r="933" spans="1:4" x14ac:dyDescent="0.5">
      <c r="A933" t="s">
        <v>752</v>
      </c>
      <c r="B933" t="s">
        <v>97</v>
      </c>
      <c r="C933" t="s">
        <v>297</v>
      </c>
      <c r="D933" t="s">
        <v>98</v>
      </c>
    </row>
    <row r="934" spans="1:4" x14ac:dyDescent="0.5">
      <c r="A934" t="s">
        <v>312</v>
      </c>
      <c r="B934" t="s">
        <v>97</v>
      </c>
      <c r="C934" t="s">
        <v>706</v>
      </c>
      <c r="D934" t="s">
        <v>98</v>
      </c>
    </row>
    <row r="935" spans="1:4" x14ac:dyDescent="0.5">
      <c r="A935" t="s">
        <v>282</v>
      </c>
      <c r="B935" t="s">
        <v>97</v>
      </c>
      <c r="C935" t="s">
        <v>860</v>
      </c>
      <c r="D935" t="s">
        <v>705</v>
      </c>
    </row>
    <row r="936" spans="1:4" x14ac:dyDescent="0.5">
      <c r="A936" t="s">
        <v>434</v>
      </c>
      <c r="B936" t="s">
        <v>97</v>
      </c>
      <c r="C936" t="s">
        <v>741</v>
      </c>
    </row>
    <row r="937" spans="1:4" x14ac:dyDescent="0.5">
      <c r="A937" t="s">
        <v>739</v>
      </c>
      <c r="B937" t="s">
        <v>96</v>
      </c>
      <c r="C937" t="s">
        <v>132</v>
      </c>
      <c r="D937" t="s">
        <v>722</v>
      </c>
    </row>
    <row r="938" spans="1:4" x14ac:dyDescent="0.5">
      <c r="A938" t="s">
        <v>312</v>
      </c>
      <c r="B938" t="s">
        <v>97</v>
      </c>
      <c r="C938" t="s">
        <v>312</v>
      </c>
      <c r="D938" t="s">
        <v>98</v>
      </c>
    </row>
    <row r="939" spans="1:4" x14ac:dyDescent="0.5">
      <c r="A939" t="s">
        <v>252</v>
      </c>
      <c r="B939" t="s">
        <v>97</v>
      </c>
      <c r="C939" t="s">
        <v>743</v>
      </c>
      <c r="D939" t="s">
        <v>705</v>
      </c>
    </row>
    <row r="940" spans="1:4" x14ac:dyDescent="0.5">
      <c r="A940" t="s">
        <v>134</v>
      </c>
      <c r="B940" t="s">
        <v>97</v>
      </c>
      <c r="C940" t="s">
        <v>134</v>
      </c>
    </row>
    <row r="941" spans="1:4" x14ac:dyDescent="0.5">
      <c r="A941" t="s">
        <v>426</v>
      </c>
      <c r="B941" t="s">
        <v>97</v>
      </c>
      <c r="C941" t="s">
        <v>426</v>
      </c>
    </row>
    <row r="942" spans="1:4" x14ac:dyDescent="0.5">
      <c r="A942" t="s">
        <v>443</v>
      </c>
      <c r="B942" t="s">
        <v>97</v>
      </c>
      <c r="C942" t="s">
        <v>708</v>
      </c>
    </row>
    <row r="943" spans="1:4" x14ac:dyDescent="0.5">
      <c r="A943" t="s">
        <v>535</v>
      </c>
      <c r="B943" t="s">
        <v>97</v>
      </c>
      <c r="C943" t="s">
        <v>535</v>
      </c>
    </row>
    <row r="944" spans="1:4" x14ac:dyDescent="0.5">
      <c r="A944" t="s">
        <v>122</v>
      </c>
      <c r="B944" t="s">
        <v>97</v>
      </c>
      <c r="C944" t="s">
        <v>122</v>
      </c>
    </row>
    <row r="945" spans="1:4" x14ac:dyDescent="0.5">
      <c r="A945" t="s">
        <v>181</v>
      </c>
      <c r="B945" t="s">
        <v>97</v>
      </c>
      <c r="C945" t="s">
        <v>181</v>
      </c>
      <c r="D945" t="s">
        <v>98</v>
      </c>
    </row>
    <row r="946" spans="1:4" x14ac:dyDescent="0.5">
      <c r="A946" t="s">
        <v>312</v>
      </c>
      <c r="B946" t="s">
        <v>97</v>
      </c>
      <c r="C946" t="s">
        <v>312</v>
      </c>
      <c r="D946" t="s">
        <v>98</v>
      </c>
    </row>
    <row r="947" spans="1:4" x14ac:dyDescent="0.5">
      <c r="A947" t="s">
        <v>202</v>
      </c>
      <c r="B947" t="s">
        <v>97</v>
      </c>
      <c r="C947" t="s">
        <v>202</v>
      </c>
      <c r="D947" t="s">
        <v>705</v>
      </c>
    </row>
    <row r="948" spans="1:4" x14ac:dyDescent="0.5">
      <c r="A948" t="s">
        <v>750</v>
      </c>
      <c r="B948" t="s">
        <v>97</v>
      </c>
      <c r="C948" t="s">
        <v>284</v>
      </c>
      <c r="D948" t="s">
        <v>98</v>
      </c>
    </row>
    <row r="949" spans="1:4" x14ac:dyDescent="0.5">
      <c r="A949" t="s">
        <v>191</v>
      </c>
      <c r="B949" t="s">
        <v>97</v>
      </c>
      <c r="C949" t="s">
        <v>191</v>
      </c>
    </row>
    <row r="950" spans="1:4" x14ac:dyDescent="0.5">
      <c r="A950" t="s">
        <v>292</v>
      </c>
      <c r="B950" t="s">
        <v>97</v>
      </c>
      <c r="C950" t="s">
        <v>292</v>
      </c>
      <c r="D950" t="s">
        <v>98</v>
      </c>
    </row>
    <row r="951" spans="1:4" x14ac:dyDescent="0.5">
      <c r="A951" t="s">
        <v>116</v>
      </c>
      <c r="B951" t="s">
        <v>97</v>
      </c>
      <c r="C951" t="s">
        <v>94</v>
      </c>
      <c r="D951" t="s">
        <v>98</v>
      </c>
    </row>
    <row r="952" spans="1:4" x14ac:dyDescent="0.5">
      <c r="A952" t="s">
        <v>343</v>
      </c>
      <c r="B952" t="s">
        <v>97</v>
      </c>
      <c r="C952" t="s">
        <v>399</v>
      </c>
      <c r="D952" t="s">
        <v>98</v>
      </c>
    </row>
    <row r="953" spans="1:4" x14ac:dyDescent="0.5">
      <c r="A953" t="s">
        <v>182</v>
      </c>
      <c r="B953" t="s">
        <v>97</v>
      </c>
      <c r="C953" t="s">
        <v>182</v>
      </c>
      <c r="D953" t="s">
        <v>705</v>
      </c>
    </row>
    <row r="954" spans="1:4" x14ac:dyDescent="0.5">
      <c r="A954" t="s">
        <v>174</v>
      </c>
      <c r="B954" t="s">
        <v>96</v>
      </c>
      <c r="C954" t="s">
        <v>174</v>
      </c>
    </row>
    <row r="955" spans="1:4" x14ac:dyDescent="0.5">
      <c r="A955" t="s">
        <v>258</v>
      </c>
      <c r="B955" t="s">
        <v>97</v>
      </c>
      <c r="C955" t="s">
        <v>258</v>
      </c>
      <c r="D955" t="s">
        <v>98</v>
      </c>
    </row>
    <row r="956" spans="1:4" x14ac:dyDescent="0.5">
      <c r="A956" t="s">
        <v>685</v>
      </c>
      <c r="B956" t="s">
        <v>97</v>
      </c>
      <c r="C956" t="s">
        <v>685</v>
      </c>
    </row>
    <row r="957" spans="1:4" x14ac:dyDescent="0.5">
      <c r="A957" t="s">
        <v>648</v>
      </c>
      <c r="B957" t="s">
        <v>97</v>
      </c>
      <c r="C957" t="s">
        <v>648</v>
      </c>
      <c r="D957" t="s">
        <v>98</v>
      </c>
    </row>
    <row r="958" spans="1:4" x14ac:dyDescent="0.5">
      <c r="A958" t="s">
        <v>122</v>
      </c>
      <c r="B958" t="s">
        <v>97</v>
      </c>
      <c r="C958" t="s">
        <v>122</v>
      </c>
    </row>
    <row r="959" spans="1:4" x14ac:dyDescent="0.5">
      <c r="A959" t="s">
        <v>160</v>
      </c>
      <c r="B959" t="s">
        <v>96</v>
      </c>
      <c r="C959" t="s">
        <v>160</v>
      </c>
      <c r="D959" t="s">
        <v>98</v>
      </c>
    </row>
    <row r="960" spans="1:4" x14ac:dyDescent="0.5">
      <c r="A960" t="s">
        <v>106</v>
      </c>
      <c r="B960" t="s">
        <v>97</v>
      </c>
      <c r="C960" t="s">
        <v>106</v>
      </c>
    </row>
    <row r="961" spans="1:4" x14ac:dyDescent="0.5">
      <c r="A961" t="s">
        <v>861</v>
      </c>
      <c r="B961" t="s">
        <v>97</v>
      </c>
      <c r="C961" t="s">
        <v>861</v>
      </c>
    </row>
    <row r="962" spans="1:4" x14ac:dyDescent="0.5">
      <c r="A962" t="s">
        <v>604</v>
      </c>
      <c r="B962" t="s">
        <v>97</v>
      </c>
      <c r="C962" t="s">
        <v>604</v>
      </c>
      <c r="D962" t="s">
        <v>98</v>
      </c>
    </row>
    <row r="963" spans="1:4" x14ac:dyDescent="0.5">
      <c r="A963" t="s">
        <v>115</v>
      </c>
      <c r="B963" t="s">
        <v>97</v>
      </c>
      <c r="C963" t="s">
        <v>115</v>
      </c>
      <c r="D963" t="s">
        <v>705</v>
      </c>
    </row>
    <row r="964" spans="1:4" x14ac:dyDescent="0.5">
      <c r="A964" t="s">
        <v>156</v>
      </c>
      <c r="B964" t="s">
        <v>97</v>
      </c>
      <c r="C964" t="s">
        <v>156</v>
      </c>
      <c r="D964" t="s">
        <v>98</v>
      </c>
    </row>
    <row r="965" spans="1:4" x14ac:dyDescent="0.5">
      <c r="A965" t="s">
        <v>169</v>
      </c>
      <c r="B965" t="s">
        <v>97</v>
      </c>
      <c r="C965" t="s">
        <v>169</v>
      </c>
      <c r="D965" t="s">
        <v>98</v>
      </c>
    </row>
    <row r="966" spans="1:4" x14ac:dyDescent="0.5">
      <c r="A966" t="s">
        <v>436</v>
      </c>
      <c r="B966" t="s">
        <v>97</v>
      </c>
      <c r="C966" t="s">
        <v>436</v>
      </c>
      <c r="D966" t="s">
        <v>98</v>
      </c>
    </row>
    <row r="967" spans="1:4" x14ac:dyDescent="0.5">
      <c r="A967" t="s">
        <v>590</v>
      </c>
      <c r="B967" t="s">
        <v>97</v>
      </c>
      <c r="C967" t="s">
        <v>862</v>
      </c>
    </row>
    <row r="968" spans="1:4" x14ac:dyDescent="0.5">
      <c r="A968" t="s">
        <v>393</v>
      </c>
      <c r="B968" t="s">
        <v>97</v>
      </c>
      <c r="C968" t="s">
        <v>393</v>
      </c>
      <c r="D968" t="s">
        <v>705</v>
      </c>
    </row>
    <row r="969" spans="1:4" x14ac:dyDescent="0.5">
      <c r="A969" t="s">
        <v>366</v>
      </c>
      <c r="B969" t="s">
        <v>97</v>
      </c>
      <c r="C969" t="s">
        <v>730</v>
      </c>
    </row>
    <row r="970" spans="1:4" x14ac:dyDescent="0.5">
      <c r="A970" t="s">
        <v>555</v>
      </c>
      <c r="B970" t="s">
        <v>97</v>
      </c>
      <c r="C970" t="s">
        <v>395</v>
      </c>
      <c r="D970" t="s">
        <v>98</v>
      </c>
    </row>
    <row r="971" spans="1:4" x14ac:dyDescent="0.5">
      <c r="A971" t="s">
        <v>235</v>
      </c>
      <c r="B971" t="s">
        <v>97</v>
      </c>
      <c r="C971" t="s">
        <v>235</v>
      </c>
    </row>
    <row r="972" spans="1:4" x14ac:dyDescent="0.5">
      <c r="A972" t="s">
        <v>329</v>
      </c>
      <c r="B972" t="s">
        <v>97</v>
      </c>
      <c r="C972" t="s">
        <v>744</v>
      </c>
      <c r="D972" t="s">
        <v>722</v>
      </c>
    </row>
    <row r="973" spans="1:4" x14ac:dyDescent="0.5">
      <c r="A973" t="s">
        <v>739</v>
      </c>
      <c r="B973" t="s">
        <v>96</v>
      </c>
      <c r="C973" t="s">
        <v>132</v>
      </c>
      <c r="D973" t="s">
        <v>722</v>
      </c>
    </row>
    <row r="974" spans="1:4" x14ac:dyDescent="0.5">
      <c r="A974" t="s">
        <v>459</v>
      </c>
      <c r="B974" t="s">
        <v>97</v>
      </c>
      <c r="C974" t="s">
        <v>863</v>
      </c>
      <c r="D974" t="s">
        <v>98</v>
      </c>
    </row>
    <row r="975" spans="1:4" x14ac:dyDescent="0.5">
      <c r="A975" t="s">
        <v>386</v>
      </c>
      <c r="B975" t="s">
        <v>97</v>
      </c>
      <c r="C975" t="s">
        <v>386</v>
      </c>
      <c r="D975" t="s">
        <v>98</v>
      </c>
    </row>
    <row r="976" spans="1:4" x14ac:dyDescent="0.5">
      <c r="A976" t="s">
        <v>711</v>
      </c>
      <c r="B976" t="s">
        <v>96</v>
      </c>
      <c r="C976" t="s">
        <v>614</v>
      </c>
    </row>
    <row r="977" spans="1:4" x14ac:dyDescent="0.5">
      <c r="A977" t="s">
        <v>173</v>
      </c>
      <c r="B977" t="s">
        <v>96</v>
      </c>
      <c r="C977" t="s">
        <v>173</v>
      </c>
      <c r="D977" t="s">
        <v>98</v>
      </c>
    </row>
    <row r="978" spans="1:4" x14ac:dyDescent="0.5">
      <c r="A978" t="s">
        <v>864</v>
      </c>
      <c r="B978" t="s">
        <v>97</v>
      </c>
      <c r="C978" t="s">
        <v>865</v>
      </c>
      <c r="D978" t="s">
        <v>701</v>
      </c>
    </row>
    <row r="979" spans="1:4" x14ac:dyDescent="0.5">
      <c r="A979" t="s">
        <v>162</v>
      </c>
      <c r="B979" t="s">
        <v>97</v>
      </c>
      <c r="C979" t="s">
        <v>162</v>
      </c>
      <c r="D979" t="s">
        <v>98</v>
      </c>
    </row>
    <row r="980" spans="1:4" x14ac:dyDescent="0.5">
      <c r="A980" t="s">
        <v>126</v>
      </c>
      <c r="B980" t="s">
        <v>97</v>
      </c>
      <c r="C980" t="s">
        <v>768</v>
      </c>
      <c r="D980" t="s">
        <v>98</v>
      </c>
    </row>
    <row r="981" spans="1:4" x14ac:dyDescent="0.5">
      <c r="A981" t="s">
        <v>134</v>
      </c>
      <c r="B981" t="s">
        <v>97</v>
      </c>
      <c r="C981" t="s">
        <v>134</v>
      </c>
    </row>
    <row r="982" spans="1:4" x14ac:dyDescent="0.5">
      <c r="A982" t="s">
        <v>635</v>
      </c>
      <c r="B982" t="s">
        <v>97</v>
      </c>
      <c r="C982" t="s">
        <v>635</v>
      </c>
    </row>
    <row r="983" spans="1:4" x14ac:dyDescent="0.5">
      <c r="A983" t="s">
        <v>535</v>
      </c>
      <c r="B983" t="s">
        <v>97</v>
      </c>
      <c r="C983" t="s">
        <v>535</v>
      </c>
    </row>
    <row r="984" spans="1:4" x14ac:dyDescent="0.5">
      <c r="A984" t="s">
        <v>236</v>
      </c>
      <c r="B984" t="s">
        <v>96</v>
      </c>
      <c r="C984" t="s">
        <v>236</v>
      </c>
      <c r="D984" t="s">
        <v>701</v>
      </c>
    </row>
    <row r="985" spans="1:4" x14ac:dyDescent="0.5">
      <c r="A985" t="s">
        <v>866</v>
      </c>
      <c r="B985" t="s">
        <v>97</v>
      </c>
      <c r="C985" t="s">
        <v>867</v>
      </c>
    </row>
    <row r="986" spans="1:4" x14ac:dyDescent="0.5">
      <c r="A986" t="s">
        <v>488</v>
      </c>
      <c r="B986" t="s">
        <v>96</v>
      </c>
      <c r="C986" t="s">
        <v>488</v>
      </c>
    </row>
    <row r="987" spans="1:4" x14ac:dyDescent="0.5">
      <c r="A987" t="s">
        <v>323</v>
      </c>
      <c r="B987" t="s">
        <v>97</v>
      </c>
      <c r="C987" t="s">
        <v>755</v>
      </c>
    </row>
    <row r="988" spans="1:4" x14ac:dyDescent="0.5">
      <c r="A988" t="s">
        <v>105</v>
      </c>
      <c r="B988" t="s">
        <v>96</v>
      </c>
      <c r="C988" t="s">
        <v>105</v>
      </c>
      <c r="D988" t="s">
        <v>98</v>
      </c>
    </row>
    <row r="989" spans="1:4" x14ac:dyDescent="0.5">
      <c r="A989" t="s">
        <v>196</v>
      </c>
      <c r="B989" t="s">
        <v>97</v>
      </c>
      <c r="C989" t="s">
        <v>196</v>
      </c>
      <c r="D989" t="s">
        <v>98</v>
      </c>
    </row>
    <row r="990" spans="1:4" x14ac:dyDescent="0.5">
      <c r="A990" t="s">
        <v>532</v>
      </c>
      <c r="B990" t="s">
        <v>97</v>
      </c>
      <c r="C990" t="s">
        <v>868</v>
      </c>
    </row>
    <row r="991" spans="1:4" x14ac:dyDescent="0.5">
      <c r="A991" t="s">
        <v>474</v>
      </c>
      <c r="B991" t="s">
        <v>97</v>
      </c>
      <c r="C991" t="s">
        <v>474</v>
      </c>
    </row>
    <row r="992" spans="1:4" x14ac:dyDescent="0.5">
      <c r="A992" t="s">
        <v>836</v>
      </c>
      <c r="B992" t="s">
        <v>97</v>
      </c>
      <c r="C992" t="s">
        <v>837</v>
      </c>
    </row>
    <row r="993" spans="1:4" x14ac:dyDescent="0.5">
      <c r="A993" t="s">
        <v>267</v>
      </c>
      <c r="B993" t="s">
        <v>96</v>
      </c>
      <c r="C993" t="s">
        <v>869</v>
      </c>
      <c r="D993" t="s">
        <v>98</v>
      </c>
    </row>
    <row r="994" spans="1:4" x14ac:dyDescent="0.5">
      <c r="A994" t="s">
        <v>128</v>
      </c>
      <c r="B994" t="s">
        <v>97</v>
      </c>
      <c r="C994" t="s">
        <v>128</v>
      </c>
    </row>
    <row r="995" spans="1:4" x14ac:dyDescent="0.5">
      <c r="A995" t="s">
        <v>538</v>
      </c>
      <c r="B995" t="s">
        <v>97</v>
      </c>
      <c r="C995" t="s">
        <v>538</v>
      </c>
    </row>
    <row r="996" spans="1:4" x14ac:dyDescent="0.5">
      <c r="A996" t="s">
        <v>721</v>
      </c>
      <c r="B996" t="s">
        <v>97</v>
      </c>
      <c r="C996" t="s">
        <v>414</v>
      </c>
      <c r="D996" t="s">
        <v>98</v>
      </c>
    </row>
    <row r="997" spans="1:4" x14ac:dyDescent="0.5">
      <c r="A997" t="s">
        <v>257</v>
      </c>
      <c r="B997" t="s">
        <v>97</v>
      </c>
      <c r="C997" t="s">
        <v>257</v>
      </c>
      <c r="D997" t="s">
        <v>98</v>
      </c>
    </row>
    <row r="998" spans="1:4" x14ac:dyDescent="0.5">
      <c r="A998" t="s">
        <v>185</v>
      </c>
      <c r="B998" t="s">
        <v>97</v>
      </c>
      <c r="C998" t="s">
        <v>185</v>
      </c>
    </row>
    <row r="999" spans="1:4" x14ac:dyDescent="0.5">
      <c r="A999" t="s">
        <v>207</v>
      </c>
      <c r="B999" t="s">
        <v>96</v>
      </c>
      <c r="C999" t="s">
        <v>789</v>
      </c>
      <c r="D999" t="s">
        <v>705</v>
      </c>
    </row>
    <row r="1000" spans="1:4" x14ac:dyDescent="0.5">
      <c r="A1000" t="s">
        <v>472</v>
      </c>
      <c r="B1000" t="s">
        <v>97</v>
      </c>
      <c r="C1000" t="s">
        <v>472</v>
      </c>
    </row>
    <row r="1001" spans="1:4" x14ac:dyDescent="0.5">
      <c r="A1001" t="s">
        <v>253</v>
      </c>
      <c r="B1001" t="s">
        <v>96</v>
      </c>
      <c r="C1001" t="s">
        <v>870</v>
      </c>
    </row>
    <row r="1002" spans="1:4" x14ac:dyDescent="0.5">
      <c r="A1002" t="s">
        <v>115</v>
      </c>
      <c r="B1002" t="s">
        <v>97</v>
      </c>
      <c r="C1002" t="s">
        <v>115</v>
      </c>
      <c r="D1002" t="s">
        <v>705</v>
      </c>
    </row>
    <row r="1003" spans="1:4" x14ac:dyDescent="0.5">
      <c r="A1003" t="s">
        <v>276</v>
      </c>
      <c r="B1003" t="s">
        <v>96</v>
      </c>
      <c r="C1003" t="s">
        <v>276</v>
      </c>
      <c r="D1003" t="s">
        <v>98</v>
      </c>
    </row>
    <row r="1004" spans="1:4" x14ac:dyDescent="0.5">
      <c r="A1004" t="s">
        <v>451</v>
      </c>
      <c r="B1004" t="s">
        <v>97</v>
      </c>
      <c r="C1004" t="s">
        <v>451</v>
      </c>
    </row>
    <row r="1005" spans="1:4" x14ac:dyDescent="0.5">
      <c r="A1005" t="s">
        <v>423</v>
      </c>
      <c r="B1005" t="s">
        <v>97</v>
      </c>
      <c r="C1005" t="s">
        <v>423</v>
      </c>
    </row>
    <row r="1006" spans="1:4" x14ac:dyDescent="0.5">
      <c r="A1006" t="s">
        <v>299</v>
      </c>
      <c r="B1006" t="s">
        <v>97</v>
      </c>
      <c r="C1006" t="s">
        <v>871</v>
      </c>
      <c r="D1006" t="s">
        <v>705</v>
      </c>
    </row>
    <row r="1007" spans="1:4" x14ac:dyDescent="0.5">
      <c r="A1007" t="s">
        <v>182</v>
      </c>
      <c r="B1007" t="s">
        <v>97</v>
      </c>
      <c r="C1007" t="s">
        <v>182</v>
      </c>
      <c r="D1007" t="s">
        <v>705</v>
      </c>
    </row>
    <row r="1008" spans="1:4" x14ac:dyDescent="0.5">
      <c r="A1008" t="s">
        <v>750</v>
      </c>
      <c r="B1008" t="s">
        <v>97</v>
      </c>
      <c r="C1008" t="s">
        <v>284</v>
      </c>
      <c r="D1008" t="s">
        <v>98</v>
      </c>
    </row>
    <row r="1009" spans="1:4" x14ac:dyDescent="0.5">
      <c r="A1009" t="s">
        <v>363</v>
      </c>
      <c r="B1009" t="s">
        <v>97</v>
      </c>
      <c r="C1009" t="s">
        <v>363</v>
      </c>
    </row>
    <row r="1010" spans="1:4" x14ac:dyDescent="0.5">
      <c r="A1010" t="s">
        <v>483</v>
      </c>
      <c r="B1010" t="s">
        <v>97</v>
      </c>
      <c r="C1010" t="s">
        <v>483</v>
      </c>
    </row>
    <row r="1011" spans="1:4" x14ac:dyDescent="0.5">
      <c r="A1011" t="s">
        <v>181</v>
      </c>
      <c r="B1011" t="s">
        <v>97</v>
      </c>
      <c r="C1011" t="s">
        <v>181</v>
      </c>
      <c r="D1011" t="s">
        <v>98</v>
      </c>
    </row>
    <row r="1012" spans="1:4" x14ac:dyDescent="0.5">
      <c r="A1012" t="s">
        <v>318</v>
      </c>
      <c r="B1012" t="s">
        <v>97</v>
      </c>
      <c r="C1012" t="s">
        <v>318</v>
      </c>
    </row>
    <row r="1013" spans="1:4" x14ac:dyDescent="0.5">
      <c r="A1013" t="s">
        <v>138</v>
      </c>
      <c r="B1013" t="s">
        <v>96</v>
      </c>
      <c r="C1013" t="s">
        <v>138</v>
      </c>
    </row>
    <row r="1014" spans="1:4" x14ac:dyDescent="0.5">
      <c r="A1014" t="s">
        <v>571</v>
      </c>
      <c r="B1014" t="s">
        <v>97</v>
      </c>
      <c r="C1014" t="s">
        <v>571</v>
      </c>
    </row>
    <row r="1015" spans="1:4" x14ac:dyDescent="0.5">
      <c r="A1015" t="s">
        <v>532</v>
      </c>
      <c r="B1015" t="s">
        <v>97</v>
      </c>
      <c r="C1015" t="s">
        <v>868</v>
      </c>
    </row>
    <row r="1016" spans="1:4" x14ac:dyDescent="0.5">
      <c r="A1016" t="s">
        <v>196</v>
      </c>
      <c r="B1016" t="s">
        <v>97</v>
      </c>
      <c r="C1016" t="s">
        <v>196</v>
      </c>
      <c r="D1016" t="s">
        <v>98</v>
      </c>
    </row>
    <row r="1017" spans="1:4" x14ac:dyDescent="0.5">
      <c r="A1017" t="s">
        <v>242</v>
      </c>
      <c r="B1017" t="s">
        <v>97</v>
      </c>
      <c r="C1017" t="s">
        <v>460</v>
      </c>
      <c r="D1017" t="s">
        <v>701</v>
      </c>
    </row>
    <row r="1018" spans="1:4" x14ac:dyDescent="0.5">
      <c r="A1018" t="s">
        <v>872</v>
      </c>
      <c r="B1018" t="s">
        <v>97</v>
      </c>
      <c r="C1018" t="s">
        <v>872</v>
      </c>
    </row>
    <row r="1019" spans="1:4" x14ac:dyDescent="0.5">
      <c r="A1019" t="s">
        <v>569</v>
      </c>
      <c r="B1019" t="s">
        <v>97</v>
      </c>
      <c r="C1019" t="s">
        <v>873</v>
      </c>
    </row>
    <row r="1020" spans="1:4" x14ac:dyDescent="0.5">
      <c r="A1020" t="s">
        <v>291</v>
      </c>
      <c r="B1020" t="s">
        <v>97</v>
      </c>
      <c r="C1020" t="s">
        <v>291</v>
      </c>
      <c r="D1020" t="s">
        <v>98</v>
      </c>
    </row>
    <row r="1021" spans="1:4" x14ac:dyDescent="0.5">
      <c r="A1021" t="s">
        <v>510</v>
      </c>
      <c r="B1021" t="s">
        <v>97</v>
      </c>
      <c r="C1021" t="s">
        <v>510</v>
      </c>
    </row>
    <row r="1022" spans="1:4" x14ac:dyDescent="0.5">
      <c r="A1022" t="s">
        <v>329</v>
      </c>
      <c r="B1022" t="s">
        <v>97</v>
      </c>
      <c r="C1022" t="s">
        <v>744</v>
      </c>
      <c r="D1022" t="s">
        <v>722</v>
      </c>
    </row>
    <row r="1023" spans="1:4" x14ac:dyDescent="0.5">
      <c r="A1023" t="s">
        <v>215</v>
      </c>
      <c r="B1023" t="s">
        <v>97</v>
      </c>
      <c r="C1023" t="s">
        <v>215</v>
      </c>
    </row>
    <row r="1024" spans="1:4" x14ac:dyDescent="0.5">
      <c r="A1024" t="s">
        <v>245</v>
      </c>
      <c r="B1024" t="s">
        <v>97</v>
      </c>
      <c r="C1024" t="s">
        <v>245</v>
      </c>
      <c r="D1024" t="s">
        <v>98</v>
      </c>
    </row>
    <row r="1025" spans="1:4" x14ac:dyDescent="0.5">
      <c r="A1025" t="s">
        <v>752</v>
      </c>
      <c r="B1025" t="s">
        <v>97</v>
      </c>
      <c r="C1025" t="s">
        <v>297</v>
      </c>
      <c r="D1025" t="s">
        <v>98</v>
      </c>
    </row>
    <row r="1026" spans="1:4" x14ac:dyDescent="0.5">
      <c r="A1026" t="s">
        <v>156</v>
      </c>
      <c r="B1026" t="s">
        <v>97</v>
      </c>
      <c r="C1026" t="s">
        <v>156</v>
      </c>
      <c r="D1026" t="s">
        <v>98</v>
      </c>
    </row>
    <row r="1027" spans="1:4" x14ac:dyDescent="0.5">
      <c r="A1027" t="s">
        <v>357</v>
      </c>
      <c r="B1027" t="s">
        <v>97</v>
      </c>
      <c r="C1027" t="s">
        <v>874</v>
      </c>
      <c r="D1027" t="s">
        <v>722</v>
      </c>
    </row>
    <row r="1028" spans="1:4" x14ac:dyDescent="0.5">
      <c r="A1028" t="s">
        <v>169</v>
      </c>
      <c r="B1028" t="s">
        <v>97</v>
      </c>
      <c r="C1028" t="s">
        <v>169</v>
      </c>
      <c r="D1028" t="s">
        <v>98</v>
      </c>
    </row>
    <row r="1029" spans="1:4" x14ac:dyDescent="0.5">
      <c r="A1029" t="s">
        <v>281</v>
      </c>
      <c r="B1029" t="s">
        <v>97</v>
      </c>
      <c r="C1029" t="s">
        <v>653</v>
      </c>
    </row>
    <row r="1030" spans="1:4" x14ac:dyDescent="0.5">
      <c r="A1030" t="s">
        <v>381</v>
      </c>
      <c r="B1030" t="s">
        <v>97</v>
      </c>
      <c r="C1030" t="s">
        <v>875</v>
      </c>
      <c r="D1030" t="s">
        <v>722</v>
      </c>
    </row>
    <row r="1031" spans="1:4" x14ac:dyDescent="0.5">
      <c r="A1031" t="s">
        <v>526</v>
      </c>
      <c r="B1031" t="s">
        <v>97</v>
      </c>
      <c r="C1031" t="s">
        <v>526</v>
      </c>
    </row>
    <row r="1032" spans="1:4" x14ac:dyDescent="0.5">
      <c r="A1032" t="s">
        <v>286</v>
      </c>
      <c r="B1032" t="s">
        <v>97</v>
      </c>
      <c r="C1032" t="s">
        <v>286</v>
      </c>
      <c r="D1032" t="s">
        <v>98</v>
      </c>
    </row>
    <row r="1033" spans="1:4" x14ac:dyDescent="0.5">
      <c r="A1033" t="s">
        <v>436</v>
      </c>
      <c r="B1033" t="s">
        <v>97</v>
      </c>
      <c r="C1033" t="s">
        <v>436</v>
      </c>
      <c r="D1033" t="s">
        <v>98</v>
      </c>
    </row>
    <row r="1034" spans="1:4" x14ac:dyDescent="0.5">
      <c r="A1034" t="s">
        <v>343</v>
      </c>
      <c r="B1034" t="s">
        <v>97</v>
      </c>
      <c r="C1034" t="s">
        <v>343</v>
      </c>
      <c r="D1034" t="s">
        <v>98</v>
      </c>
    </row>
    <row r="1035" spans="1:4" x14ac:dyDescent="0.5">
      <c r="A1035" t="s">
        <v>252</v>
      </c>
      <c r="B1035" t="s">
        <v>97</v>
      </c>
      <c r="C1035" t="s">
        <v>743</v>
      </c>
      <c r="D1035" t="s">
        <v>705</v>
      </c>
    </row>
    <row r="1036" spans="1:4" x14ac:dyDescent="0.5">
      <c r="A1036" t="s">
        <v>476</v>
      </c>
      <c r="B1036" t="s">
        <v>97</v>
      </c>
      <c r="C1036" t="s">
        <v>476</v>
      </c>
      <c r="D1036" t="s">
        <v>98</v>
      </c>
    </row>
    <row r="1037" spans="1:4" x14ac:dyDescent="0.5">
      <c r="A1037" t="s">
        <v>124</v>
      </c>
      <c r="B1037" t="s">
        <v>97</v>
      </c>
      <c r="C1037" t="s">
        <v>124</v>
      </c>
      <c r="D1037" t="s">
        <v>98</v>
      </c>
    </row>
    <row r="1038" spans="1:4" x14ac:dyDescent="0.5">
      <c r="A1038" t="s">
        <v>339</v>
      </c>
      <c r="B1038" t="s">
        <v>97</v>
      </c>
      <c r="C1038" t="s">
        <v>339</v>
      </c>
      <c r="D1038" t="s">
        <v>98</v>
      </c>
    </row>
    <row r="1039" spans="1:4" x14ac:dyDescent="0.5">
      <c r="A1039" t="s">
        <v>220</v>
      </c>
      <c r="B1039" t="s">
        <v>96</v>
      </c>
      <c r="C1039" t="s">
        <v>220</v>
      </c>
      <c r="D1039" t="s">
        <v>98</v>
      </c>
    </row>
    <row r="1040" spans="1:4" x14ac:dyDescent="0.5">
      <c r="A1040" t="s">
        <v>876</v>
      </c>
      <c r="B1040" t="s">
        <v>97</v>
      </c>
      <c r="C1040" t="s">
        <v>876</v>
      </c>
      <c r="D1040" t="s">
        <v>98</v>
      </c>
    </row>
    <row r="1041" spans="1:4" x14ac:dyDescent="0.5">
      <c r="A1041" t="s">
        <v>180</v>
      </c>
      <c r="B1041" t="s">
        <v>97</v>
      </c>
      <c r="C1041" t="s">
        <v>706</v>
      </c>
    </row>
    <row r="1042" spans="1:4" x14ac:dyDescent="0.5">
      <c r="A1042" t="s">
        <v>127</v>
      </c>
      <c r="B1042" t="s">
        <v>97</v>
      </c>
      <c r="C1042" t="s">
        <v>127</v>
      </c>
      <c r="D1042" t="s">
        <v>98</v>
      </c>
    </row>
    <row r="1043" spans="1:4" x14ac:dyDescent="0.5">
      <c r="A1043" t="s">
        <v>455</v>
      </c>
      <c r="B1043" t="s">
        <v>97</v>
      </c>
      <c r="C1043" t="s">
        <v>455</v>
      </c>
      <c r="D1043" t="s">
        <v>98</v>
      </c>
    </row>
    <row r="1044" spans="1:4" x14ac:dyDescent="0.5">
      <c r="A1044" t="s">
        <v>151</v>
      </c>
      <c r="B1044" t="s">
        <v>97</v>
      </c>
      <c r="C1044" t="s">
        <v>749</v>
      </c>
    </row>
    <row r="1045" spans="1:4" x14ac:dyDescent="0.5">
      <c r="A1045" t="s">
        <v>574</v>
      </c>
      <c r="B1045" t="s">
        <v>97</v>
      </c>
      <c r="C1045" t="s">
        <v>574</v>
      </c>
      <c r="D1045" t="s">
        <v>98</v>
      </c>
    </row>
    <row r="1046" spans="1:4" x14ac:dyDescent="0.5">
      <c r="A1046" t="s">
        <v>271</v>
      </c>
      <c r="B1046" t="s">
        <v>97</v>
      </c>
      <c r="C1046" t="s">
        <v>271</v>
      </c>
      <c r="D1046" t="s">
        <v>701</v>
      </c>
    </row>
    <row r="1047" spans="1:4" x14ac:dyDescent="0.5">
      <c r="A1047" t="s">
        <v>258</v>
      </c>
      <c r="B1047" t="s">
        <v>97</v>
      </c>
      <c r="C1047" t="s">
        <v>258</v>
      </c>
      <c r="D1047" t="s">
        <v>98</v>
      </c>
    </row>
    <row r="1048" spans="1:4" x14ac:dyDescent="0.5">
      <c r="A1048" t="s">
        <v>451</v>
      </c>
      <c r="B1048" t="s">
        <v>97</v>
      </c>
      <c r="C1048" t="s">
        <v>451</v>
      </c>
    </row>
    <row r="1049" spans="1:4" x14ac:dyDescent="0.5">
      <c r="A1049" t="s">
        <v>374</v>
      </c>
      <c r="B1049" t="s">
        <v>97</v>
      </c>
      <c r="C1049" t="s">
        <v>374</v>
      </c>
      <c r="D1049" t="s">
        <v>98</v>
      </c>
    </row>
    <row r="1050" spans="1:4" x14ac:dyDescent="0.5">
      <c r="A1050" t="s">
        <v>239</v>
      </c>
      <c r="B1050" t="s">
        <v>97</v>
      </c>
      <c r="C1050" t="s">
        <v>239</v>
      </c>
      <c r="D1050" t="s">
        <v>98</v>
      </c>
    </row>
    <row r="1051" spans="1:4" x14ac:dyDescent="0.5">
      <c r="A1051" t="s">
        <v>393</v>
      </c>
      <c r="B1051" t="s">
        <v>97</v>
      </c>
      <c r="C1051" t="s">
        <v>393</v>
      </c>
      <c r="D1051" t="s">
        <v>705</v>
      </c>
    </row>
    <row r="1052" spans="1:4" x14ac:dyDescent="0.5">
      <c r="A1052" t="s">
        <v>540</v>
      </c>
      <c r="B1052" t="s">
        <v>97</v>
      </c>
      <c r="C1052" t="s">
        <v>540</v>
      </c>
      <c r="D1052" t="s">
        <v>98</v>
      </c>
    </row>
    <row r="1053" spans="1:4" x14ac:dyDescent="0.5">
      <c r="A1053" t="s">
        <v>189</v>
      </c>
      <c r="B1053" t="s">
        <v>97</v>
      </c>
      <c r="C1053" t="s">
        <v>189</v>
      </c>
    </row>
    <row r="1054" spans="1:4" x14ac:dyDescent="0.5">
      <c r="A1054" t="s">
        <v>323</v>
      </c>
      <c r="B1054" t="s">
        <v>97</v>
      </c>
      <c r="C1054" t="s">
        <v>833</v>
      </c>
    </row>
    <row r="1055" spans="1:4" x14ac:dyDescent="0.5">
      <c r="A1055" t="s">
        <v>170</v>
      </c>
      <c r="B1055" t="s">
        <v>97</v>
      </c>
      <c r="C1055" t="s">
        <v>700</v>
      </c>
    </row>
    <row r="1056" spans="1:4" x14ac:dyDescent="0.5">
      <c r="A1056" t="s">
        <v>877</v>
      </c>
      <c r="B1056" t="s">
        <v>97</v>
      </c>
      <c r="C1056" t="s">
        <v>877</v>
      </c>
      <c r="D1056" t="s">
        <v>98</v>
      </c>
    </row>
    <row r="1057" spans="1:4" x14ac:dyDescent="0.5">
      <c r="A1057" t="s">
        <v>159</v>
      </c>
      <c r="B1057" t="s">
        <v>97</v>
      </c>
      <c r="C1057" t="s">
        <v>159</v>
      </c>
      <c r="D1057" t="s">
        <v>98</v>
      </c>
    </row>
    <row r="1058" spans="1:4" x14ac:dyDescent="0.5">
      <c r="A1058" t="s">
        <v>166</v>
      </c>
      <c r="B1058" t="s">
        <v>97</v>
      </c>
      <c r="C1058" t="s">
        <v>166</v>
      </c>
    </row>
    <row r="1059" spans="1:4" x14ac:dyDescent="0.5">
      <c r="A1059" t="s">
        <v>463</v>
      </c>
      <c r="B1059" t="s">
        <v>97</v>
      </c>
      <c r="C1059" t="s">
        <v>463</v>
      </c>
      <c r="D1059" t="s">
        <v>98</v>
      </c>
    </row>
    <row r="1060" spans="1:4" x14ac:dyDescent="0.5">
      <c r="A1060" t="s">
        <v>312</v>
      </c>
      <c r="B1060" t="s">
        <v>97</v>
      </c>
      <c r="C1060" t="s">
        <v>706</v>
      </c>
      <c r="D1060" t="s">
        <v>98</v>
      </c>
    </row>
    <row r="1061" spans="1:4" x14ac:dyDescent="0.5">
      <c r="A1061" t="s">
        <v>312</v>
      </c>
      <c r="B1061" t="s">
        <v>97</v>
      </c>
      <c r="C1061" t="s">
        <v>312</v>
      </c>
      <c r="D1061" t="s">
        <v>98</v>
      </c>
    </row>
    <row r="1062" spans="1:4" x14ac:dyDescent="0.5">
      <c r="A1062" t="s">
        <v>684</v>
      </c>
      <c r="B1062" t="s">
        <v>97</v>
      </c>
      <c r="C1062" t="s">
        <v>819</v>
      </c>
      <c r="D1062" t="s">
        <v>98</v>
      </c>
    </row>
    <row r="1063" spans="1:4" x14ac:dyDescent="0.5">
      <c r="A1063" t="s">
        <v>436</v>
      </c>
      <c r="B1063" t="s">
        <v>97</v>
      </c>
      <c r="C1063" t="s">
        <v>436</v>
      </c>
      <c r="D1063" t="s">
        <v>98</v>
      </c>
    </row>
    <row r="1064" spans="1:4" x14ac:dyDescent="0.5">
      <c r="A1064" t="s">
        <v>115</v>
      </c>
      <c r="B1064" t="s">
        <v>97</v>
      </c>
      <c r="C1064" t="s">
        <v>115</v>
      </c>
      <c r="D1064" t="s">
        <v>705</v>
      </c>
    </row>
    <row r="1065" spans="1:4" x14ac:dyDescent="0.5">
      <c r="A1065" t="s">
        <v>396</v>
      </c>
      <c r="B1065" t="s">
        <v>97</v>
      </c>
      <c r="C1065" t="s">
        <v>396</v>
      </c>
      <c r="D1065" t="s">
        <v>98</v>
      </c>
    </row>
    <row r="1066" spans="1:4" x14ac:dyDescent="0.5">
      <c r="A1066" t="s">
        <v>517</v>
      </c>
      <c r="B1066" t="s">
        <v>97</v>
      </c>
      <c r="C1066" t="s">
        <v>517</v>
      </c>
      <c r="D1066" t="s">
        <v>98</v>
      </c>
    </row>
    <row r="1067" spans="1:4" x14ac:dyDescent="0.5">
      <c r="A1067" t="s">
        <v>175</v>
      </c>
      <c r="B1067" t="s">
        <v>96</v>
      </c>
      <c r="C1067" t="s">
        <v>175</v>
      </c>
      <c r="D1067" t="s">
        <v>98</v>
      </c>
    </row>
    <row r="1068" spans="1:4" x14ac:dyDescent="0.5">
      <c r="A1068" t="s">
        <v>311</v>
      </c>
      <c r="B1068" t="s">
        <v>97</v>
      </c>
      <c r="C1068" t="s">
        <v>311</v>
      </c>
    </row>
    <row r="1069" spans="1:4" x14ac:dyDescent="0.5">
      <c r="A1069" t="s">
        <v>384</v>
      </c>
      <c r="B1069" t="s">
        <v>97</v>
      </c>
      <c r="C1069" t="s">
        <v>384</v>
      </c>
      <c r="D1069" t="s">
        <v>98</v>
      </c>
    </row>
    <row r="1070" spans="1:4" x14ac:dyDescent="0.5">
      <c r="A1070" t="s">
        <v>360</v>
      </c>
      <c r="B1070" t="s">
        <v>97</v>
      </c>
      <c r="C1070" t="s">
        <v>360</v>
      </c>
    </row>
    <row r="1071" spans="1:4" x14ac:dyDescent="0.5">
      <c r="A1071" t="s">
        <v>878</v>
      </c>
      <c r="B1071" t="s">
        <v>97</v>
      </c>
      <c r="C1071" t="s">
        <v>879</v>
      </c>
      <c r="D1071" t="s">
        <v>705</v>
      </c>
    </row>
    <row r="1072" spans="1:4" x14ac:dyDescent="0.5">
      <c r="A1072" t="s">
        <v>329</v>
      </c>
      <c r="B1072" t="s">
        <v>97</v>
      </c>
      <c r="C1072" t="s">
        <v>744</v>
      </c>
      <c r="D1072" t="s">
        <v>722</v>
      </c>
    </row>
    <row r="1073" spans="1:4" x14ac:dyDescent="0.5">
      <c r="A1073" t="s">
        <v>561</v>
      </c>
      <c r="B1073" t="s">
        <v>97</v>
      </c>
      <c r="C1073" t="s">
        <v>561</v>
      </c>
    </row>
    <row r="1074" spans="1:4" x14ac:dyDescent="0.5">
      <c r="A1074" t="s">
        <v>880</v>
      </c>
      <c r="B1074" t="s">
        <v>97</v>
      </c>
      <c r="C1074" t="s">
        <v>880</v>
      </c>
      <c r="D1074" t="s">
        <v>98</v>
      </c>
    </row>
    <row r="1075" spans="1:4" x14ac:dyDescent="0.5">
      <c r="A1075" t="s">
        <v>276</v>
      </c>
      <c r="B1075" t="s">
        <v>96</v>
      </c>
      <c r="C1075" t="s">
        <v>276</v>
      </c>
      <c r="D1075" t="s">
        <v>98</v>
      </c>
    </row>
    <row r="1076" spans="1:4" x14ac:dyDescent="0.5">
      <c r="A1076" t="s">
        <v>338</v>
      </c>
      <c r="B1076" t="s">
        <v>97</v>
      </c>
      <c r="C1076" t="s">
        <v>338</v>
      </c>
    </row>
    <row r="1077" spans="1:4" x14ac:dyDescent="0.5">
      <c r="A1077" t="s">
        <v>159</v>
      </c>
      <c r="B1077" t="s">
        <v>97</v>
      </c>
      <c r="C1077" t="s">
        <v>159</v>
      </c>
      <c r="D1077" t="s">
        <v>98</v>
      </c>
    </row>
    <row r="1078" spans="1:4" x14ac:dyDescent="0.5">
      <c r="A1078" t="s">
        <v>286</v>
      </c>
      <c r="B1078" t="s">
        <v>97</v>
      </c>
      <c r="C1078" t="s">
        <v>286</v>
      </c>
      <c r="D1078" t="s">
        <v>98</v>
      </c>
    </row>
    <row r="1079" spans="1:4" x14ac:dyDescent="0.5">
      <c r="A1079" t="s">
        <v>304</v>
      </c>
      <c r="B1079" t="s">
        <v>96</v>
      </c>
      <c r="C1079" t="s">
        <v>304</v>
      </c>
    </row>
    <row r="1080" spans="1:4" x14ac:dyDescent="0.5">
      <c r="A1080" t="s">
        <v>151</v>
      </c>
      <c r="B1080" t="s">
        <v>97</v>
      </c>
      <c r="C1080" t="s">
        <v>749</v>
      </c>
    </row>
    <row r="1081" spans="1:4" x14ac:dyDescent="0.5">
      <c r="A1081" t="s">
        <v>501</v>
      </c>
      <c r="B1081" t="s">
        <v>97</v>
      </c>
      <c r="C1081" t="s">
        <v>501</v>
      </c>
      <c r="D1081" t="s">
        <v>98</v>
      </c>
    </row>
    <row r="1082" spans="1:4" x14ac:dyDescent="0.5">
      <c r="A1082" t="s">
        <v>468</v>
      </c>
      <c r="B1082" t="s">
        <v>97</v>
      </c>
      <c r="C1082" t="s">
        <v>468</v>
      </c>
      <c r="D1082" t="s">
        <v>98</v>
      </c>
    </row>
    <row r="1083" spans="1:4" x14ac:dyDescent="0.5">
      <c r="A1083" t="s">
        <v>239</v>
      </c>
      <c r="B1083" t="s">
        <v>97</v>
      </c>
      <c r="C1083" t="s">
        <v>239</v>
      </c>
      <c r="D1083" t="s">
        <v>98</v>
      </c>
    </row>
    <row r="1084" spans="1:4" x14ac:dyDescent="0.5">
      <c r="A1084" t="s">
        <v>881</v>
      </c>
      <c r="B1084" t="s">
        <v>96</v>
      </c>
      <c r="C1084" t="s">
        <v>881</v>
      </c>
      <c r="D1084" t="s">
        <v>98</v>
      </c>
    </row>
    <row r="1085" spans="1:4" x14ac:dyDescent="0.5">
      <c r="A1085" t="s">
        <v>882</v>
      </c>
      <c r="B1085" t="s">
        <v>97</v>
      </c>
      <c r="C1085" t="s">
        <v>882</v>
      </c>
    </row>
    <row r="1086" spans="1:4" x14ac:dyDescent="0.5">
      <c r="A1086" t="s">
        <v>567</v>
      </c>
      <c r="B1086" t="s">
        <v>96</v>
      </c>
      <c r="C1086" t="s">
        <v>883</v>
      </c>
      <c r="D1086" t="s">
        <v>98</v>
      </c>
    </row>
    <row r="1087" spans="1:4" x14ac:dyDescent="0.5">
      <c r="A1087" t="s">
        <v>246</v>
      </c>
      <c r="B1087" t="s">
        <v>97</v>
      </c>
      <c r="C1087" t="s">
        <v>818</v>
      </c>
      <c r="D1087" t="s">
        <v>705</v>
      </c>
    </row>
    <row r="1088" spans="1:4" x14ac:dyDescent="0.5">
      <c r="A1088" t="s">
        <v>127</v>
      </c>
      <c r="B1088" t="s">
        <v>97</v>
      </c>
      <c r="C1088" t="s">
        <v>127</v>
      </c>
      <c r="D1088" t="s">
        <v>98</v>
      </c>
    </row>
    <row r="1089" spans="1:4" x14ac:dyDescent="0.5">
      <c r="A1089" t="s">
        <v>134</v>
      </c>
      <c r="B1089" t="s">
        <v>97</v>
      </c>
      <c r="C1089" t="s">
        <v>134</v>
      </c>
    </row>
    <row r="1090" spans="1:4" x14ac:dyDescent="0.5">
      <c r="A1090" t="s">
        <v>214</v>
      </c>
      <c r="B1090" t="s">
        <v>97</v>
      </c>
      <c r="C1090" t="s">
        <v>779</v>
      </c>
    </row>
    <row r="1091" spans="1:4" x14ac:dyDescent="0.5">
      <c r="A1091" t="s">
        <v>884</v>
      </c>
      <c r="B1091" t="s">
        <v>97</v>
      </c>
      <c r="C1091" t="s">
        <v>884</v>
      </c>
      <c r="D1091" t="s">
        <v>98</v>
      </c>
    </row>
    <row r="1092" spans="1:4" x14ac:dyDescent="0.5">
      <c r="A1092" t="s">
        <v>149</v>
      </c>
      <c r="B1092" t="s">
        <v>96</v>
      </c>
      <c r="C1092" t="s">
        <v>149</v>
      </c>
    </row>
    <row r="1093" spans="1:4" x14ac:dyDescent="0.5">
      <c r="A1093" t="s">
        <v>511</v>
      </c>
      <c r="B1093" t="s">
        <v>97</v>
      </c>
      <c r="C1093" t="s">
        <v>511</v>
      </c>
    </row>
    <row r="1094" spans="1:4" x14ac:dyDescent="0.5">
      <c r="A1094" t="s">
        <v>162</v>
      </c>
      <c r="B1094" t="s">
        <v>97</v>
      </c>
      <c r="C1094" t="s">
        <v>162</v>
      </c>
      <c r="D1094" t="s">
        <v>98</v>
      </c>
    </row>
    <row r="1095" spans="1:4" x14ac:dyDescent="0.5">
      <c r="A1095" t="s">
        <v>582</v>
      </c>
      <c r="B1095" t="s">
        <v>97</v>
      </c>
      <c r="C1095" t="s">
        <v>582</v>
      </c>
      <c r="D1095" t="s">
        <v>98</v>
      </c>
    </row>
    <row r="1096" spans="1:4" x14ac:dyDescent="0.5">
      <c r="A1096" t="s">
        <v>455</v>
      </c>
      <c r="B1096" t="s">
        <v>97</v>
      </c>
      <c r="C1096" t="s">
        <v>455</v>
      </c>
      <c r="D1096" t="s">
        <v>98</v>
      </c>
    </row>
    <row r="1097" spans="1:4" x14ac:dyDescent="0.5">
      <c r="A1097" t="s">
        <v>664</v>
      </c>
      <c r="B1097" t="s">
        <v>96</v>
      </c>
      <c r="C1097" t="s">
        <v>664</v>
      </c>
      <c r="D1097" t="s">
        <v>98</v>
      </c>
    </row>
    <row r="1098" spans="1:4" x14ac:dyDescent="0.5">
      <c r="A1098" t="s">
        <v>785</v>
      </c>
      <c r="B1098" t="s">
        <v>97</v>
      </c>
      <c r="C1098" t="s">
        <v>785</v>
      </c>
    </row>
    <row r="1099" spans="1:4" x14ac:dyDescent="0.5">
      <c r="A1099" t="s">
        <v>872</v>
      </c>
      <c r="B1099" t="s">
        <v>97</v>
      </c>
      <c r="C1099" t="s">
        <v>885</v>
      </c>
    </row>
    <row r="1100" spans="1:4" x14ac:dyDescent="0.5">
      <c r="A1100" t="s">
        <v>182</v>
      </c>
      <c r="B1100" t="s">
        <v>97</v>
      </c>
      <c r="C1100" t="s">
        <v>182</v>
      </c>
      <c r="D1100" t="s">
        <v>705</v>
      </c>
    </row>
    <row r="1101" spans="1:4" x14ac:dyDescent="0.5">
      <c r="A1101" t="s">
        <v>420</v>
      </c>
      <c r="B1101" t="s">
        <v>97</v>
      </c>
      <c r="C1101" t="s">
        <v>420</v>
      </c>
      <c r="D1101" t="s">
        <v>98</v>
      </c>
    </row>
    <row r="1102" spans="1:4" x14ac:dyDescent="0.5">
      <c r="A1102" t="s">
        <v>186</v>
      </c>
      <c r="B1102" t="s">
        <v>97</v>
      </c>
      <c r="C1102" t="s">
        <v>186</v>
      </c>
      <c r="D1102" t="s">
        <v>98</v>
      </c>
    </row>
    <row r="1103" spans="1:4" x14ac:dyDescent="0.5">
      <c r="A1103" t="s">
        <v>603</v>
      </c>
      <c r="B1103" t="s">
        <v>97</v>
      </c>
      <c r="C1103" t="s">
        <v>603</v>
      </c>
    </row>
    <row r="1104" spans="1:4" x14ac:dyDescent="0.5">
      <c r="A1104" t="s">
        <v>886</v>
      </c>
      <c r="B1104" t="s">
        <v>97</v>
      </c>
      <c r="C1104" t="s">
        <v>887</v>
      </c>
      <c r="D1104" t="s">
        <v>98</v>
      </c>
    </row>
    <row r="1105" spans="1:4" x14ac:dyDescent="0.5">
      <c r="A1105" t="s">
        <v>522</v>
      </c>
      <c r="B1105" t="s">
        <v>97</v>
      </c>
      <c r="C1105" t="s">
        <v>522</v>
      </c>
    </row>
    <row r="1106" spans="1:4" x14ac:dyDescent="0.5">
      <c r="A1106" t="s">
        <v>404</v>
      </c>
      <c r="B1106" t="s">
        <v>97</v>
      </c>
      <c r="C1106" t="s">
        <v>727</v>
      </c>
    </row>
    <row r="1107" spans="1:4" x14ac:dyDescent="0.5">
      <c r="A1107" t="s">
        <v>836</v>
      </c>
      <c r="B1107" t="s">
        <v>97</v>
      </c>
      <c r="C1107" t="s">
        <v>837</v>
      </c>
    </row>
    <row r="1108" spans="1:4" x14ac:dyDescent="0.5">
      <c r="A1108" t="s">
        <v>607</v>
      </c>
      <c r="B1108" t="s">
        <v>97</v>
      </c>
      <c r="C1108" t="s">
        <v>607</v>
      </c>
    </row>
    <row r="1109" spans="1:4" x14ac:dyDescent="0.5">
      <c r="A1109" t="s">
        <v>453</v>
      </c>
      <c r="B1109" t="s">
        <v>96</v>
      </c>
      <c r="C1109" t="s">
        <v>453</v>
      </c>
      <c r="D1109" t="s">
        <v>98</v>
      </c>
    </row>
    <row r="1110" spans="1:4" x14ac:dyDescent="0.5">
      <c r="A1110" t="s">
        <v>627</v>
      </c>
      <c r="B1110" t="s">
        <v>97</v>
      </c>
      <c r="C1110" t="s">
        <v>888</v>
      </c>
      <c r="D1110" t="s">
        <v>722</v>
      </c>
    </row>
    <row r="1111" spans="1:4" x14ac:dyDescent="0.5">
      <c r="A1111" t="s">
        <v>393</v>
      </c>
      <c r="B1111" t="s">
        <v>97</v>
      </c>
      <c r="C1111" t="s">
        <v>393</v>
      </c>
      <c r="D1111" t="s">
        <v>705</v>
      </c>
    </row>
    <row r="1112" spans="1:4" x14ac:dyDescent="0.5">
      <c r="A1112" t="s">
        <v>797</v>
      </c>
      <c r="B1112" t="s">
        <v>96</v>
      </c>
      <c r="C1112" t="s">
        <v>575</v>
      </c>
      <c r="D1112" t="s">
        <v>98</v>
      </c>
    </row>
    <row r="1113" spans="1:4" x14ac:dyDescent="0.5">
      <c r="A1113" t="s">
        <v>126</v>
      </c>
      <c r="B1113" t="s">
        <v>97</v>
      </c>
      <c r="C1113" t="s">
        <v>768</v>
      </c>
      <c r="D1113" t="s">
        <v>98</v>
      </c>
    </row>
    <row r="1114" spans="1:4" x14ac:dyDescent="0.5">
      <c r="A1114" t="s">
        <v>615</v>
      </c>
      <c r="B1114" t="s">
        <v>97</v>
      </c>
      <c r="C1114" t="s">
        <v>615</v>
      </c>
      <c r="D1114" t="s">
        <v>98</v>
      </c>
    </row>
    <row r="1115" spans="1:4" x14ac:dyDescent="0.5">
      <c r="A1115" t="s">
        <v>889</v>
      </c>
      <c r="B1115" t="s">
        <v>97</v>
      </c>
      <c r="C1115" t="s">
        <v>889</v>
      </c>
    </row>
    <row r="1116" spans="1:4" x14ac:dyDescent="0.5">
      <c r="A1116" t="s">
        <v>122</v>
      </c>
      <c r="B1116" t="s">
        <v>97</v>
      </c>
      <c r="C1116" t="s">
        <v>122</v>
      </c>
    </row>
    <row r="1117" spans="1:4" x14ac:dyDescent="0.5">
      <c r="A1117" t="s">
        <v>196</v>
      </c>
      <c r="B1117" t="s">
        <v>97</v>
      </c>
      <c r="C1117" t="s">
        <v>196</v>
      </c>
      <c r="D1117" t="s">
        <v>98</v>
      </c>
    </row>
    <row r="1118" spans="1:4" x14ac:dyDescent="0.5">
      <c r="A1118" t="s">
        <v>468</v>
      </c>
      <c r="B1118" t="s">
        <v>97</v>
      </c>
      <c r="C1118" t="s">
        <v>468</v>
      </c>
      <c r="D1118" t="s">
        <v>98</v>
      </c>
    </row>
    <row r="1119" spans="1:4" x14ac:dyDescent="0.5">
      <c r="A1119" t="s">
        <v>162</v>
      </c>
      <c r="B1119" t="s">
        <v>97</v>
      </c>
      <c r="C1119" t="s">
        <v>162</v>
      </c>
      <c r="D1119" t="s">
        <v>98</v>
      </c>
    </row>
    <row r="1120" spans="1:4" x14ac:dyDescent="0.5">
      <c r="A1120" t="s">
        <v>890</v>
      </c>
      <c r="B1120" t="s">
        <v>96</v>
      </c>
      <c r="C1120" t="s">
        <v>891</v>
      </c>
      <c r="D1120" t="s">
        <v>98</v>
      </c>
    </row>
    <row r="1121" spans="1:4" x14ac:dyDescent="0.5">
      <c r="A1121" t="s">
        <v>374</v>
      </c>
      <c r="B1121" t="s">
        <v>97</v>
      </c>
      <c r="C1121" t="s">
        <v>374</v>
      </c>
      <c r="D1121" t="s">
        <v>98</v>
      </c>
    </row>
    <row r="1122" spans="1:4" x14ac:dyDescent="0.5">
      <c r="A1122" t="s">
        <v>756</v>
      </c>
      <c r="B1122" t="s">
        <v>97</v>
      </c>
      <c r="C1122" t="s">
        <v>247</v>
      </c>
      <c r="D1122" t="s">
        <v>98</v>
      </c>
    </row>
    <row r="1123" spans="1:4" x14ac:dyDescent="0.5">
      <c r="A1123" t="s">
        <v>426</v>
      </c>
      <c r="B1123" t="s">
        <v>97</v>
      </c>
      <c r="C1123" t="s">
        <v>426</v>
      </c>
    </row>
    <row r="1124" spans="1:4" x14ac:dyDescent="0.5">
      <c r="A1124" t="s">
        <v>477</v>
      </c>
      <c r="B1124" t="s">
        <v>97</v>
      </c>
      <c r="C1124" t="s">
        <v>477</v>
      </c>
    </row>
    <row r="1125" spans="1:4" x14ac:dyDescent="0.5">
      <c r="A1125" t="s">
        <v>106</v>
      </c>
      <c r="B1125" t="s">
        <v>97</v>
      </c>
      <c r="C1125" t="s">
        <v>106</v>
      </c>
    </row>
    <row r="1126" spans="1:4" x14ac:dyDescent="0.5">
      <c r="A1126" t="s">
        <v>123</v>
      </c>
      <c r="B1126" t="s">
        <v>97</v>
      </c>
      <c r="C1126" t="s">
        <v>123</v>
      </c>
    </row>
    <row r="1127" spans="1:4" x14ac:dyDescent="0.5">
      <c r="A1127" t="s">
        <v>216</v>
      </c>
      <c r="B1127" t="s">
        <v>97</v>
      </c>
      <c r="C1127" t="s">
        <v>216</v>
      </c>
      <c r="D1127" t="s">
        <v>98</v>
      </c>
    </row>
    <row r="1128" spans="1:4" x14ac:dyDescent="0.5">
      <c r="A1128" t="s">
        <v>892</v>
      </c>
      <c r="B1128" t="s">
        <v>97</v>
      </c>
      <c r="C1128" t="s">
        <v>892</v>
      </c>
    </row>
    <row r="1129" spans="1:4" x14ac:dyDescent="0.5">
      <c r="A1129" t="s">
        <v>323</v>
      </c>
      <c r="B1129" t="s">
        <v>97</v>
      </c>
      <c r="C1129" t="s">
        <v>755</v>
      </c>
    </row>
    <row r="1130" spans="1:4" x14ac:dyDescent="0.5">
      <c r="A1130" t="s">
        <v>312</v>
      </c>
      <c r="B1130" t="s">
        <v>97</v>
      </c>
      <c r="C1130" t="s">
        <v>706</v>
      </c>
      <c r="D1130" t="s">
        <v>98</v>
      </c>
    </row>
    <row r="1131" spans="1:4" x14ac:dyDescent="0.5">
      <c r="A1131" t="s">
        <v>207</v>
      </c>
      <c r="B1131" t="s">
        <v>96</v>
      </c>
      <c r="C1131" t="s">
        <v>789</v>
      </c>
      <c r="D1131" t="s">
        <v>705</v>
      </c>
    </row>
    <row r="1132" spans="1:4" x14ac:dyDescent="0.5">
      <c r="A1132" t="s">
        <v>478</v>
      </c>
      <c r="B1132" t="s">
        <v>97</v>
      </c>
      <c r="C1132" t="s">
        <v>718</v>
      </c>
    </row>
    <row r="1133" spans="1:4" x14ac:dyDescent="0.5">
      <c r="A1133" t="s">
        <v>893</v>
      </c>
      <c r="B1133" t="s">
        <v>97</v>
      </c>
      <c r="C1133" t="s">
        <v>893</v>
      </c>
    </row>
    <row r="1134" spans="1:4" x14ac:dyDescent="0.5">
      <c r="A1134" t="s">
        <v>208</v>
      </c>
      <c r="B1134" t="s">
        <v>97</v>
      </c>
      <c r="C1134" t="s">
        <v>208</v>
      </c>
      <c r="D1134" t="s">
        <v>98</v>
      </c>
    </row>
    <row r="1135" spans="1:4" x14ac:dyDescent="0.5">
      <c r="A1135" t="s">
        <v>164</v>
      </c>
      <c r="B1135" t="s">
        <v>97</v>
      </c>
      <c r="C1135" t="s">
        <v>747</v>
      </c>
      <c r="D1135" t="s">
        <v>98</v>
      </c>
    </row>
    <row r="1136" spans="1:4" x14ac:dyDescent="0.5">
      <c r="A1136" t="s">
        <v>134</v>
      </c>
      <c r="B1136" t="s">
        <v>97</v>
      </c>
      <c r="C1136" t="s">
        <v>134</v>
      </c>
    </row>
    <row r="1137" spans="1:4" x14ac:dyDescent="0.5">
      <c r="A1137" t="s">
        <v>180</v>
      </c>
      <c r="B1137" t="s">
        <v>97</v>
      </c>
      <c r="C1137" t="s">
        <v>742</v>
      </c>
    </row>
    <row r="1138" spans="1:4" x14ac:dyDescent="0.5">
      <c r="A1138" t="s">
        <v>258</v>
      </c>
      <c r="B1138" t="s">
        <v>97</v>
      </c>
      <c r="C1138" t="s">
        <v>258</v>
      </c>
      <c r="D1138" t="s">
        <v>98</v>
      </c>
    </row>
    <row r="1139" spans="1:4" x14ac:dyDescent="0.5">
      <c r="A1139" t="s">
        <v>894</v>
      </c>
      <c r="B1139" t="s">
        <v>97</v>
      </c>
      <c r="C1139" t="s">
        <v>894</v>
      </c>
      <c r="D1139" t="s">
        <v>98</v>
      </c>
    </row>
    <row r="1140" spans="1:4" x14ac:dyDescent="0.5">
      <c r="A1140" t="s">
        <v>236</v>
      </c>
      <c r="B1140" t="s">
        <v>96</v>
      </c>
      <c r="C1140" t="s">
        <v>236</v>
      </c>
      <c r="D1140" t="s">
        <v>701</v>
      </c>
    </row>
    <row r="1141" spans="1:4" x14ac:dyDescent="0.5">
      <c r="A1141" t="s">
        <v>286</v>
      </c>
      <c r="B1141" t="s">
        <v>97</v>
      </c>
      <c r="C1141" t="s">
        <v>286</v>
      </c>
      <c r="D1141" t="s">
        <v>98</v>
      </c>
    </row>
    <row r="1142" spans="1:4" x14ac:dyDescent="0.5">
      <c r="A1142" t="s">
        <v>172</v>
      </c>
      <c r="B1142" t="s">
        <v>97</v>
      </c>
      <c r="C1142" t="s">
        <v>717</v>
      </c>
      <c r="D1142" t="s">
        <v>98</v>
      </c>
    </row>
    <row r="1143" spans="1:4" x14ac:dyDescent="0.5">
      <c r="A1143" t="s">
        <v>844</v>
      </c>
      <c r="B1143" t="s">
        <v>97</v>
      </c>
      <c r="C1143" t="s">
        <v>895</v>
      </c>
    </row>
    <row r="1144" spans="1:4" x14ac:dyDescent="0.5">
      <c r="A1144" t="s">
        <v>497</v>
      </c>
      <c r="B1144" t="s">
        <v>97</v>
      </c>
      <c r="C1144" t="s">
        <v>497</v>
      </c>
      <c r="D1144" t="s">
        <v>98</v>
      </c>
    </row>
    <row r="1145" spans="1:4" x14ac:dyDescent="0.5">
      <c r="A1145" t="s">
        <v>855</v>
      </c>
      <c r="B1145" t="s">
        <v>97</v>
      </c>
      <c r="C1145" t="s">
        <v>681</v>
      </c>
    </row>
    <row r="1146" spans="1:4" x14ac:dyDescent="0.5">
      <c r="A1146" t="s">
        <v>174</v>
      </c>
      <c r="B1146" t="s">
        <v>96</v>
      </c>
      <c r="C1146" t="s">
        <v>174</v>
      </c>
    </row>
    <row r="1147" spans="1:4" x14ac:dyDescent="0.5">
      <c r="A1147" t="s">
        <v>756</v>
      </c>
      <c r="B1147" t="s">
        <v>97</v>
      </c>
      <c r="C1147" t="s">
        <v>896</v>
      </c>
      <c r="D1147" t="s">
        <v>98</v>
      </c>
    </row>
    <row r="1148" spans="1:4" x14ac:dyDescent="0.5">
      <c r="A1148" t="s">
        <v>897</v>
      </c>
      <c r="B1148" t="s">
        <v>97</v>
      </c>
      <c r="C1148" t="s">
        <v>897</v>
      </c>
      <c r="D1148" t="s">
        <v>98</v>
      </c>
    </row>
    <row r="1149" spans="1:4" x14ac:dyDescent="0.5">
      <c r="A1149" t="s">
        <v>329</v>
      </c>
      <c r="B1149" t="s">
        <v>97</v>
      </c>
      <c r="C1149" t="s">
        <v>744</v>
      </c>
      <c r="D1149" t="s">
        <v>722</v>
      </c>
    </row>
    <row r="1150" spans="1:4" x14ac:dyDescent="0.5">
      <c r="A1150" t="s">
        <v>386</v>
      </c>
      <c r="B1150" t="s">
        <v>97</v>
      </c>
      <c r="C1150" t="s">
        <v>386</v>
      </c>
      <c r="D1150" t="s">
        <v>98</v>
      </c>
    </row>
    <row r="1151" spans="1:4" x14ac:dyDescent="0.5">
      <c r="A1151" t="s">
        <v>898</v>
      </c>
      <c r="B1151" t="s">
        <v>96</v>
      </c>
      <c r="C1151" t="s">
        <v>899</v>
      </c>
      <c r="D1151" t="s">
        <v>98</v>
      </c>
    </row>
    <row r="1152" spans="1:4" x14ac:dyDescent="0.5">
      <c r="A1152" t="s">
        <v>900</v>
      </c>
      <c r="B1152" t="s">
        <v>97</v>
      </c>
      <c r="C1152" t="s">
        <v>901</v>
      </c>
    </row>
    <row r="1153" spans="1:4" x14ac:dyDescent="0.5">
      <c r="A1153" t="s">
        <v>292</v>
      </c>
      <c r="B1153" t="s">
        <v>97</v>
      </c>
      <c r="C1153" t="s">
        <v>292</v>
      </c>
      <c r="D1153" t="s">
        <v>98</v>
      </c>
    </row>
    <row r="1154" spans="1:4" x14ac:dyDescent="0.5">
      <c r="A1154" t="s">
        <v>180</v>
      </c>
      <c r="B1154" t="s">
        <v>97</v>
      </c>
      <c r="C1154" t="s">
        <v>706</v>
      </c>
    </row>
    <row r="1155" spans="1:4" x14ac:dyDescent="0.5">
      <c r="A1155" t="s">
        <v>285</v>
      </c>
      <c r="B1155" t="s">
        <v>97</v>
      </c>
      <c r="C1155" t="s">
        <v>285</v>
      </c>
    </row>
    <row r="1156" spans="1:4" x14ac:dyDescent="0.5">
      <c r="A1156" t="s">
        <v>902</v>
      </c>
      <c r="B1156" t="s">
        <v>97</v>
      </c>
      <c r="C1156" t="s">
        <v>903</v>
      </c>
      <c r="D1156" t="s">
        <v>98</v>
      </c>
    </row>
    <row r="1157" spans="1:4" x14ac:dyDescent="0.5">
      <c r="A1157" t="s">
        <v>904</v>
      </c>
      <c r="B1157" t="s">
        <v>97</v>
      </c>
      <c r="C1157" t="s">
        <v>904</v>
      </c>
      <c r="D1157" t="s">
        <v>98</v>
      </c>
    </row>
    <row r="1158" spans="1:4" x14ac:dyDescent="0.5">
      <c r="A1158" t="s">
        <v>363</v>
      </c>
      <c r="B1158" t="s">
        <v>97</v>
      </c>
      <c r="C1158" t="s">
        <v>363</v>
      </c>
    </row>
    <row r="1159" spans="1:4" x14ac:dyDescent="0.5">
      <c r="A1159" t="s">
        <v>165</v>
      </c>
      <c r="B1159" t="s">
        <v>97</v>
      </c>
      <c r="C1159" t="s">
        <v>165</v>
      </c>
      <c r="D1159" t="s">
        <v>98</v>
      </c>
    </row>
    <row r="1160" spans="1:4" x14ac:dyDescent="0.5">
      <c r="A1160" t="s">
        <v>905</v>
      </c>
      <c r="B1160" t="s">
        <v>97</v>
      </c>
      <c r="C1160" t="s">
        <v>905</v>
      </c>
      <c r="D1160" t="s">
        <v>98</v>
      </c>
    </row>
    <row r="1161" spans="1:4" x14ac:dyDescent="0.5">
      <c r="A1161" t="s">
        <v>404</v>
      </c>
      <c r="B1161" t="s">
        <v>97</v>
      </c>
      <c r="C1161" t="s">
        <v>727</v>
      </c>
    </row>
    <row r="1162" spans="1:4" x14ac:dyDescent="0.5">
      <c r="A1162" t="s">
        <v>299</v>
      </c>
      <c r="B1162" t="s">
        <v>97</v>
      </c>
      <c r="C1162" t="s">
        <v>906</v>
      </c>
      <c r="D1162" t="s">
        <v>705</v>
      </c>
    </row>
    <row r="1163" spans="1:4" x14ac:dyDescent="0.5">
      <c r="A1163" t="s">
        <v>806</v>
      </c>
      <c r="B1163" t="s">
        <v>97</v>
      </c>
      <c r="C1163" t="s">
        <v>336</v>
      </c>
    </row>
    <row r="1164" spans="1:4" x14ac:dyDescent="0.5">
      <c r="A1164" t="s">
        <v>236</v>
      </c>
      <c r="B1164" t="s">
        <v>96</v>
      </c>
      <c r="C1164" t="s">
        <v>236</v>
      </c>
      <c r="D1164" t="s">
        <v>701</v>
      </c>
    </row>
    <row r="1165" spans="1:4" x14ac:dyDescent="0.5">
      <c r="A1165" t="s">
        <v>315</v>
      </c>
      <c r="B1165" t="s">
        <v>97</v>
      </c>
      <c r="C1165" t="s">
        <v>907</v>
      </c>
      <c r="D1165" t="s">
        <v>722</v>
      </c>
    </row>
    <row r="1166" spans="1:4" x14ac:dyDescent="0.5">
      <c r="A1166" t="s">
        <v>908</v>
      </c>
      <c r="B1166" t="s">
        <v>97</v>
      </c>
      <c r="C1166" t="s">
        <v>909</v>
      </c>
    </row>
    <row r="1167" spans="1:4" x14ac:dyDescent="0.5">
      <c r="A1167" t="s">
        <v>812</v>
      </c>
      <c r="B1167" t="s">
        <v>97</v>
      </c>
      <c r="C1167" t="s">
        <v>626</v>
      </c>
      <c r="D1167" t="s">
        <v>98</v>
      </c>
    </row>
    <row r="1168" spans="1:4" x14ac:dyDescent="0.5">
      <c r="A1168" t="s">
        <v>261</v>
      </c>
      <c r="B1168" t="s">
        <v>97</v>
      </c>
      <c r="C1168" t="s">
        <v>261</v>
      </c>
      <c r="D1168" t="s">
        <v>98</v>
      </c>
    </row>
    <row r="1169" spans="1:4" x14ac:dyDescent="0.5">
      <c r="A1169" t="s">
        <v>356</v>
      </c>
      <c r="B1169" t="s">
        <v>96</v>
      </c>
      <c r="C1169" t="s">
        <v>356</v>
      </c>
      <c r="D1169" t="s">
        <v>98</v>
      </c>
    </row>
    <row r="1170" spans="1:4" x14ac:dyDescent="0.5">
      <c r="A1170" t="s">
        <v>479</v>
      </c>
      <c r="B1170" t="s">
        <v>96</v>
      </c>
      <c r="C1170" t="s">
        <v>479</v>
      </c>
      <c r="D1170" t="s">
        <v>98</v>
      </c>
    </row>
    <row r="1171" spans="1:4" x14ac:dyDescent="0.5">
      <c r="A1171" t="s">
        <v>419</v>
      </c>
      <c r="B1171" t="s">
        <v>97</v>
      </c>
      <c r="C1171" t="s">
        <v>419</v>
      </c>
    </row>
    <row r="1172" spans="1:4" x14ac:dyDescent="0.5">
      <c r="A1172" t="s">
        <v>648</v>
      </c>
      <c r="B1172" t="s">
        <v>97</v>
      </c>
      <c r="C1172" t="s">
        <v>648</v>
      </c>
      <c r="D1172" t="s">
        <v>98</v>
      </c>
    </row>
    <row r="1173" spans="1:4" x14ac:dyDescent="0.5">
      <c r="A1173" t="s">
        <v>396</v>
      </c>
      <c r="B1173" t="s">
        <v>97</v>
      </c>
      <c r="C1173" t="s">
        <v>396</v>
      </c>
      <c r="D1173" t="s">
        <v>98</v>
      </c>
    </row>
    <row r="1174" spans="1:4" x14ac:dyDescent="0.5">
      <c r="A1174" t="s">
        <v>664</v>
      </c>
      <c r="B1174" t="s">
        <v>96</v>
      </c>
      <c r="C1174" t="s">
        <v>664</v>
      </c>
      <c r="D1174" t="s">
        <v>98</v>
      </c>
    </row>
    <row r="1175" spans="1:4" x14ac:dyDescent="0.5">
      <c r="A1175" t="s">
        <v>207</v>
      </c>
      <c r="B1175" t="s">
        <v>96</v>
      </c>
      <c r="C1175" t="s">
        <v>789</v>
      </c>
      <c r="D1175" t="s">
        <v>705</v>
      </c>
    </row>
    <row r="1176" spans="1:4" x14ac:dyDescent="0.5">
      <c r="A1176" t="s">
        <v>264</v>
      </c>
      <c r="B1176" t="s">
        <v>97</v>
      </c>
      <c r="C1176" t="s">
        <v>786</v>
      </c>
    </row>
    <row r="1177" spans="1:4" x14ac:dyDescent="0.5">
      <c r="A1177" t="s">
        <v>162</v>
      </c>
      <c r="B1177" t="s">
        <v>97</v>
      </c>
      <c r="C1177" t="s">
        <v>162</v>
      </c>
      <c r="D1177" t="s">
        <v>98</v>
      </c>
    </row>
    <row r="1178" spans="1:4" x14ac:dyDescent="0.5">
      <c r="A1178" t="s">
        <v>167</v>
      </c>
      <c r="B1178" t="s">
        <v>97</v>
      </c>
      <c r="C1178" t="s">
        <v>167</v>
      </c>
      <c r="D1178" t="s">
        <v>701</v>
      </c>
    </row>
    <row r="1179" spans="1:4" x14ac:dyDescent="0.5">
      <c r="A1179" t="s">
        <v>130</v>
      </c>
      <c r="B1179" t="s">
        <v>97</v>
      </c>
      <c r="C1179" t="s">
        <v>130</v>
      </c>
      <c r="D1179" t="s">
        <v>98</v>
      </c>
    </row>
    <row r="1180" spans="1:4" x14ac:dyDescent="0.5">
      <c r="A1180" t="s">
        <v>910</v>
      </c>
      <c r="B1180" t="s">
        <v>97</v>
      </c>
      <c r="C1180" t="s">
        <v>911</v>
      </c>
    </row>
    <row r="1181" spans="1:4" x14ac:dyDescent="0.5">
      <c r="A1181" t="s">
        <v>912</v>
      </c>
      <c r="B1181" t="s">
        <v>96</v>
      </c>
      <c r="C1181" t="s">
        <v>912</v>
      </c>
    </row>
    <row r="1182" spans="1:4" x14ac:dyDescent="0.5">
      <c r="A1182" t="s">
        <v>231</v>
      </c>
      <c r="B1182" t="s">
        <v>97</v>
      </c>
      <c r="C1182" t="s">
        <v>348</v>
      </c>
    </row>
    <row r="1183" spans="1:4" x14ac:dyDescent="0.5">
      <c r="A1183" t="s">
        <v>123</v>
      </c>
      <c r="B1183" t="s">
        <v>97</v>
      </c>
      <c r="C1183" t="s">
        <v>123</v>
      </c>
    </row>
    <row r="1184" spans="1:4" x14ac:dyDescent="0.5">
      <c r="A1184" t="s">
        <v>913</v>
      </c>
      <c r="B1184" t="s">
        <v>97</v>
      </c>
      <c r="C1184" t="s">
        <v>913</v>
      </c>
    </row>
    <row r="1185" spans="1:4" x14ac:dyDescent="0.5">
      <c r="A1185" t="s">
        <v>914</v>
      </c>
      <c r="B1185" t="s">
        <v>97</v>
      </c>
      <c r="C1185" t="s">
        <v>915</v>
      </c>
      <c r="D1185" t="s">
        <v>98</v>
      </c>
    </row>
    <row r="1186" spans="1:4" x14ac:dyDescent="0.5">
      <c r="A1186" t="s">
        <v>255</v>
      </c>
      <c r="B1186" t="s">
        <v>96</v>
      </c>
      <c r="C1186" t="s">
        <v>255</v>
      </c>
      <c r="D1186" t="s">
        <v>98</v>
      </c>
    </row>
    <row r="1187" spans="1:4" x14ac:dyDescent="0.5">
      <c r="A1187" t="s">
        <v>415</v>
      </c>
      <c r="B1187" t="s">
        <v>97</v>
      </c>
      <c r="C1187" t="s">
        <v>415</v>
      </c>
      <c r="D1187" t="s">
        <v>705</v>
      </c>
    </row>
    <row r="1188" spans="1:4" x14ac:dyDescent="0.5">
      <c r="A1188" t="s">
        <v>916</v>
      </c>
      <c r="B1188" t="s">
        <v>97</v>
      </c>
      <c r="C1188" t="s">
        <v>916</v>
      </c>
    </row>
    <row r="1189" spans="1:4" x14ac:dyDescent="0.5">
      <c r="A1189" t="s">
        <v>647</v>
      </c>
      <c r="B1189" t="s">
        <v>97</v>
      </c>
      <c r="C1189" t="s">
        <v>647</v>
      </c>
    </row>
    <row r="1190" spans="1:4" x14ac:dyDescent="0.5">
      <c r="A1190" t="s">
        <v>156</v>
      </c>
      <c r="B1190" t="s">
        <v>97</v>
      </c>
      <c r="C1190" t="s">
        <v>156</v>
      </c>
      <c r="D1190" t="s">
        <v>98</v>
      </c>
    </row>
    <row r="1191" spans="1:4" x14ac:dyDescent="0.5">
      <c r="A1191" t="s">
        <v>184</v>
      </c>
      <c r="B1191" t="s">
        <v>97</v>
      </c>
      <c r="C1191" t="s">
        <v>184</v>
      </c>
      <c r="D1191" t="s">
        <v>98</v>
      </c>
    </row>
    <row r="1192" spans="1:4" x14ac:dyDescent="0.5">
      <c r="A1192" t="s">
        <v>441</v>
      </c>
      <c r="B1192" t="s">
        <v>96</v>
      </c>
      <c r="C1192" t="s">
        <v>441</v>
      </c>
      <c r="D1192" t="s">
        <v>98</v>
      </c>
    </row>
    <row r="1193" spans="1:4" x14ac:dyDescent="0.5">
      <c r="A1193" t="s">
        <v>917</v>
      </c>
      <c r="B1193" t="s">
        <v>97</v>
      </c>
      <c r="C1193" t="s">
        <v>917</v>
      </c>
      <c r="D1193" t="s">
        <v>98</v>
      </c>
    </row>
    <row r="1194" spans="1:4" x14ac:dyDescent="0.5">
      <c r="A1194" t="s">
        <v>292</v>
      </c>
      <c r="B1194" t="s">
        <v>97</v>
      </c>
      <c r="C1194" t="s">
        <v>292</v>
      </c>
      <c r="D1194" t="s">
        <v>98</v>
      </c>
    </row>
    <row r="1195" spans="1:4" x14ac:dyDescent="0.5">
      <c r="A1195" t="s">
        <v>409</v>
      </c>
      <c r="B1195" t="s">
        <v>97</v>
      </c>
      <c r="C1195" t="s">
        <v>409</v>
      </c>
    </row>
    <row r="1196" spans="1:4" x14ac:dyDescent="0.5">
      <c r="A1196" t="s">
        <v>122</v>
      </c>
      <c r="B1196" t="s">
        <v>97</v>
      </c>
      <c r="C1196" t="s">
        <v>122</v>
      </c>
    </row>
    <row r="1197" spans="1:4" x14ac:dyDescent="0.5">
      <c r="A1197" t="s">
        <v>532</v>
      </c>
      <c r="B1197" t="s">
        <v>97</v>
      </c>
      <c r="C1197" t="s">
        <v>868</v>
      </c>
    </row>
    <row r="1198" spans="1:4" x14ac:dyDescent="0.5">
      <c r="A1198" t="s">
        <v>477</v>
      </c>
      <c r="B1198" t="s">
        <v>97</v>
      </c>
      <c r="C1198" t="s">
        <v>477</v>
      </c>
    </row>
    <row r="1199" spans="1:4" x14ac:dyDescent="0.5">
      <c r="A1199" t="s">
        <v>286</v>
      </c>
      <c r="B1199" t="s">
        <v>97</v>
      </c>
      <c r="C1199" t="s">
        <v>286</v>
      </c>
      <c r="D1199" t="s">
        <v>98</v>
      </c>
    </row>
    <row r="1200" spans="1:4" x14ac:dyDescent="0.5">
      <c r="A1200" t="s">
        <v>756</v>
      </c>
      <c r="B1200" t="s">
        <v>97</v>
      </c>
      <c r="C1200" t="s">
        <v>896</v>
      </c>
      <c r="D1200" t="s">
        <v>98</v>
      </c>
    </row>
    <row r="1201" spans="1:4" x14ac:dyDescent="0.5">
      <c r="A1201" t="s">
        <v>918</v>
      </c>
      <c r="B1201" t="s">
        <v>97</v>
      </c>
      <c r="C1201" t="s">
        <v>919</v>
      </c>
      <c r="D1201" t="s">
        <v>705</v>
      </c>
    </row>
    <row r="1202" spans="1:4" x14ac:dyDescent="0.5">
      <c r="A1202" t="s">
        <v>397</v>
      </c>
      <c r="B1202" t="s">
        <v>97</v>
      </c>
      <c r="C1202" t="s">
        <v>397</v>
      </c>
      <c r="D1202" t="s">
        <v>98</v>
      </c>
    </row>
    <row r="1203" spans="1:4" x14ac:dyDescent="0.5">
      <c r="A1203" t="s">
        <v>501</v>
      </c>
      <c r="B1203" t="s">
        <v>97</v>
      </c>
      <c r="C1203" t="s">
        <v>501</v>
      </c>
      <c r="D1203" t="s">
        <v>98</v>
      </c>
    </row>
    <row r="1204" spans="1:4" x14ac:dyDescent="0.5">
      <c r="A1204" t="s">
        <v>174</v>
      </c>
      <c r="B1204" t="s">
        <v>96</v>
      </c>
      <c r="C1204" t="s">
        <v>174</v>
      </c>
    </row>
    <row r="1205" spans="1:4" x14ac:dyDescent="0.5">
      <c r="A1205" t="s">
        <v>127</v>
      </c>
      <c r="B1205" t="s">
        <v>97</v>
      </c>
      <c r="C1205" t="s">
        <v>127</v>
      </c>
      <c r="D1205" t="s">
        <v>98</v>
      </c>
    </row>
    <row r="1206" spans="1:4" x14ac:dyDescent="0.5">
      <c r="A1206" t="s">
        <v>235</v>
      </c>
      <c r="B1206" t="s">
        <v>97</v>
      </c>
      <c r="C1206" t="s">
        <v>235</v>
      </c>
    </row>
    <row r="1207" spans="1:4" x14ac:dyDescent="0.5">
      <c r="A1207" t="s">
        <v>605</v>
      </c>
      <c r="B1207" t="s">
        <v>96</v>
      </c>
      <c r="C1207" t="s">
        <v>605</v>
      </c>
      <c r="D1207" t="s">
        <v>722</v>
      </c>
    </row>
    <row r="1208" spans="1:4" x14ac:dyDescent="0.5">
      <c r="A1208" t="s">
        <v>455</v>
      </c>
      <c r="B1208" t="s">
        <v>97</v>
      </c>
      <c r="C1208" t="s">
        <v>455</v>
      </c>
      <c r="D1208" t="s">
        <v>98</v>
      </c>
    </row>
    <row r="1209" spans="1:4" x14ac:dyDescent="0.5">
      <c r="A1209" t="s">
        <v>343</v>
      </c>
      <c r="B1209" t="s">
        <v>97</v>
      </c>
      <c r="C1209" t="s">
        <v>399</v>
      </c>
      <c r="D1209" t="s">
        <v>98</v>
      </c>
    </row>
    <row r="1210" spans="1:4" x14ac:dyDescent="0.5">
      <c r="A1210" t="s">
        <v>478</v>
      </c>
      <c r="B1210" t="s">
        <v>97</v>
      </c>
      <c r="C1210" t="s">
        <v>718</v>
      </c>
    </row>
    <row r="1211" spans="1:4" x14ac:dyDescent="0.5">
      <c r="A1211" t="s">
        <v>435</v>
      </c>
      <c r="B1211" t="s">
        <v>97</v>
      </c>
      <c r="C1211" t="s">
        <v>435</v>
      </c>
      <c r="D1211" t="s">
        <v>98</v>
      </c>
    </row>
    <row r="1212" spans="1:4" x14ac:dyDescent="0.5">
      <c r="A1212" t="s">
        <v>266</v>
      </c>
      <c r="B1212" t="s">
        <v>97</v>
      </c>
      <c r="C1212" t="s">
        <v>723</v>
      </c>
      <c r="D1212" t="s">
        <v>98</v>
      </c>
    </row>
    <row r="1213" spans="1:4" x14ac:dyDescent="0.5">
      <c r="A1213" t="s">
        <v>106</v>
      </c>
      <c r="B1213" t="s">
        <v>97</v>
      </c>
      <c r="C1213" t="s">
        <v>106</v>
      </c>
    </row>
    <row r="1214" spans="1:4" x14ac:dyDescent="0.5">
      <c r="A1214" t="s">
        <v>360</v>
      </c>
      <c r="B1214" t="s">
        <v>97</v>
      </c>
      <c r="C1214" t="s">
        <v>360</v>
      </c>
    </row>
    <row r="1215" spans="1:4" x14ac:dyDescent="0.5">
      <c r="A1215" t="s">
        <v>173</v>
      </c>
      <c r="B1215" t="s">
        <v>96</v>
      </c>
      <c r="C1215" t="s">
        <v>173</v>
      </c>
      <c r="D1215" t="s">
        <v>98</v>
      </c>
    </row>
    <row r="1216" spans="1:4" x14ac:dyDescent="0.5">
      <c r="A1216" t="s">
        <v>308</v>
      </c>
      <c r="B1216" t="s">
        <v>97</v>
      </c>
      <c r="C1216" t="s">
        <v>308</v>
      </c>
    </row>
    <row r="1217" spans="1:4" x14ac:dyDescent="0.5">
      <c r="A1217" t="s">
        <v>920</v>
      </c>
      <c r="B1217" t="s">
        <v>97</v>
      </c>
      <c r="C1217" t="s">
        <v>920</v>
      </c>
      <c r="D1217" t="s">
        <v>98</v>
      </c>
    </row>
    <row r="1218" spans="1:4" x14ac:dyDescent="0.5">
      <c r="A1218" t="s">
        <v>276</v>
      </c>
      <c r="B1218" t="s">
        <v>96</v>
      </c>
      <c r="C1218" t="s">
        <v>276</v>
      </c>
      <c r="D1218" t="s">
        <v>98</v>
      </c>
    </row>
    <row r="1219" spans="1:4" x14ac:dyDescent="0.5">
      <c r="A1219" t="s">
        <v>921</v>
      </c>
      <c r="B1219" t="s">
        <v>97</v>
      </c>
      <c r="C1219" t="s">
        <v>921</v>
      </c>
    </row>
    <row r="1220" spans="1:4" x14ac:dyDescent="0.5">
      <c r="A1220" t="s">
        <v>724</v>
      </c>
      <c r="B1220" t="s">
        <v>97</v>
      </c>
      <c r="C1220" t="s">
        <v>475</v>
      </c>
      <c r="D1220" t="s">
        <v>722</v>
      </c>
    </row>
    <row r="1221" spans="1:4" x14ac:dyDescent="0.5">
      <c r="A1221" t="s">
        <v>363</v>
      </c>
      <c r="B1221" t="s">
        <v>97</v>
      </c>
      <c r="C1221" t="s">
        <v>363</v>
      </c>
    </row>
    <row r="1222" spans="1:4" x14ac:dyDescent="0.5">
      <c r="A1222" t="s">
        <v>105</v>
      </c>
      <c r="B1222" t="s">
        <v>96</v>
      </c>
      <c r="C1222" t="s">
        <v>105</v>
      </c>
      <c r="D1222" t="s">
        <v>98</v>
      </c>
    </row>
    <row r="1223" spans="1:4" x14ac:dyDescent="0.5">
      <c r="A1223" t="s">
        <v>202</v>
      </c>
      <c r="B1223" t="s">
        <v>97</v>
      </c>
      <c r="C1223" t="s">
        <v>202</v>
      </c>
      <c r="D1223" t="s">
        <v>705</v>
      </c>
    </row>
    <row r="1224" spans="1:4" x14ac:dyDescent="0.5">
      <c r="A1224" t="s">
        <v>252</v>
      </c>
      <c r="B1224" t="s">
        <v>97</v>
      </c>
      <c r="C1224" t="s">
        <v>743</v>
      </c>
      <c r="D1224" t="s">
        <v>705</v>
      </c>
    </row>
    <row r="1225" spans="1:4" x14ac:dyDescent="0.5">
      <c r="A1225" t="s">
        <v>246</v>
      </c>
      <c r="B1225" t="s">
        <v>97</v>
      </c>
      <c r="C1225" t="s">
        <v>818</v>
      </c>
      <c r="D1225" t="s">
        <v>705</v>
      </c>
    </row>
    <row r="1226" spans="1:4" x14ac:dyDescent="0.5">
      <c r="A1226" t="s">
        <v>455</v>
      </c>
      <c r="B1226" t="s">
        <v>97</v>
      </c>
      <c r="C1226" t="s">
        <v>455</v>
      </c>
      <c r="D1226" t="s">
        <v>98</v>
      </c>
    </row>
    <row r="1227" spans="1:4" x14ac:dyDescent="0.5">
      <c r="A1227" t="s">
        <v>922</v>
      </c>
      <c r="B1227" t="s">
        <v>97</v>
      </c>
      <c r="C1227" t="s">
        <v>922</v>
      </c>
      <c r="D1227" t="s">
        <v>98</v>
      </c>
    </row>
    <row r="1228" spans="1:4" x14ac:dyDescent="0.5">
      <c r="A1228" t="s">
        <v>923</v>
      </c>
      <c r="B1228" t="s">
        <v>96</v>
      </c>
      <c r="C1228" t="s">
        <v>923</v>
      </c>
      <c r="D1228" t="s">
        <v>722</v>
      </c>
    </row>
    <row r="1229" spans="1:4" x14ac:dyDescent="0.5">
      <c r="A1229" t="s">
        <v>258</v>
      </c>
      <c r="B1229" t="s">
        <v>97</v>
      </c>
      <c r="C1229" t="s">
        <v>258</v>
      </c>
      <c r="D1229" t="s">
        <v>98</v>
      </c>
    </row>
    <row r="1230" spans="1:4" x14ac:dyDescent="0.5">
      <c r="A1230" t="s">
        <v>292</v>
      </c>
      <c r="B1230" t="s">
        <v>97</v>
      </c>
      <c r="C1230" t="s">
        <v>292</v>
      </c>
      <c r="D1230" t="s">
        <v>98</v>
      </c>
    </row>
    <row r="1231" spans="1:4" x14ac:dyDescent="0.5">
      <c r="A1231" t="s">
        <v>286</v>
      </c>
      <c r="B1231" t="s">
        <v>97</v>
      </c>
      <c r="C1231" t="s">
        <v>286</v>
      </c>
      <c r="D1231" t="s">
        <v>98</v>
      </c>
    </row>
    <row r="1232" spans="1:4" x14ac:dyDescent="0.5">
      <c r="A1232" t="s">
        <v>499</v>
      </c>
      <c r="B1232" t="s">
        <v>97</v>
      </c>
      <c r="C1232" t="s">
        <v>499</v>
      </c>
    </row>
    <row r="1233" spans="1:4" x14ac:dyDescent="0.5">
      <c r="A1233" t="s">
        <v>115</v>
      </c>
      <c r="B1233" t="s">
        <v>97</v>
      </c>
      <c r="C1233" t="s">
        <v>115</v>
      </c>
      <c r="D1233" t="s">
        <v>705</v>
      </c>
    </row>
    <row r="1234" spans="1:4" x14ac:dyDescent="0.5">
      <c r="A1234" t="s">
        <v>396</v>
      </c>
      <c r="B1234" t="s">
        <v>97</v>
      </c>
      <c r="C1234" t="s">
        <v>396</v>
      </c>
      <c r="D1234" t="s">
        <v>98</v>
      </c>
    </row>
    <row r="1235" spans="1:4" x14ac:dyDescent="0.5">
      <c r="A1235" t="s">
        <v>114</v>
      </c>
      <c r="B1235" t="s">
        <v>97</v>
      </c>
      <c r="C1235" t="s">
        <v>114</v>
      </c>
    </row>
    <row r="1236" spans="1:4" x14ac:dyDescent="0.5">
      <c r="A1236" t="s">
        <v>233</v>
      </c>
      <c r="B1236" t="s">
        <v>97</v>
      </c>
      <c r="C1236" t="s">
        <v>233</v>
      </c>
      <c r="D1236" t="s">
        <v>98</v>
      </c>
    </row>
    <row r="1237" spans="1:4" x14ac:dyDescent="0.5">
      <c r="A1237" t="s">
        <v>439</v>
      </c>
      <c r="B1237" t="s">
        <v>97</v>
      </c>
      <c r="C1237" t="s">
        <v>439</v>
      </c>
      <c r="D1237" t="s">
        <v>98</v>
      </c>
    </row>
    <row r="1238" spans="1:4" x14ac:dyDescent="0.5">
      <c r="A1238" t="s">
        <v>917</v>
      </c>
      <c r="B1238" t="s">
        <v>97</v>
      </c>
      <c r="C1238" t="s">
        <v>917</v>
      </c>
      <c r="D1238" t="s">
        <v>98</v>
      </c>
    </row>
    <row r="1239" spans="1:4" x14ac:dyDescent="0.5">
      <c r="A1239" t="s">
        <v>144</v>
      </c>
      <c r="B1239" t="s">
        <v>97</v>
      </c>
      <c r="C1239" t="s">
        <v>144</v>
      </c>
    </row>
    <row r="1240" spans="1:4" x14ac:dyDescent="0.5">
      <c r="A1240" t="s">
        <v>618</v>
      </c>
      <c r="B1240" t="s">
        <v>97</v>
      </c>
      <c r="C1240" t="s">
        <v>618</v>
      </c>
      <c r="D1240" t="s">
        <v>98</v>
      </c>
    </row>
    <row r="1241" spans="1:4" x14ac:dyDescent="0.5">
      <c r="A1241" t="s">
        <v>239</v>
      </c>
      <c r="B1241" t="s">
        <v>97</v>
      </c>
      <c r="C1241" t="s">
        <v>239</v>
      </c>
      <c r="D1241" t="s">
        <v>98</v>
      </c>
    </row>
    <row r="1242" spans="1:4" x14ac:dyDescent="0.5">
      <c r="A1242" t="s">
        <v>483</v>
      </c>
      <c r="B1242" t="s">
        <v>97</v>
      </c>
      <c r="C1242" t="s">
        <v>483</v>
      </c>
    </row>
    <row r="1243" spans="1:4" x14ac:dyDescent="0.5">
      <c r="A1243" t="s">
        <v>259</v>
      </c>
      <c r="B1243" t="s">
        <v>97</v>
      </c>
      <c r="C1243" t="s">
        <v>725</v>
      </c>
    </row>
    <row r="1244" spans="1:4" x14ac:dyDescent="0.5">
      <c r="A1244" t="s">
        <v>276</v>
      </c>
      <c r="B1244" t="s">
        <v>96</v>
      </c>
      <c r="C1244" t="s">
        <v>276</v>
      </c>
      <c r="D1244" t="s">
        <v>98</v>
      </c>
    </row>
    <row r="1245" spans="1:4" x14ac:dyDescent="0.5">
      <c r="A1245" t="s">
        <v>312</v>
      </c>
      <c r="B1245" t="s">
        <v>97</v>
      </c>
      <c r="C1245" t="s">
        <v>312</v>
      </c>
      <c r="D1245" t="s">
        <v>98</v>
      </c>
    </row>
    <row r="1246" spans="1:4" x14ac:dyDescent="0.5">
      <c r="A1246" t="s">
        <v>397</v>
      </c>
      <c r="B1246" t="s">
        <v>97</v>
      </c>
      <c r="C1246" t="s">
        <v>397</v>
      </c>
      <c r="D1246" t="s">
        <v>98</v>
      </c>
    </row>
    <row r="1247" spans="1:4" x14ac:dyDescent="0.5">
      <c r="A1247" t="s">
        <v>905</v>
      </c>
      <c r="B1247" t="s">
        <v>97</v>
      </c>
      <c r="C1247" t="s">
        <v>905</v>
      </c>
      <c r="D1247" t="s">
        <v>98</v>
      </c>
    </row>
    <row r="1248" spans="1:4" x14ac:dyDescent="0.5">
      <c r="A1248" t="s">
        <v>312</v>
      </c>
      <c r="B1248" t="s">
        <v>97</v>
      </c>
      <c r="C1248" t="s">
        <v>706</v>
      </c>
      <c r="D1248" t="s">
        <v>98</v>
      </c>
    </row>
    <row r="1249" spans="1:4" x14ac:dyDescent="0.5">
      <c r="A1249" t="s">
        <v>162</v>
      </c>
      <c r="B1249" t="s">
        <v>97</v>
      </c>
      <c r="C1249" t="s">
        <v>162</v>
      </c>
      <c r="D1249" t="s">
        <v>98</v>
      </c>
    </row>
    <row r="1250" spans="1:4" x14ac:dyDescent="0.5">
      <c r="A1250" t="s">
        <v>176</v>
      </c>
      <c r="B1250" t="s">
        <v>97</v>
      </c>
      <c r="C1250" t="s">
        <v>176</v>
      </c>
    </row>
    <row r="1251" spans="1:4" x14ac:dyDescent="0.5">
      <c r="A1251" t="s">
        <v>211</v>
      </c>
      <c r="B1251" t="s">
        <v>97</v>
      </c>
      <c r="C1251" t="s">
        <v>211</v>
      </c>
    </row>
    <row r="1252" spans="1:4" x14ac:dyDescent="0.5">
      <c r="A1252" t="s">
        <v>571</v>
      </c>
      <c r="B1252" t="s">
        <v>97</v>
      </c>
      <c r="C1252" t="s">
        <v>571</v>
      </c>
    </row>
    <row r="1253" spans="1:4" x14ac:dyDescent="0.5">
      <c r="A1253" t="s">
        <v>329</v>
      </c>
      <c r="B1253" t="s">
        <v>97</v>
      </c>
      <c r="C1253" t="s">
        <v>744</v>
      </c>
      <c r="D1253" t="s">
        <v>722</v>
      </c>
    </row>
    <row r="1254" spans="1:4" x14ac:dyDescent="0.5">
      <c r="A1254" t="s">
        <v>236</v>
      </c>
      <c r="B1254" t="s">
        <v>96</v>
      </c>
      <c r="C1254" t="s">
        <v>236</v>
      </c>
      <c r="D1254" t="s">
        <v>701</v>
      </c>
    </row>
    <row r="1255" spans="1:4" x14ac:dyDescent="0.5">
      <c r="A1255" t="s">
        <v>434</v>
      </c>
      <c r="B1255" t="s">
        <v>97</v>
      </c>
      <c r="C1255" t="s">
        <v>741</v>
      </c>
    </row>
    <row r="1256" spans="1:4" x14ac:dyDescent="0.5">
      <c r="A1256" t="s">
        <v>890</v>
      </c>
      <c r="B1256" t="s">
        <v>96</v>
      </c>
      <c r="C1256" t="s">
        <v>891</v>
      </c>
      <c r="D1256" t="s">
        <v>98</v>
      </c>
    </row>
    <row r="1257" spans="1:4" x14ac:dyDescent="0.5">
      <c r="A1257" t="s">
        <v>157</v>
      </c>
      <c r="B1257" t="s">
        <v>97</v>
      </c>
      <c r="C1257" t="s">
        <v>825</v>
      </c>
      <c r="D1257" t="s">
        <v>98</v>
      </c>
    </row>
    <row r="1258" spans="1:4" x14ac:dyDescent="0.5">
      <c r="A1258" t="s">
        <v>126</v>
      </c>
      <c r="B1258" t="s">
        <v>97</v>
      </c>
      <c r="C1258" t="s">
        <v>768</v>
      </c>
      <c r="D1258" t="s">
        <v>98</v>
      </c>
    </row>
    <row r="1259" spans="1:4" x14ac:dyDescent="0.5">
      <c r="A1259" t="s">
        <v>555</v>
      </c>
      <c r="B1259" t="s">
        <v>97</v>
      </c>
      <c r="C1259" t="s">
        <v>395</v>
      </c>
      <c r="D1259" t="s">
        <v>98</v>
      </c>
    </row>
    <row r="1260" spans="1:4" x14ac:dyDescent="0.5">
      <c r="A1260" t="s">
        <v>172</v>
      </c>
      <c r="B1260" t="s">
        <v>97</v>
      </c>
      <c r="C1260" t="s">
        <v>717</v>
      </c>
      <c r="D1260" t="s">
        <v>98</v>
      </c>
    </row>
    <row r="1261" spans="1:4" x14ac:dyDescent="0.5">
      <c r="A1261" t="s">
        <v>924</v>
      </c>
      <c r="B1261" t="s">
        <v>97</v>
      </c>
      <c r="C1261" t="s">
        <v>924</v>
      </c>
      <c r="D1261" t="s">
        <v>705</v>
      </c>
    </row>
    <row r="1262" spans="1:4" x14ac:dyDescent="0.5">
      <c r="A1262" t="s">
        <v>925</v>
      </c>
      <c r="B1262" t="s">
        <v>96</v>
      </c>
      <c r="C1262" t="s">
        <v>925</v>
      </c>
    </row>
    <row r="1263" spans="1:4" x14ac:dyDescent="0.5">
      <c r="A1263" t="s">
        <v>532</v>
      </c>
      <c r="B1263" t="s">
        <v>97</v>
      </c>
      <c r="C1263" t="s">
        <v>868</v>
      </c>
    </row>
    <row r="1264" spans="1:4" x14ac:dyDescent="0.5">
      <c r="A1264" t="s">
        <v>251</v>
      </c>
      <c r="B1264" t="s">
        <v>97</v>
      </c>
      <c r="C1264" t="s">
        <v>251</v>
      </c>
      <c r="D1264" t="s">
        <v>98</v>
      </c>
    </row>
    <row r="1265" spans="1:4" x14ac:dyDescent="0.5">
      <c r="A1265" t="s">
        <v>170</v>
      </c>
      <c r="B1265" t="s">
        <v>97</v>
      </c>
      <c r="C1265" t="s">
        <v>700</v>
      </c>
    </row>
    <row r="1266" spans="1:4" x14ac:dyDescent="0.5">
      <c r="A1266" t="s">
        <v>287</v>
      </c>
      <c r="B1266" t="s">
        <v>97</v>
      </c>
      <c r="C1266" t="s">
        <v>287</v>
      </c>
    </row>
    <row r="1267" spans="1:4" x14ac:dyDescent="0.5">
      <c r="A1267" t="s">
        <v>558</v>
      </c>
      <c r="B1267" t="s">
        <v>97</v>
      </c>
      <c r="C1267" t="s">
        <v>558</v>
      </c>
    </row>
    <row r="1268" spans="1:4" x14ac:dyDescent="0.5">
      <c r="A1268" t="s">
        <v>386</v>
      </c>
      <c r="B1268" t="s">
        <v>97</v>
      </c>
      <c r="C1268" t="s">
        <v>386</v>
      </c>
      <c r="D1268" t="s">
        <v>98</v>
      </c>
    </row>
    <row r="1269" spans="1:4" x14ac:dyDescent="0.5">
      <c r="A1269" t="s">
        <v>926</v>
      </c>
      <c r="B1269" t="s">
        <v>96</v>
      </c>
      <c r="C1269" t="s">
        <v>927</v>
      </c>
    </row>
    <row r="1270" spans="1:4" x14ac:dyDescent="0.5">
      <c r="A1270" t="s">
        <v>629</v>
      </c>
      <c r="B1270" t="s">
        <v>97</v>
      </c>
      <c r="C1270" t="s">
        <v>629</v>
      </c>
    </row>
    <row r="1271" spans="1:4" x14ac:dyDescent="0.5">
      <c r="A1271" t="s">
        <v>928</v>
      </c>
      <c r="B1271" t="s">
        <v>97</v>
      </c>
      <c r="C1271" t="s">
        <v>928</v>
      </c>
    </row>
    <row r="1272" spans="1:4" x14ac:dyDescent="0.5">
      <c r="A1272" t="s">
        <v>540</v>
      </c>
      <c r="B1272" t="s">
        <v>97</v>
      </c>
      <c r="C1272" t="s">
        <v>540</v>
      </c>
      <c r="D1272" t="s">
        <v>98</v>
      </c>
    </row>
    <row r="1273" spans="1:4" x14ac:dyDescent="0.5">
      <c r="A1273" t="s">
        <v>180</v>
      </c>
      <c r="B1273" t="s">
        <v>97</v>
      </c>
      <c r="C1273" t="s">
        <v>742</v>
      </c>
    </row>
    <row r="1274" spans="1:4" x14ac:dyDescent="0.5">
      <c r="A1274" t="s">
        <v>381</v>
      </c>
      <c r="B1274" t="s">
        <v>96</v>
      </c>
      <c r="C1274" t="s">
        <v>929</v>
      </c>
      <c r="D1274" t="s">
        <v>722</v>
      </c>
    </row>
    <row r="1275" spans="1:4" x14ac:dyDescent="0.5">
      <c r="A1275" t="s">
        <v>165</v>
      </c>
      <c r="B1275" t="s">
        <v>97</v>
      </c>
      <c r="C1275" t="s">
        <v>165</v>
      </c>
      <c r="D1275" t="s">
        <v>98</v>
      </c>
    </row>
    <row r="1276" spans="1:4" x14ac:dyDescent="0.5">
      <c r="A1276" t="s">
        <v>930</v>
      </c>
      <c r="B1276" t="s">
        <v>97</v>
      </c>
      <c r="C1276" t="s">
        <v>931</v>
      </c>
      <c r="D1276" t="s">
        <v>98</v>
      </c>
    </row>
    <row r="1277" spans="1:4" x14ac:dyDescent="0.5">
      <c r="A1277" t="s">
        <v>379</v>
      </c>
      <c r="B1277" t="s">
        <v>97</v>
      </c>
      <c r="C1277" t="s">
        <v>379</v>
      </c>
    </row>
    <row r="1278" spans="1:4" x14ac:dyDescent="0.5">
      <c r="A1278" t="s">
        <v>932</v>
      </c>
      <c r="B1278" t="s">
        <v>97</v>
      </c>
      <c r="C1278" t="s">
        <v>932</v>
      </c>
    </row>
    <row r="1279" spans="1:4" x14ac:dyDescent="0.5">
      <c r="A1279" t="s">
        <v>318</v>
      </c>
      <c r="B1279" t="s">
        <v>97</v>
      </c>
      <c r="C1279" t="s">
        <v>318</v>
      </c>
    </row>
    <row r="1280" spans="1:4" x14ac:dyDescent="0.5">
      <c r="A1280" t="s">
        <v>897</v>
      </c>
      <c r="B1280" t="s">
        <v>97</v>
      </c>
      <c r="C1280" t="s">
        <v>897</v>
      </c>
      <c r="D1280" t="s">
        <v>98</v>
      </c>
    </row>
    <row r="1281" spans="1:4" x14ac:dyDescent="0.5">
      <c r="A1281" t="s">
        <v>271</v>
      </c>
      <c r="B1281" t="s">
        <v>97</v>
      </c>
      <c r="C1281" t="s">
        <v>271</v>
      </c>
      <c r="D1281" t="s">
        <v>701</v>
      </c>
    </row>
    <row r="1282" spans="1:4" x14ac:dyDescent="0.5">
      <c r="A1282" t="s">
        <v>933</v>
      </c>
      <c r="B1282" t="s">
        <v>97</v>
      </c>
      <c r="C1282" t="s">
        <v>933</v>
      </c>
      <c r="D1282" t="s">
        <v>705</v>
      </c>
    </row>
    <row r="1283" spans="1:4" x14ac:dyDescent="0.5">
      <c r="A1283" t="s">
        <v>797</v>
      </c>
      <c r="B1283" t="s">
        <v>96</v>
      </c>
      <c r="C1283" t="s">
        <v>575</v>
      </c>
      <c r="D1283" t="s">
        <v>98</v>
      </c>
    </row>
    <row r="1284" spans="1:4" x14ac:dyDescent="0.5">
      <c r="A1284" t="s">
        <v>323</v>
      </c>
      <c r="B1284" t="s">
        <v>97</v>
      </c>
      <c r="C1284" t="s">
        <v>755</v>
      </c>
    </row>
    <row r="1285" spans="1:4" x14ac:dyDescent="0.5">
      <c r="A1285" t="s">
        <v>124</v>
      </c>
      <c r="B1285" t="s">
        <v>97</v>
      </c>
      <c r="C1285" t="s">
        <v>124</v>
      </c>
      <c r="D1285" t="s">
        <v>98</v>
      </c>
    </row>
    <row r="1286" spans="1:4" x14ac:dyDescent="0.5">
      <c r="A1286" t="s">
        <v>934</v>
      </c>
      <c r="B1286" t="s">
        <v>97</v>
      </c>
      <c r="C1286" t="s">
        <v>935</v>
      </c>
    </row>
    <row r="1287" spans="1:4" x14ac:dyDescent="0.5">
      <c r="A1287" t="s">
        <v>191</v>
      </c>
      <c r="B1287" t="s">
        <v>96</v>
      </c>
      <c r="C1287" t="s">
        <v>828</v>
      </c>
    </row>
    <row r="1288" spans="1:4" x14ac:dyDescent="0.5">
      <c r="A1288" t="s">
        <v>936</v>
      </c>
      <c r="B1288" t="s">
        <v>97</v>
      </c>
      <c r="C1288" t="s">
        <v>936</v>
      </c>
      <c r="D1288" t="s">
        <v>722</v>
      </c>
    </row>
    <row r="1289" spans="1:4" x14ac:dyDescent="0.5">
      <c r="A1289" t="s">
        <v>142</v>
      </c>
      <c r="B1289" t="s">
        <v>97</v>
      </c>
      <c r="C1289" t="s">
        <v>142</v>
      </c>
      <c r="D1289" t="s">
        <v>98</v>
      </c>
    </row>
    <row r="1290" spans="1:4" x14ac:dyDescent="0.5">
      <c r="A1290" t="s">
        <v>937</v>
      </c>
      <c r="B1290" t="s">
        <v>97</v>
      </c>
      <c r="C1290" t="s">
        <v>937</v>
      </c>
      <c r="D1290" t="s">
        <v>722</v>
      </c>
    </row>
    <row r="1291" spans="1:4" x14ac:dyDescent="0.5">
      <c r="A1291" t="s">
        <v>179</v>
      </c>
      <c r="B1291" t="s">
        <v>97</v>
      </c>
      <c r="C1291" t="s">
        <v>798</v>
      </c>
      <c r="D1291" t="s">
        <v>705</v>
      </c>
    </row>
    <row r="1292" spans="1:4" x14ac:dyDescent="0.5">
      <c r="A1292" t="s">
        <v>181</v>
      </c>
      <c r="B1292" t="s">
        <v>97</v>
      </c>
      <c r="C1292" t="s">
        <v>181</v>
      </c>
      <c r="D1292" t="s">
        <v>98</v>
      </c>
    </row>
    <row r="1293" spans="1:4" x14ac:dyDescent="0.5">
      <c r="A1293" t="s">
        <v>134</v>
      </c>
      <c r="B1293" t="s">
        <v>97</v>
      </c>
      <c r="C1293" t="s">
        <v>134</v>
      </c>
    </row>
    <row r="1294" spans="1:4" x14ac:dyDescent="0.5">
      <c r="A1294" t="s">
        <v>474</v>
      </c>
      <c r="B1294" t="s">
        <v>97</v>
      </c>
      <c r="C1294" t="s">
        <v>474</v>
      </c>
    </row>
    <row r="1295" spans="1:4" x14ac:dyDescent="0.5">
      <c r="A1295" t="s">
        <v>316</v>
      </c>
      <c r="B1295" t="s">
        <v>97</v>
      </c>
      <c r="C1295" t="s">
        <v>316</v>
      </c>
      <c r="D1295" t="s">
        <v>98</v>
      </c>
    </row>
    <row r="1296" spans="1:4" x14ac:dyDescent="0.5">
      <c r="A1296" t="s">
        <v>794</v>
      </c>
      <c r="B1296" t="s">
        <v>97</v>
      </c>
      <c r="C1296" t="s">
        <v>794</v>
      </c>
    </row>
    <row r="1297" spans="1:4" x14ac:dyDescent="0.5">
      <c r="A1297" t="s">
        <v>938</v>
      </c>
      <c r="B1297" t="s">
        <v>97</v>
      </c>
      <c r="C1297" t="s">
        <v>938</v>
      </c>
    </row>
    <row r="1298" spans="1:4" x14ac:dyDescent="0.5">
      <c r="A1298" t="s">
        <v>340</v>
      </c>
      <c r="B1298" t="s">
        <v>97</v>
      </c>
      <c r="C1298" t="s">
        <v>754</v>
      </c>
    </row>
    <row r="1299" spans="1:4" x14ac:dyDescent="0.5">
      <c r="A1299" t="s">
        <v>315</v>
      </c>
      <c r="B1299" t="s">
        <v>97</v>
      </c>
      <c r="C1299" t="s">
        <v>851</v>
      </c>
      <c r="D1299" t="s">
        <v>722</v>
      </c>
    </row>
    <row r="1300" spans="1:4" x14ac:dyDescent="0.5">
      <c r="A1300" t="s">
        <v>115</v>
      </c>
      <c r="B1300" t="s">
        <v>97</v>
      </c>
      <c r="C1300" t="s">
        <v>115</v>
      </c>
      <c r="D1300" t="s">
        <v>705</v>
      </c>
    </row>
    <row r="1301" spans="1:4" x14ac:dyDescent="0.5">
      <c r="A1301" t="s">
        <v>176</v>
      </c>
      <c r="B1301" t="s">
        <v>97</v>
      </c>
      <c r="C1301" t="s">
        <v>176</v>
      </c>
    </row>
    <row r="1302" spans="1:4" x14ac:dyDescent="0.5">
      <c r="A1302" t="s">
        <v>220</v>
      </c>
      <c r="B1302" t="s">
        <v>96</v>
      </c>
      <c r="C1302" t="s">
        <v>220</v>
      </c>
      <c r="D1302" t="s">
        <v>98</v>
      </c>
    </row>
    <row r="1303" spans="1:4" x14ac:dyDescent="0.5">
      <c r="A1303" t="s">
        <v>323</v>
      </c>
      <c r="B1303" t="s">
        <v>97</v>
      </c>
      <c r="C1303" t="s">
        <v>755</v>
      </c>
    </row>
    <row r="1304" spans="1:4" x14ac:dyDescent="0.5">
      <c r="A1304" t="s">
        <v>107</v>
      </c>
      <c r="B1304" t="s">
        <v>97</v>
      </c>
      <c r="C1304" t="s">
        <v>107</v>
      </c>
    </row>
    <row r="1305" spans="1:4" x14ac:dyDescent="0.5">
      <c r="A1305" t="s">
        <v>312</v>
      </c>
      <c r="B1305" t="s">
        <v>97</v>
      </c>
      <c r="C1305" t="s">
        <v>312</v>
      </c>
      <c r="D1305" t="s">
        <v>98</v>
      </c>
    </row>
    <row r="1306" spans="1:4" x14ac:dyDescent="0.5">
      <c r="A1306" t="s">
        <v>619</v>
      </c>
      <c r="B1306" t="s">
        <v>97</v>
      </c>
      <c r="C1306" t="s">
        <v>619</v>
      </c>
      <c r="D1306" t="s">
        <v>98</v>
      </c>
    </row>
    <row r="1307" spans="1:4" x14ac:dyDescent="0.5">
      <c r="A1307" t="s">
        <v>721</v>
      </c>
      <c r="B1307" t="s">
        <v>97</v>
      </c>
      <c r="C1307" t="s">
        <v>414</v>
      </c>
      <c r="D1307" t="s">
        <v>98</v>
      </c>
    </row>
    <row r="1308" spans="1:4" x14ac:dyDescent="0.5">
      <c r="A1308" t="s">
        <v>724</v>
      </c>
      <c r="B1308" t="s">
        <v>97</v>
      </c>
      <c r="C1308" t="s">
        <v>205</v>
      </c>
      <c r="D1308" t="s">
        <v>722</v>
      </c>
    </row>
    <row r="1309" spans="1:4" x14ac:dyDescent="0.5">
      <c r="A1309" t="s">
        <v>286</v>
      </c>
      <c r="B1309" t="s">
        <v>97</v>
      </c>
      <c r="C1309" t="s">
        <v>286</v>
      </c>
      <c r="D1309" t="s">
        <v>98</v>
      </c>
    </row>
    <row r="1310" spans="1:4" x14ac:dyDescent="0.5">
      <c r="A1310" t="s">
        <v>532</v>
      </c>
      <c r="B1310" t="s">
        <v>97</v>
      </c>
      <c r="C1310" t="s">
        <v>868</v>
      </c>
    </row>
    <row r="1311" spans="1:4" x14ac:dyDescent="0.5">
      <c r="A1311" t="s">
        <v>380</v>
      </c>
      <c r="B1311" t="s">
        <v>97</v>
      </c>
      <c r="C1311" t="s">
        <v>380</v>
      </c>
    </row>
    <row r="1312" spans="1:4" x14ac:dyDescent="0.5">
      <c r="A1312" t="s">
        <v>939</v>
      </c>
      <c r="B1312" t="s">
        <v>97</v>
      </c>
      <c r="C1312" t="s">
        <v>940</v>
      </c>
    </row>
    <row r="1313" spans="1:4" x14ac:dyDescent="0.5">
      <c r="A1313" t="s">
        <v>321</v>
      </c>
      <c r="B1313" t="s">
        <v>97</v>
      </c>
      <c r="C1313" t="s">
        <v>321</v>
      </c>
      <c r="D1313" t="s">
        <v>98</v>
      </c>
    </row>
    <row r="1314" spans="1:4" x14ac:dyDescent="0.5">
      <c r="A1314" t="s">
        <v>329</v>
      </c>
      <c r="B1314" t="s">
        <v>97</v>
      </c>
      <c r="C1314" t="s">
        <v>744</v>
      </c>
      <c r="D1314" t="s">
        <v>722</v>
      </c>
    </row>
    <row r="1315" spans="1:4" x14ac:dyDescent="0.5">
      <c r="A1315" t="s">
        <v>182</v>
      </c>
      <c r="B1315" t="s">
        <v>97</v>
      </c>
      <c r="C1315" t="s">
        <v>182</v>
      </c>
      <c r="D1315" t="s">
        <v>705</v>
      </c>
    </row>
    <row r="1316" spans="1:4" x14ac:dyDescent="0.5">
      <c r="A1316" t="s">
        <v>536</v>
      </c>
      <c r="B1316" t="s">
        <v>97</v>
      </c>
      <c r="C1316" t="s">
        <v>536</v>
      </c>
    </row>
    <row r="1317" spans="1:4" x14ac:dyDescent="0.5">
      <c r="A1317" t="s">
        <v>585</v>
      </c>
      <c r="B1317" t="s">
        <v>96</v>
      </c>
      <c r="C1317" t="s">
        <v>585</v>
      </c>
      <c r="D1317" t="s">
        <v>98</v>
      </c>
    </row>
    <row r="1318" spans="1:4" x14ac:dyDescent="0.5">
      <c r="A1318" t="s">
        <v>180</v>
      </c>
      <c r="B1318" t="s">
        <v>97</v>
      </c>
      <c r="C1318" t="s">
        <v>702</v>
      </c>
    </row>
    <row r="1319" spans="1:4" x14ac:dyDescent="0.5">
      <c r="A1319" t="s">
        <v>724</v>
      </c>
      <c r="B1319" t="s">
        <v>97</v>
      </c>
      <c r="C1319" t="s">
        <v>941</v>
      </c>
      <c r="D1319" t="s">
        <v>722</v>
      </c>
    </row>
    <row r="1320" spans="1:4" x14ac:dyDescent="0.5">
      <c r="A1320" t="s">
        <v>942</v>
      </c>
      <c r="B1320" t="s">
        <v>97</v>
      </c>
      <c r="C1320" t="s">
        <v>942</v>
      </c>
      <c r="D1320" t="s">
        <v>705</v>
      </c>
    </row>
    <row r="1321" spans="1:4" x14ac:dyDescent="0.5">
      <c r="A1321" t="s">
        <v>151</v>
      </c>
      <c r="B1321" t="s">
        <v>97</v>
      </c>
      <c r="C1321" t="s">
        <v>749</v>
      </c>
    </row>
    <row r="1322" spans="1:4" x14ac:dyDescent="0.5">
      <c r="A1322" t="s">
        <v>943</v>
      </c>
      <c r="B1322" t="s">
        <v>97</v>
      </c>
      <c r="C1322" t="s">
        <v>944</v>
      </c>
    </row>
    <row r="1323" spans="1:4" x14ac:dyDescent="0.5">
      <c r="A1323" t="s">
        <v>621</v>
      </c>
      <c r="B1323" t="s">
        <v>96</v>
      </c>
      <c r="C1323" t="s">
        <v>621</v>
      </c>
      <c r="D1323" t="s">
        <v>98</v>
      </c>
    </row>
    <row r="1324" spans="1:4" x14ac:dyDescent="0.5">
      <c r="A1324" t="s">
        <v>724</v>
      </c>
      <c r="B1324" t="s">
        <v>97</v>
      </c>
      <c r="C1324" t="s">
        <v>475</v>
      </c>
      <c r="D1324" t="s">
        <v>722</v>
      </c>
    </row>
    <row r="1325" spans="1:4" x14ac:dyDescent="0.5">
      <c r="A1325" t="s">
        <v>503</v>
      </c>
      <c r="B1325" t="s">
        <v>97</v>
      </c>
      <c r="C1325" t="s">
        <v>804</v>
      </c>
    </row>
    <row r="1326" spans="1:4" x14ac:dyDescent="0.5">
      <c r="A1326" t="s">
        <v>455</v>
      </c>
      <c r="B1326" t="s">
        <v>97</v>
      </c>
      <c r="C1326" t="s">
        <v>455</v>
      </c>
      <c r="D1326" t="s">
        <v>98</v>
      </c>
    </row>
    <row r="1327" spans="1:4" x14ac:dyDescent="0.5">
      <c r="A1327" t="s">
        <v>501</v>
      </c>
      <c r="B1327" t="s">
        <v>97</v>
      </c>
      <c r="C1327" t="s">
        <v>501</v>
      </c>
      <c r="D1327" t="s">
        <v>98</v>
      </c>
    </row>
    <row r="1328" spans="1:4" x14ac:dyDescent="0.5">
      <c r="A1328" t="s">
        <v>255</v>
      </c>
      <c r="B1328" t="s">
        <v>96</v>
      </c>
      <c r="C1328" t="s">
        <v>255</v>
      </c>
      <c r="D1328" t="s">
        <v>98</v>
      </c>
    </row>
    <row r="1329" spans="1:4" x14ac:dyDescent="0.5">
      <c r="A1329" t="s">
        <v>945</v>
      </c>
      <c r="B1329" t="s">
        <v>97</v>
      </c>
      <c r="C1329" t="s">
        <v>945</v>
      </c>
      <c r="D1329" t="s">
        <v>98</v>
      </c>
    </row>
    <row r="1330" spans="1:4" x14ac:dyDescent="0.5">
      <c r="A1330" t="s">
        <v>688</v>
      </c>
      <c r="B1330" t="s">
        <v>97</v>
      </c>
      <c r="C1330" t="s">
        <v>688</v>
      </c>
    </row>
    <row r="1331" spans="1:4" x14ac:dyDescent="0.5">
      <c r="A1331" t="s">
        <v>526</v>
      </c>
      <c r="B1331" t="s">
        <v>97</v>
      </c>
      <c r="C1331" t="s">
        <v>526</v>
      </c>
    </row>
    <row r="1332" spans="1:4" x14ac:dyDescent="0.5">
      <c r="A1332" t="s">
        <v>299</v>
      </c>
      <c r="B1332" t="s">
        <v>97</v>
      </c>
      <c r="C1332" t="s">
        <v>946</v>
      </c>
      <c r="D1332" t="s">
        <v>705</v>
      </c>
    </row>
    <row r="1333" spans="1:4" x14ac:dyDescent="0.5">
      <c r="A1333" t="s">
        <v>947</v>
      </c>
      <c r="B1333" t="s">
        <v>97</v>
      </c>
      <c r="C1333" t="s">
        <v>947</v>
      </c>
      <c r="D1333" t="s">
        <v>98</v>
      </c>
    </row>
    <row r="1334" spans="1:4" x14ac:dyDescent="0.5">
      <c r="A1334" t="s">
        <v>948</v>
      </c>
      <c r="B1334" t="s">
        <v>97</v>
      </c>
      <c r="C1334" t="s">
        <v>948</v>
      </c>
    </row>
    <row r="1335" spans="1:4" x14ac:dyDescent="0.5">
      <c r="A1335" t="s">
        <v>612</v>
      </c>
      <c r="B1335" t="s">
        <v>97</v>
      </c>
      <c r="C1335" t="s">
        <v>612</v>
      </c>
    </row>
    <row r="1336" spans="1:4" x14ac:dyDescent="0.5">
      <c r="A1336" t="s">
        <v>276</v>
      </c>
      <c r="B1336" t="s">
        <v>96</v>
      </c>
      <c r="C1336" t="s">
        <v>276</v>
      </c>
      <c r="D1336" t="s">
        <v>98</v>
      </c>
    </row>
    <row r="1337" spans="1:4" x14ac:dyDescent="0.5">
      <c r="A1337" t="s">
        <v>949</v>
      </c>
      <c r="B1337" t="s">
        <v>97</v>
      </c>
      <c r="C1337" t="s">
        <v>950</v>
      </c>
      <c r="D1337" t="s">
        <v>98</v>
      </c>
    </row>
    <row r="1338" spans="1:4" x14ac:dyDescent="0.5">
      <c r="A1338" t="s">
        <v>182</v>
      </c>
      <c r="B1338" t="s">
        <v>97</v>
      </c>
      <c r="C1338" t="s">
        <v>182</v>
      </c>
      <c r="D1338" t="s">
        <v>705</v>
      </c>
    </row>
    <row r="1339" spans="1:4" x14ac:dyDescent="0.5">
      <c r="A1339" t="s">
        <v>323</v>
      </c>
      <c r="B1339" t="s">
        <v>97</v>
      </c>
      <c r="C1339" t="s">
        <v>755</v>
      </c>
    </row>
    <row r="1340" spans="1:4" x14ac:dyDescent="0.5">
      <c r="A1340" t="s">
        <v>374</v>
      </c>
      <c r="B1340" t="s">
        <v>97</v>
      </c>
      <c r="C1340" t="s">
        <v>374</v>
      </c>
      <c r="D1340" t="s">
        <v>98</v>
      </c>
    </row>
    <row r="1341" spans="1:4" x14ac:dyDescent="0.5">
      <c r="A1341" t="s">
        <v>928</v>
      </c>
      <c r="B1341" t="s">
        <v>97</v>
      </c>
      <c r="C1341" t="s">
        <v>928</v>
      </c>
    </row>
    <row r="1342" spans="1:4" x14ac:dyDescent="0.5">
      <c r="A1342" t="s">
        <v>951</v>
      </c>
      <c r="B1342" t="s">
        <v>97</v>
      </c>
      <c r="C1342" t="s">
        <v>951</v>
      </c>
      <c r="D1342" t="s">
        <v>98</v>
      </c>
    </row>
    <row r="1343" spans="1:4" x14ac:dyDescent="0.5">
      <c r="A1343" t="s">
        <v>259</v>
      </c>
      <c r="B1343" t="s">
        <v>97</v>
      </c>
      <c r="C1343" t="s">
        <v>725</v>
      </c>
    </row>
    <row r="1344" spans="1:4" x14ac:dyDescent="0.5">
      <c r="A1344" t="s">
        <v>126</v>
      </c>
      <c r="B1344" t="s">
        <v>97</v>
      </c>
      <c r="C1344" t="s">
        <v>768</v>
      </c>
      <c r="D1344" t="s">
        <v>98</v>
      </c>
    </row>
    <row r="1345" spans="1:4" x14ac:dyDescent="0.5">
      <c r="A1345" t="s">
        <v>174</v>
      </c>
      <c r="B1345" t="s">
        <v>96</v>
      </c>
      <c r="C1345" t="s">
        <v>174</v>
      </c>
    </row>
    <row r="1346" spans="1:4" x14ac:dyDescent="0.5">
      <c r="A1346" t="s">
        <v>158</v>
      </c>
      <c r="B1346" t="s">
        <v>97</v>
      </c>
      <c r="C1346" t="s">
        <v>158</v>
      </c>
    </row>
    <row r="1347" spans="1:4" x14ac:dyDescent="0.5">
      <c r="A1347" t="s">
        <v>329</v>
      </c>
      <c r="B1347" t="s">
        <v>97</v>
      </c>
      <c r="C1347" t="s">
        <v>744</v>
      </c>
      <c r="D1347" t="s">
        <v>722</v>
      </c>
    </row>
    <row r="1348" spans="1:4" x14ac:dyDescent="0.5">
      <c r="A1348" t="s">
        <v>207</v>
      </c>
      <c r="B1348" t="s">
        <v>96</v>
      </c>
      <c r="C1348" t="s">
        <v>789</v>
      </c>
      <c r="D1348" t="s">
        <v>705</v>
      </c>
    </row>
    <row r="1349" spans="1:4" x14ac:dyDescent="0.5">
      <c r="A1349" t="s">
        <v>360</v>
      </c>
      <c r="B1349" t="s">
        <v>97</v>
      </c>
      <c r="C1349" t="s">
        <v>360</v>
      </c>
    </row>
    <row r="1350" spans="1:4" x14ac:dyDescent="0.5">
      <c r="A1350" t="s">
        <v>159</v>
      </c>
      <c r="B1350" t="s">
        <v>97</v>
      </c>
      <c r="C1350" t="s">
        <v>159</v>
      </c>
      <c r="D1350" t="s">
        <v>98</v>
      </c>
    </row>
    <row r="1351" spans="1:4" x14ac:dyDescent="0.5">
      <c r="A1351" t="s">
        <v>416</v>
      </c>
      <c r="B1351" t="s">
        <v>97</v>
      </c>
      <c r="C1351" t="s">
        <v>416</v>
      </c>
    </row>
    <row r="1352" spans="1:4" x14ac:dyDescent="0.5">
      <c r="A1352" t="s">
        <v>287</v>
      </c>
      <c r="B1352" t="s">
        <v>97</v>
      </c>
      <c r="C1352" t="s">
        <v>287</v>
      </c>
    </row>
    <row r="1353" spans="1:4" x14ac:dyDescent="0.5">
      <c r="A1353" t="s">
        <v>419</v>
      </c>
      <c r="B1353" t="s">
        <v>97</v>
      </c>
      <c r="C1353" t="s">
        <v>419</v>
      </c>
    </row>
    <row r="1354" spans="1:4" x14ac:dyDescent="0.5">
      <c r="A1354" t="s">
        <v>184</v>
      </c>
      <c r="B1354" t="s">
        <v>97</v>
      </c>
      <c r="C1354" t="s">
        <v>184</v>
      </c>
      <c r="D1354" t="s">
        <v>98</v>
      </c>
    </row>
    <row r="1355" spans="1:4" x14ac:dyDescent="0.5">
      <c r="A1355" t="s">
        <v>272</v>
      </c>
      <c r="B1355" t="s">
        <v>97</v>
      </c>
      <c r="C1355" t="s">
        <v>272</v>
      </c>
      <c r="D1355" t="s">
        <v>98</v>
      </c>
    </row>
    <row r="1356" spans="1:4" x14ac:dyDescent="0.5">
      <c r="A1356" t="s">
        <v>176</v>
      </c>
      <c r="B1356" t="s">
        <v>97</v>
      </c>
      <c r="C1356" t="s">
        <v>176</v>
      </c>
    </row>
    <row r="1357" spans="1:4" x14ac:dyDescent="0.5">
      <c r="A1357" t="s">
        <v>952</v>
      </c>
      <c r="B1357" t="s">
        <v>97</v>
      </c>
      <c r="C1357" t="s">
        <v>952</v>
      </c>
    </row>
    <row r="1358" spans="1:4" x14ac:dyDescent="0.5">
      <c r="A1358" t="s">
        <v>757</v>
      </c>
      <c r="B1358" t="s">
        <v>97</v>
      </c>
      <c r="C1358" t="s">
        <v>758</v>
      </c>
      <c r="D1358" t="s">
        <v>98</v>
      </c>
    </row>
    <row r="1359" spans="1:4" x14ac:dyDescent="0.5">
      <c r="A1359" t="s">
        <v>127</v>
      </c>
      <c r="B1359" t="s">
        <v>97</v>
      </c>
      <c r="C1359" t="s">
        <v>127</v>
      </c>
      <c r="D1359" t="s">
        <v>98</v>
      </c>
    </row>
    <row r="1360" spans="1:4" x14ac:dyDescent="0.5">
      <c r="A1360" t="s">
        <v>157</v>
      </c>
      <c r="B1360" t="s">
        <v>97</v>
      </c>
      <c r="C1360" t="s">
        <v>825</v>
      </c>
      <c r="D1360" t="s">
        <v>98</v>
      </c>
    </row>
    <row r="1361" spans="1:4" x14ac:dyDescent="0.5">
      <c r="A1361" t="s">
        <v>923</v>
      </c>
      <c r="B1361" t="s">
        <v>96</v>
      </c>
      <c r="C1361" t="s">
        <v>923</v>
      </c>
      <c r="D1361" t="s">
        <v>722</v>
      </c>
    </row>
    <row r="1362" spans="1:4" x14ac:dyDescent="0.5">
      <c r="A1362" t="s">
        <v>953</v>
      </c>
      <c r="B1362" t="s">
        <v>97</v>
      </c>
      <c r="C1362" t="s">
        <v>954</v>
      </c>
      <c r="D1362" t="s">
        <v>705</v>
      </c>
    </row>
    <row r="1363" spans="1:4" x14ac:dyDescent="0.5">
      <c r="A1363" t="s">
        <v>116</v>
      </c>
      <c r="B1363" t="s">
        <v>97</v>
      </c>
      <c r="C1363" t="s">
        <v>116</v>
      </c>
      <c r="D1363" t="s">
        <v>98</v>
      </c>
    </row>
    <row r="1364" spans="1:4" x14ac:dyDescent="0.5">
      <c r="A1364" t="s">
        <v>924</v>
      </c>
      <c r="B1364" t="s">
        <v>97</v>
      </c>
      <c r="C1364" t="s">
        <v>924</v>
      </c>
      <c r="D1364" t="s">
        <v>705</v>
      </c>
    </row>
    <row r="1365" spans="1:4" x14ac:dyDescent="0.5">
      <c r="A1365" t="s">
        <v>115</v>
      </c>
      <c r="B1365" t="s">
        <v>97</v>
      </c>
      <c r="C1365" t="s">
        <v>115</v>
      </c>
      <c r="D1365" t="s">
        <v>705</v>
      </c>
    </row>
    <row r="1366" spans="1:4" x14ac:dyDescent="0.5">
      <c r="A1366" t="s">
        <v>629</v>
      </c>
      <c r="B1366" t="s">
        <v>97</v>
      </c>
      <c r="C1366" t="s">
        <v>629</v>
      </c>
    </row>
    <row r="1367" spans="1:4" x14ac:dyDescent="0.5">
      <c r="A1367" t="s">
        <v>955</v>
      </c>
      <c r="B1367" t="s">
        <v>97</v>
      </c>
      <c r="C1367" t="s">
        <v>955</v>
      </c>
    </row>
    <row r="1368" spans="1:4" x14ac:dyDescent="0.5">
      <c r="A1368" t="s">
        <v>334</v>
      </c>
      <c r="B1368" t="s">
        <v>97</v>
      </c>
      <c r="C1368" t="s">
        <v>334</v>
      </c>
      <c r="D1368" t="s">
        <v>722</v>
      </c>
    </row>
    <row r="1369" spans="1:4" x14ac:dyDescent="0.5">
      <c r="A1369" t="s">
        <v>502</v>
      </c>
      <c r="B1369" t="s">
        <v>97</v>
      </c>
      <c r="C1369" t="s">
        <v>502</v>
      </c>
      <c r="D1369" t="s">
        <v>722</v>
      </c>
    </row>
    <row r="1370" spans="1:4" x14ac:dyDescent="0.5">
      <c r="A1370" t="s">
        <v>172</v>
      </c>
      <c r="B1370" t="s">
        <v>97</v>
      </c>
      <c r="C1370" t="s">
        <v>717</v>
      </c>
      <c r="D1370" t="s">
        <v>98</v>
      </c>
    </row>
    <row r="1371" spans="1:4" x14ac:dyDescent="0.5">
      <c r="A1371" t="s">
        <v>627</v>
      </c>
      <c r="B1371" t="s">
        <v>97</v>
      </c>
      <c r="C1371" t="s">
        <v>888</v>
      </c>
      <c r="D1371" t="s">
        <v>722</v>
      </c>
    </row>
    <row r="1372" spans="1:4" x14ac:dyDescent="0.5">
      <c r="A1372" t="s">
        <v>169</v>
      </c>
      <c r="B1372" t="s">
        <v>97</v>
      </c>
      <c r="C1372" t="s">
        <v>169</v>
      </c>
      <c r="D1372" t="s">
        <v>98</v>
      </c>
    </row>
    <row r="1373" spans="1:4" x14ac:dyDescent="0.5">
      <c r="A1373" t="s">
        <v>175</v>
      </c>
      <c r="B1373" t="s">
        <v>96</v>
      </c>
      <c r="C1373" t="s">
        <v>175</v>
      </c>
      <c r="D1373" t="s">
        <v>98</v>
      </c>
    </row>
    <row r="1374" spans="1:4" x14ac:dyDescent="0.5">
      <c r="A1374" t="s">
        <v>123</v>
      </c>
      <c r="B1374" t="s">
        <v>97</v>
      </c>
      <c r="C1374" t="s">
        <v>123</v>
      </c>
    </row>
    <row r="1375" spans="1:4" x14ac:dyDescent="0.5">
      <c r="A1375" t="s">
        <v>122</v>
      </c>
      <c r="B1375" t="s">
        <v>97</v>
      </c>
      <c r="C1375" t="s">
        <v>122</v>
      </c>
    </row>
    <row r="1376" spans="1:4" x14ac:dyDescent="0.5">
      <c r="A1376" t="s">
        <v>541</v>
      </c>
      <c r="B1376" t="s">
        <v>97</v>
      </c>
      <c r="C1376" t="s">
        <v>541</v>
      </c>
    </row>
    <row r="1377" spans="1:4" x14ac:dyDescent="0.5">
      <c r="A1377" t="s">
        <v>956</v>
      </c>
      <c r="B1377" t="s">
        <v>96</v>
      </c>
      <c r="C1377" t="s">
        <v>956</v>
      </c>
    </row>
    <row r="1378" spans="1:4" x14ac:dyDescent="0.5">
      <c r="A1378" t="s">
        <v>652</v>
      </c>
      <c r="B1378" t="s">
        <v>97</v>
      </c>
      <c r="C1378" t="s">
        <v>652</v>
      </c>
      <c r="D1378" t="s">
        <v>98</v>
      </c>
    </row>
    <row r="1379" spans="1:4" x14ac:dyDescent="0.5">
      <c r="A1379" t="s">
        <v>535</v>
      </c>
      <c r="B1379" t="s">
        <v>97</v>
      </c>
      <c r="C1379" t="s">
        <v>535</v>
      </c>
    </row>
    <row r="1380" spans="1:4" x14ac:dyDescent="0.5">
      <c r="A1380" t="s">
        <v>957</v>
      </c>
      <c r="B1380" t="s">
        <v>97</v>
      </c>
      <c r="C1380" t="s">
        <v>957</v>
      </c>
      <c r="D1380" t="s">
        <v>705</v>
      </c>
    </row>
    <row r="1381" spans="1:4" x14ac:dyDescent="0.5">
      <c r="A1381" t="s">
        <v>640</v>
      </c>
      <c r="B1381" t="s">
        <v>97</v>
      </c>
      <c r="C1381" t="s">
        <v>640</v>
      </c>
      <c r="D1381" t="s">
        <v>98</v>
      </c>
    </row>
    <row r="1382" spans="1:4" x14ac:dyDescent="0.5">
      <c r="A1382" t="s">
        <v>282</v>
      </c>
      <c r="B1382" t="s">
        <v>97</v>
      </c>
      <c r="C1382" t="s">
        <v>852</v>
      </c>
      <c r="D1382" t="s">
        <v>705</v>
      </c>
    </row>
    <row r="1383" spans="1:4" x14ac:dyDescent="0.5">
      <c r="A1383" t="s">
        <v>958</v>
      </c>
      <c r="B1383" t="s">
        <v>97</v>
      </c>
      <c r="C1383" t="s">
        <v>958</v>
      </c>
    </row>
    <row r="1384" spans="1:4" x14ac:dyDescent="0.5">
      <c r="A1384" t="s">
        <v>503</v>
      </c>
      <c r="B1384" t="s">
        <v>97</v>
      </c>
      <c r="C1384" t="s">
        <v>804</v>
      </c>
    </row>
    <row r="1385" spans="1:4" x14ac:dyDescent="0.5">
      <c r="A1385" t="s">
        <v>258</v>
      </c>
      <c r="B1385" t="s">
        <v>97</v>
      </c>
      <c r="C1385" t="s">
        <v>258</v>
      </c>
      <c r="D1385" t="s">
        <v>98</v>
      </c>
    </row>
    <row r="1386" spans="1:4" x14ac:dyDescent="0.5">
      <c r="A1386" t="s">
        <v>959</v>
      </c>
      <c r="B1386" t="s">
        <v>97</v>
      </c>
      <c r="C1386" t="s">
        <v>959</v>
      </c>
    </row>
    <row r="1387" spans="1:4" x14ac:dyDescent="0.5">
      <c r="A1387" t="s">
        <v>555</v>
      </c>
      <c r="B1387" t="s">
        <v>97</v>
      </c>
      <c r="C1387" t="s">
        <v>395</v>
      </c>
      <c r="D1387" t="s">
        <v>98</v>
      </c>
    </row>
    <row r="1388" spans="1:4" x14ac:dyDescent="0.5">
      <c r="A1388" t="s">
        <v>960</v>
      </c>
      <c r="B1388" t="s">
        <v>97</v>
      </c>
      <c r="C1388" t="s">
        <v>960</v>
      </c>
      <c r="D1388" t="s">
        <v>701</v>
      </c>
    </row>
    <row r="1389" spans="1:4" x14ac:dyDescent="0.5">
      <c r="A1389" t="s">
        <v>169</v>
      </c>
      <c r="B1389" t="s">
        <v>97</v>
      </c>
      <c r="C1389" t="s">
        <v>169</v>
      </c>
      <c r="D1389" t="s">
        <v>98</v>
      </c>
    </row>
    <row r="1390" spans="1:4" x14ac:dyDescent="0.5">
      <c r="A1390" t="s">
        <v>436</v>
      </c>
      <c r="B1390" t="s">
        <v>97</v>
      </c>
      <c r="C1390" t="s">
        <v>436</v>
      </c>
      <c r="D1390" t="s">
        <v>98</v>
      </c>
    </row>
    <row r="1391" spans="1:4" x14ac:dyDescent="0.5">
      <c r="A1391" t="s">
        <v>220</v>
      </c>
      <c r="B1391" t="s">
        <v>96</v>
      </c>
      <c r="C1391" t="s">
        <v>220</v>
      </c>
      <c r="D1391" t="s">
        <v>98</v>
      </c>
    </row>
    <row r="1392" spans="1:4" x14ac:dyDescent="0.5">
      <c r="A1392" t="s">
        <v>275</v>
      </c>
      <c r="B1392" t="s">
        <v>97</v>
      </c>
      <c r="C1392" t="s">
        <v>275</v>
      </c>
    </row>
    <row r="1393" spans="1:4" x14ac:dyDescent="0.5">
      <c r="A1393" t="s">
        <v>233</v>
      </c>
      <c r="B1393" t="s">
        <v>97</v>
      </c>
      <c r="C1393" t="s">
        <v>233</v>
      </c>
      <c r="D1393" t="s">
        <v>98</v>
      </c>
    </row>
    <row r="1394" spans="1:4" x14ac:dyDescent="0.5">
      <c r="A1394" t="s">
        <v>756</v>
      </c>
      <c r="B1394" t="s">
        <v>97</v>
      </c>
      <c r="C1394" t="s">
        <v>680</v>
      </c>
      <c r="D1394" t="s">
        <v>98</v>
      </c>
    </row>
    <row r="1395" spans="1:4" x14ac:dyDescent="0.5">
      <c r="A1395" t="s">
        <v>179</v>
      </c>
      <c r="B1395" t="s">
        <v>97</v>
      </c>
      <c r="C1395" t="s">
        <v>798</v>
      </c>
      <c r="D1395" t="s">
        <v>705</v>
      </c>
    </row>
    <row r="1396" spans="1:4" x14ac:dyDescent="0.5">
      <c r="A1396" t="s">
        <v>282</v>
      </c>
      <c r="B1396" t="s">
        <v>97</v>
      </c>
      <c r="C1396" t="s">
        <v>860</v>
      </c>
      <c r="D1396" t="s">
        <v>705</v>
      </c>
    </row>
    <row r="1397" spans="1:4" x14ac:dyDescent="0.5">
      <c r="A1397" t="s">
        <v>196</v>
      </c>
      <c r="B1397" t="s">
        <v>97</v>
      </c>
      <c r="C1397" t="s">
        <v>196</v>
      </c>
      <c r="D1397" t="s">
        <v>98</v>
      </c>
    </row>
    <row r="1398" spans="1:4" x14ac:dyDescent="0.5">
      <c r="A1398" t="s">
        <v>961</v>
      </c>
      <c r="B1398" t="s">
        <v>97</v>
      </c>
      <c r="C1398" t="s">
        <v>962</v>
      </c>
      <c r="D1398" t="s">
        <v>98</v>
      </c>
    </row>
    <row r="1399" spans="1:4" x14ac:dyDescent="0.5">
      <c r="A1399" t="s">
        <v>963</v>
      </c>
      <c r="B1399" t="s">
        <v>97</v>
      </c>
      <c r="C1399" t="s">
        <v>963</v>
      </c>
    </row>
    <row r="1400" spans="1:4" x14ac:dyDescent="0.5">
      <c r="A1400" t="s">
        <v>381</v>
      </c>
      <c r="B1400" t="s">
        <v>97</v>
      </c>
      <c r="C1400" t="s">
        <v>964</v>
      </c>
      <c r="D1400" t="s">
        <v>722</v>
      </c>
    </row>
    <row r="1401" spans="1:4" x14ac:dyDescent="0.5">
      <c r="A1401" t="s">
        <v>430</v>
      </c>
      <c r="B1401" t="s">
        <v>96</v>
      </c>
      <c r="C1401" t="s">
        <v>430</v>
      </c>
    </row>
    <row r="1402" spans="1:4" x14ac:dyDescent="0.5">
      <c r="A1402" t="s">
        <v>571</v>
      </c>
      <c r="B1402" t="s">
        <v>97</v>
      </c>
      <c r="C1402" t="s">
        <v>571</v>
      </c>
    </row>
    <row r="1403" spans="1:4" x14ac:dyDescent="0.5">
      <c r="A1403" t="s">
        <v>602</v>
      </c>
      <c r="B1403" t="s">
        <v>97</v>
      </c>
      <c r="C1403" t="s">
        <v>602</v>
      </c>
      <c r="D1403" t="s">
        <v>98</v>
      </c>
    </row>
    <row r="1404" spans="1:4" x14ac:dyDescent="0.5">
      <c r="A1404" t="s">
        <v>756</v>
      </c>
      <c r="B1404" t="s">
        <v>97</v>
      </c>
      <c r="C1404" t="s">
        <v>349</v>
      </c>
      <c r="D1404" t="s">
        <v>98</v>
      </c>
    </row>
    <row r="1405" spans="1:4" x14ac:dyDescent="0.5">
      <c r="A1405" t="s">
        <v>323</v>
      </c>
      <c r="B1405" t="s">
        <v>97</v>
      </c>
      <c r="C1405" t="s">
        <v>833</v>
      </c>
    </row>
    <row r="1406" spans="1:4" x14ac:dyDescent="0.5">
      <c r="A1406" t="s">
        <v>409</v>
      </c>
      <c r="B1406" t="s">
        <v>97</v>
      </c>
      <c r="C1406" t="s">
        <v>409</v>
      </c>
    </row>
    <row r="1407" spans="1:4" x14ac:dyDescent="0.5">
      <c r="A1407" t="s">
        <v>664</v>
      </c>
      <c r="B1407" t="s">
        <v>96</v>
      </c>
      <c r="C1407" t="s">
        <v>664</v>
      </c>
      <c r="D1407" t="s">
        <v>98</v>
      </c>
    </row>
    <row r="1408" spans="1:4" x14ac:dyDescent="0.5">
      <c r="A1408" t="s">
        <v>965</v>
      </c>
      <c r="B1408" t="s">
        <v>97</v>
      </c>
      <c r="C1408" t="s">
        <v>965</v>
      </c>
      <c r="D1408" t="s">
        <v>98</v>
      </c>
    </row>
    <row r="1409" spans="1:4" x14ac:dyDescent="0.5">
      <c r="A1409" t="s">
        <v>756</v>
      </c>
      <c r="B1409" t="s">
        <v>97</v>
      </c>
      <c r="C1409" t="s">
        <v>896</v>
      </c>
      <c r="D1409" t="s">
        <v>98</v>
      </c>
    </row>
    <row r="1410" spans="1:4" x14ac:dyDescent="0.5">
      <c r="A1410" t="s">
        <v>340</v>
      </c>
      <c r="B1410" t="s">
        <v>97</v>
      </c>
      <c r="C1410" t="s">
        <v>754</v>
      </c>
    </row>
    <row r="1411" spans="1:4" x14ac:dyDescent="0.5">
      <c r="A1411" t="s">
        <v>660</v>
      </c>
      <c r="B1411" t="s">
        <v>96</v>
      </c>
      <c r="C1411" t="s">
        <v>660</v>
      </c>
      <c r="D1411" t="s">
        <v>98</v>
      </c>
    </row>
    <row r="1412" spans="1:4" x14ac:dyDescent="0.5">
      <c r="A1412" t="s">
        <v>532</v>
      </c>
      <c r="B1412" t="s">
        <v>97</v>
      </c>
      <c r="C1412" t="s">
        <v>868</v>
      </c>
    </row>
    <row r="1413" spans="1:4" x14ac:dyDescent="0.5">
      <c r="A1413" t="s">
        <v>106</v>
      </c>
      <c r="B1413" t="s">
        <v>97</v>
      </c>
      <c r="C1413" t="s">
        <v>106</v>
      </c>
    </row>
    <row r="1414" spans="1:4" x14ac:dyDescent="0.5">
      <c r="A1414" t="s">
        <v>303</v>
      </c>
      <c r="B1414" t="s">
        <v>97</v>
      </c>
      <c r="C1414" t="s">
        <v>303</v>
      </c>
    </row>
    <row r="1415" spans="1:4" x14ac:dyDescent="0.5">
      <c r="A1415" t="s">
        <v>312</v>
      </c>
      <c r="B1415" t="s">
        <v>97</v>
      </c>
      <c r="C1415" t="s">
        <v>312</v>
      </c>
      <c r="D1415" t="s">
        <v>98</v>
      </c>
    </row>
    <row r="1416" spans="1:4" x14ac:dyDescent="0.5">
      <c r="A1416" t="s">
        <v>134</v>
      </c>
      <c r="B1416" t="s">
        <v>97</v>
      </c>
      <c r="C1416" t="s">
        <v>134</v>
      </c>
    </row>
    <row r="1417" spans="1:4" x14ac:dyDescent="0.5">
      <c r="A1417" t="s">
        <v>312</v>
      </c>
      <c r="B1417" t="s">
        <v>97</v>
      </c>
      <c r="C1417" t="s">
        <v>706</v>
      </c>
      <c r="D1417" t="s">
        <v>98</v>
      </c>
    </row>
    <row r="1418" spans="1:4" x14ac:dyDescent="0.5">
      <c r="A1418" t="s">
        <v>966</v>
      </c>
      <c r="B1418" t="s">
        <v>97</v>
      </c>
      <c r="C1418" t="s">
        <v>966</v>
      </c>
    </row>
    <row r="1419" spans="1:4" x14ac:dyDescent="0.5">
      <c r="A1419" t="s">
        <v>967</v>
      </c>
      <c r="B1419" t="s">
        <v>97</v>
      </c>
      <c r="C1419" t="s">
        <v>967</v>
      </c>
    </row>
    <row r="1420" spans="1:4" x14ac:dyDescent="0.5">
      <c r="A1420" t="s">
        <v>323</v>
      </c>
      <c r="B1420" t="s">
        <v>97</v>
      </c>
      <c r="C1420" t="s">
        <v>755</v>
      </c>
    </row>
    <row r="1421" spans="1:4" x14ac:dyDescent="0.5">
      <c r="A1421" t="s">
        <v>357</v>
      </c>
      <c r="B1421" t="s">
        <v>97</v>
      </c>
      <c r="C1421" t="s">
        <v>874</v>
      </c>
      <c r="D1421" t="s">
        <v>722</v>
      </c>
    </row>
    <row r="1422" spans="1:4" x14ac:dyDescent="0.5">
      <c r="A1422" t="s">
        <v>968</v>
      </c>
      <c r="B1422" t="s">
        <v>97</v>
      </c>
      <c r="C1422" t="s">
        <v>968</v>
      </c>
      <c r="D1422" t="s">
        <v>98</v>
      </c>
    </row>
    <row r="1423" spans="1:4" x14ac:dyDescent="0.5">
      <c r="A1423" t="s">
        <v>721</v>
      </c>
      <c r="B1423" t="s">
        <v>97</v>
      </c>
      <c r="C1423" t="s">
        <v>414</v>
      </c>
      <c r="D1423" t="s">
        <v>98</v>
      </c>
    </row>
    <row r="1424" spans="1:4" x14ac:dyDescent="0.5">
      <c r="A1424" t="s">
        <v>159</v>
      </c>
      <c r="B1424" t="s">
        <v>97</v>
      </c>
      <c r="C1424" t="s">
        <v>159</v>
      </c>
      <c r="D1424" t="s">
        <v>98</v>
      </c>
    </row>
    <row r="1425" spans="1:4" x14ac:dyDescent="0.5">
      <c r="A1425" t="s">
        <v>156</v>
      </c>
      <c r="B1425" t="s">
        <v>97</v>
      </c>
      <c r="C1425" t="s">
        <v>156</v>
      </c>
      <c r="D1425" t="s">
        <v>98</v>
      </c>
    </row>
    <row r="1426" spans="1:4" x14ac:dyDescent="0.5">
      <c r="A1426" t="s">
        <v>646</v>
      </c>
      <c r="B1426" t="s">
        <v>97</v>
      </c>
      <c r="C1426" t="s">
        <v>646</v>
      </c>
    </row>
    <row r="1427" spans="1:4" x14ac:dyDescent="0.5">
      <c r="A1427" t="s">
        <v>847</v>
      </c>
      <c r="B1427" t="s">
        <v>97</v>
      </c>
      <c r="C1427" t="s">
        <v>847</v>
      </c>
      <c r="D1427" t="s">
        <v>98</v>
      </c>
    </row>
    <row r="1428" spans="1:4" x14ac:dyDescent="0.5">
      <c r="A1428" t="s">
        <v>721</v>
      </c>
      <c r="B1428" t="s">
        <v>97</v>
      </c>
      <c r="C1428" t="s">
        <v>516</v>
      </c>
      <c r="D1428" t="s">
        <v>98</v>
      </c>
    </row>
    <row r="1429" spans="1:4" x14ac:dyDescent="0.5">
      <c r="A1429" t="s">
        <v>236</v>
      </c>
      <c r="B1429" t="s">
        <v>96</v>
      </c>
      <c r="C1429" t="s">
        <v>236</v>
      </c>
      <c r="D1429" t="s">
        <v>701</v>
      </c>
    </row>
    <row r="1430" spans="1:4" x14ac:dyDescent="0.5">
      <c r="A1430" t="s">
        <v>884</v>
      </c>
      <c r="B1430" t="s">
        <v>97</v>
      </c>
      <c r="C1430" t="s">
        <v>884</v>
      </c>
      <c r="D1430" t="s">
        <v>98</v>
      </c>
    </row>
    <row r="1431" spans="1:4" x14ac:dyDescent="0.5">
      <c r="A1431" t="s">
        <v>756</v>
      </c>
      <c r="B1431" t="s">
        <v>97</v>
      </c>
      <c r="C1431" t="s">
        <v>247</v>
      </c>
      <c r="D1431" t="s">
        <v>98</v>
      </c>
    </row>
    <row r="1432" spans="1:4" x14ac:dyDescent="0.5">
      <c r="A1432" t="s">
        <v>115</v>
      </c>
      <c r="B1432" t="s">
        <v>97</v>
      </c>
      <c r="C1432" t="s">
        <v>115</v>
      </c>
      <c r="D1432" t="s">
        <v>705</v>
      </c>
    </row>
    <row r="1433" spans="1:4" x14ac:dyDescent="0.5">
      <c r="A1433" t="s">
        <v>167</v>
      </c>
      <c r="B1433" t="s">
        <v>97</v>
      </c>
      <c r="C1433" t="s">
        <v>167</v>
      </c>
      <c r="D1433" t="s">
        <v>701</v>
      </c>
    </row>
    <row r="1434" spans="1:4" x14ac:dyDescent="0.5">
      <c r="A1434" t="s">
        <v>535</v>
      </c>
      <c r="B1434" t="s">
        <v>97</v>
      </c>
      <c r="C1434" t="s">
        <v>535</v>
      </c>
    </row>
    <row r="1435" spans="1:4" x14ac:dyDescent="0.5">
      <c r="A1435" t="s">
        <v>191</v>
      </c>
      <c r="B1435" t="s">
        <v>96</v>
      </c>
      <c r="C1435" t="s">
        <v>828</v>
      </c>
    </row>
    <row r="1436" spans="1:4" x14ac:dyDescent="0.5">
      <c r="A1436" t="s">
        <v>116</v>
      </c>
      <c r="B1436" t="s">
        <v>97</v>
      </c>
      <c r="C1436" t="s">
        <v>94</v>
      </c>
      <c r="D1436" t="s">
        <v>98</v>
      </c>
    </row>
    <row r="1437" spans="1:4" x14ac:dyDescent="0.5">
      <c r="A1437" t="s">
        <v>165</v>
      </c>
      <c r="B1437" t="s">
        <v>97</v>
      </c>
      <c r="C1437" t="s">
        <v>165</v>
      </c>
      <c r="D1437" t="s">
        <v>98</v>
      </c>
    </row>
    <row r="1438" spans="1:4" x14ac:dyDescent="0.5">
      <c r="A1438" t="s">
        <v>423</v>
      </c>
      <c r="B1438" t="s">
        <v>97</v>
      </c>
      <c r="C1438" t="s">
        <v>423</v>
      </c>
    </row>
    <row r="1439" spans="1:4" x14ac:dyDescent="0.5">
      <c r="A1439" t="s">
        <v>636</v>
      </c>
      <c r="B1439" t="s">
        <v>97</v>
      </c>
      <c r="C1439" t="s">
        <v>636</v>
      </c>
    </row>
    <row r="1440" spans="1:4" x14ac:dyDescent="0.5">
      <c r="A1440" t="s">
        <v>969</v>
      </c>
      <c r="B1440" t="s">
        <v>97</v>
      </c>
      <c r="C1440" t="s">
        <v>969</v>
      </c>
    </row>
    <row r="1441" spans="1:4" x14ac:dyDescent="0.5">
      <c r="A1441" t="s">
        <v>970</v>
      </c>
      <c r="B1441" t="s">
        <v>97</v>
      </c>
      <c r="C1441" t="s">
        <v>970</v>
      </c>
    </row>
    <row r="1442" spans="1:4" x14ac:dyDescent="0.5">
      <c r="A1442" t="s">
        <v>134</v>
      </c>
      <c r="B1442" t="s">
        <v>97</v>
      </c>
      <c r="C1442" t="s">
        <v>134</v>
      </c>
    </row>
    <row r="1443" spans="1:4" x14ac:dyDescent="0.5">
      <c r="A1443" t="s">
        <v>162</v>
      </c>
      <c r="B1443" t="s">
        <v>97</v>
      </c>
      <c r="C1443" t="s">
        <v>162</v>
      </c>
      <c r="D1443" t="s">
        <v>98</v>
      </c>
    </row>
    <row r="1444" spans="1:4" x14ac:dyDescent="0.5">
      <c r="A1444" t="s">
        <v>292</v>
      </c>
      <c r="B1444" t="s">
        <v>97</v>
      </c>
      <c r="C1444" t="s">
        <v>292</v>
      </c>
      <c r="D1444" t="s">
        <v>98</v>
      </c>
    </row>
    <row r="1445" spans="1:4" x14ac:dyDescent="0.5">
      <c r="A1445" t="s">
        <v>595</v>
      </c>
      <c r="B1445" t="s">
        <v>97</v>
      </c>
      <c r="C1445" t="s">
        <v>595</v>
      </c>
    </row>
    <row r="1446" spans="1:4" x14ac:dyDescent="0.5">
      <c r="A1446" t="s">
        <v>174</v>
      </c>
      <c r="B1446" t="s">
        <v>96</v>
      </c>
      <c r="C1446" t="s">
        <v>174</v>
      </c>
    </row>
    <row r="1447" spans="1:4" x14ac:dyDescent="0.5">
      <c r="A1447" t="s">
        <v>971</v>
      </c>
      <c r="B1447" t="s">
        <v>97</v>
      </c>
      <c r="C1447" t="s">
        <v>971</v>
      </c>
    </row>
    <row r="1448" spans="1:4" x14ac:dyDescent="0.5">
      <c r="A1448" t="s">
        <v>532</v>
      </c>
      <c r="B1448" t="s">
        <v>97</v>
      </c>
      <c r="C1448" t="s">
        <v>868</v>
      </c>
    </row>
    <row r="1449" spans="1:4" x14ac:dyDescent="0.5">
      <c r="A1449" t="s">
        <v>151</v>
      </c>
      <c r="B1449" t="s">
        <v>97</v>
      </c>
      <c r="C1449" t="s">
        <v>749</v>
      </c>
    </row>
    <row r="1450" spans="1:4" x14ac:dyDescent="0.5">
      <c r="A1450" t="s">
        <v>127</v>
      </c>
      <c r="B1450" t="s">
        <v>97</v>
      </c>
      <c r="C1450" t="s">
        <v>127</v>
      </c>
      <c r="D1450" t="s">
        <v>98</v>
      </c>
    </row>
    <row r="1451" spans="1:4" x14ac:dyDescent="0.5">
      <c r="A1451" t="s">
        <v>363</v>
      </c>
      <c r="B1451" t="s">
        <v>97</v>
      </c>
      <c r="C1451" t="s">
        <v>363</v>
      </c>
    </row>
    <row r="1452" spans="1:4" x14ac:dyDescent="0.5">
      <c r="A1452" t="s">
        <v>750</v>
      </c>
      <c r="B1452" t="s">
        <v>97</v>
      </c>
      <c r="C1452" t="s">
        <v>284</v>
      </c>
      <c r="D1452" t="s">
        <v>98</v>
      </c>
    </row>
    <row r="1453" spans="1:4" x14ac:dyDescent="0.5">
      <c r="A1453" t="s">
        <v>441</v>
      </c>
      <c r="B1453" t="s">
        <v>96</v>
      </c>
      <c r="C1453" t="s">
        <v>441</v>
      </c>
      <c r="D1453" t="s">
        <v>98</v>
      </c>
    </row>
    <row r="1454" spans="1:4" x14ac:dyDescent="0.5">
      <c r="A1454" t="s">
        <v>972</v>
      </c>
      <c r="B1454" t="s">
        <v>97</v>
      </c>
      <c r="C1454" t="s">
        <v>972</v>
      </c>
    </row>
    <row r="1455" spans="1:4" x14ac:dyDescent="0.5">
      <c r="A1455" t="s">
        <v>724</v>
      </c>
      <c r="B1455" t="s">
        <v>97</v>
      </c>
      <c r="C1455" t="s">
        <v>475</v>
      </c>
      <c r="D1455" t="s">
        <v>722</v>
      </c>
    </row>
    <row r="1456" spans="1:4" x14ac:dyDescent="0.5">
      <c r="A1456" t="s">
        <v>973</v>
      </c>
      <c r="B1456" t="s">
        <v>97</v>
      </c>
      <c r="C1456" t="s">
        <v>973</v>
      </c>
      <c r="D1456" t="s">
        <v>722</v>
      </c>
    </row>
    <row r="1457" spans="1:4" x14ac:dyDescent="0.5">
      <c r="A1457" t="s">
        <v>191</v>
      </c>
      <c r="B1457" t="s">
        <v>97</v>
      </c>
      <c r="C1457" t="s">
        <v>191</v>
      </c>
    </row>
    <row r="1458" spans="1:4" x14ac:dyDescent="0.5">
      <c r="A1458" t="s">
        <v>180</v>
      </c>
      <c r="B1458" t="s">
        <v>97</v>
      </c>
      <c r="C1458" t="s">
        <v>706</v>
      </c>
    </row>
    <row r="1459" spans="1:4" x14ac:dyDescent="0.5">
      <c r="A1459" t="s">
        <v>253</v>
      </c>
      <c r="B1459" t="s">
        <v>97</v>
      </c>
      <c r="C1459" t="s">
        <v>734</v>
      </c>
    </row>
    <row r="1460" spans="1:4" x14ac:dyDescent="0.5">
      <c r="A1460" t="s">
        <v>172</v>
      </c>
      <c r="B1460" t="s">
        <v>97</v>
      </c>
      <c r="C1460" t="s">
        <v>717</v>
      </c>
      <c r="D1460" t="s">
        <v>98</v>
      </c>
    </row>
    <row r="1461" spans="1:4" x14ac:dyDescent="0.5">
      <c r="A1461" t="s">
        <v>400</v>
      </c>
      <c r="B1461" t="s">
        <v>97</v>
      </c>
      <c r="C1461" t="s">
        <v>400</v>
      </c>
    </row>
    <row r="1462" spans="1:4" x14ac:dyDescent="0.5">
      <c r="A1462" t="s">
        <v>341</v>
      </c>
      <c r="B1462" t="s">
        <v>96</v>
      </c>
      <c r="C1462" t="s">
        <v>341</v>
      </c>
    </row>
    <row r="1463" spans="1:4" x14ac:dyDescent="0.5">
      <c r="A1463" t="s">
        <v>243</v>
      </c>
      <c r="B1463" t="s">
        <v>96</v>
      </c>
      <c r="C1463" t="s">
        <v>243</v>
      </c>
      <c r="D1463" t="s">
        <v>98</v>
      </c>
    </row>
    <row r="1464" spans="1:4" x14ac:dyDescent="0.5">
      <c r="A1464" t="s">
        <v>797</v>
      </c>
      <c r="B1464" t="s">
        <v>96</v>
      </c>
      <c r="C1464" t="s">
        <v>575</v>
      </c>
      <c r="D1464" t="s">
        <v>98</v>
      </c>
    </row>
    <row r="1465" spans="1:4" x14ac:dyDescent="0.5">
      <c r="A1465" t="s">
        <v>312</v>
      </c>
      <c r="B1465" t="s">
        <v>97</v>
      </c>
      <c r="C1465" t="s">
        <v>706</v>
      </c>
      <c r="D1465" t="s">
        <v>98</v>
      </c>
    </row>
    <row r="1466" spans="1:4" x14ac:dyDescent="0.5">
      <c r="A1466" t="s">
        <v>323</v>
      </c>
      <c r="B1466" t="s">
        <v>97</v>
      </c>
      <c r="C1466" t="s">
        <v>755</v>
      </c>
    </row>
    <row r="1467" spans="1:4" x14ac:dyDescent="0.5">
      <c r="A1467" t="s">
        <v>276</v>
      </c>
      <c r="B1467" t="s">
        <v>96</v>
      </c>
      <c r="C1467" t="s">
        <v>276</v>
      </c>
      <c r="D1467" t="s">
        <v>98</v>
      </c>
    </row>
    <row r="1468" spans="1:4" x14ac:dyDescent="0.5">
      <c r="A1468" t="s">
        <v>974</v>
      </c>
      <c r="B1468" t="s">
        <v>97</v>
      </c>
      <c r="C1468" t="s">
        <v>974</v>
      </c>
    </row>
    <row r="1469" spans="1:4" x14ac:dyDescent="0.5">
      <c r="A1469" t="s">
        <v>115</v>
      </c>
      <c r="B1469" t="s">
        <v>97</v>
      </c>
      <c r="C1469" t="s">
        <v>115</v>
      </c>
      <c r="D1469" t="s">
        <v>705</v>
      </c>
    </row>
    <row r="1470" spans="1:4" x14ac:dyDescent="0.5">
      <c r="A1470" t="s">
        <v>975</v>
      </c>
      <c r="B1470" t="s">
        <v>96</v>
      </c>
      <c r="C1470" t="s">
        <v>975</v>
      </c>
    </row>
    <row r="1471" spans="1:4" x14ac:dyDescent="0.5">
      <c r="A1471" t="s">
        <v>156</v>
      </c>
      <c r="B1471" t="s">
        <v>97</v>
      </c>
      <c r="C1471" t="s">
        <v>156</v>
      </c>
      <c r="D1471" t="s">
        <v>98</v>
      </c>
    </row>
    <row r="1472" spans="1:4" x14ac:dyDescent="0.5">
      <c r="A1472" t="s">
        <v>721</v>
      </c>
      <c r="B1472" t="s">
        <v>97</v>
      </c>
      <c r="C1472" t="s">
        <v>414</v>
      </c>
      <c r="D1472" t="s">
        <v>98</v>
      </c>
    </row>
    <row r="1473" spans="1:4" x14ac:dyDescent="0.5">
      <c r="A1473" t="s">
        <v>162</v>
      </c>
      <c r="B1473" t="s">
        <v>97</v>
      </c>
      <c r="C1473" t="s">
        <v>162</v>
      </c>
      <c r="D1473" t="s">
        <v>98</v>
      </c>
    </row>
    <row r="1474" spans="1:4" x14ac:dyDescent="0.5">
      <c r="A1474" t="s">
        <v>282</v>
      </c>
      <c r="B1474" t="s">
        <v>97</v>
      </c>
      <c r="C1474" t="s">
        <v>860</v>
      </c>
      <c r="D1474" t="s">
        <v>705</v>
      </c>
    </row>
    <row r="1475" spans="1:4" x14ac:dyDescent="0.5">
      <c r="A1475" t="s">
        <v>436</v>
      </c>
      <c r="B1475" t="s">
        <v>97</v>
      </c>
      <c r="C1475" t="s">
        <v>436</v>
      </c>
      <c r="D1475" t="s">
        <v>98</v>
      </c>
    </row>
    <row r="1476" spans="1:4" x14ac:dyDescent="0.5">
      <c r="A1476" t="s">
        <v>238</v>
      </c>
      <c r="B1476" t="s">
        <v>97</v>
      </c>
      <c r="C1476" t="s">
        <v>238</v>
      </c>
      <c r="D1476" t="s">
        <v>98</v>
      </c>
    </row>
    <row r="1477" spans="1:4" x14ac:dyDescent="0.5">
      <c r="A1477" t="s">
        <v>220</v>
      </c>
      <c r="B1477" t="s">
        <v>96</v>
      </c>
      <c r="C1477" t="s">
        <v>220</v>
      </c>
      <c r="D1477" t="s">
        <v>98</v>
      </c>
    </row>
    <row r="1478" spans="1:4" x14ac:dyDescent="0.5">
      <c r="A1478" t="s">
        <v>131</v>
      </c>
      <c r="B1478" t="s">
        <v>97</v>
      </c>
      <c r="C1478" t="s">
        <v>131</v>
      </c>
      <c r="D1478" t="s">
        <v>98</v>
      </c>
    </row>
    <row r="1479" spans="1:4" x14ac:dyDescent="0.5">
      <c r="A1479" t="s">
        <v>127</v>
      </c>
      <c r="B1479" t="s">
        <v>97</v>
      </c>
      <c r="C1479" t="s">
        <v>127</v>
      </c>
      <c r="D1479" t="s">
        <v>98</v>
      </c>
    </row>
    <row r="1480" spans="1:4" x14ac:dyDescent="0.5">
      <c r="A1480" t="s">
        <v>159</v>
      </c>
      <c r="B1480" t="s">
        <v>97</v>
      </c>
      <c r="C1480" t="s">
        <v>159</v>
      </c>
      <c r="D1480" t="s">
        <v>98</v>
      </c>
    </row>
    <row r="1481" spans="1:4" x14ac:dyDescent="0.5">
      <c r="A1481" t="s">
        <v>134</v>
      </c>
      <c r="B1481" t="s">
        <v>97</v>
      </c>
      <c r="C1481" t="s">
        <v>134</v>
      </c>
    </row>
    <row r="1482" spans="1:4" x14ac:dyDescent="0.5">
      <c r="A1482" t="s">
        <v>976</v>
      </c>
      <c r="B1482" t="s">
        <v>96</v>
      </c>
      <c r="C1482" t="s">
        <v>976</v>
      </c>
      <c r="D1482" t="s">
        <v>98</v>
      </c>
    </row>
    <row r="1483" spans="1:4" x14ac:dyDescent="0.5">
      <c r="A1483" t="s">
        <v>977</v>
      </c>
      <c r="B1483" t="s">
        <v>97</v>
      </c>
      <c r="C1483" t="s">
        <v>978</v>
      </c>
      <c r="D1483" t="s">
        <v>98</v>
      </c>
    </row>
    <row r="1484" spans="1:4" x14ac:dyDescent="0.5">
      <c r="A1484" t="s">
        <v>184</v>
      </c>
      <c r="B1484" t="s">
        <v>97</v>
      </c>
      <c r="C1484" t="s">
        <v>184</v>
      </c>
      <c r="D1484" t="s">
        <v>98</v>
      </c>
    </row>
    <row r="1485" spans="1:4" x14ac:dyDescent="0.5">
      <c r="A1485" t="s">
        <v>510</v>
      </c>
      <c r="B1485" t="s">
        <v>97</v>
      </c>
      <c r="C1485" t="s">
        <v>480</v>
      </c>
    </row>
    <row r="1486" spans="1:4" x14ac:dyDescent="0.5">
      <c r="A1486" t="s">
        <v>182</v>
      </c>
      <c r="B1486" t="s">
        <v>97</v>
      </c>
      <c r="C1486" t="s">
        <v>182</v>
      </c>
      <c r="D1486" t="s">
        <v>705</v>
      </c>
    </row>
    <row r="1487" spans="1:4" x14ac:dyDescent="0.5">
      <c r="A1487" t="s">
        <v>979</v>
      </c>
      <c r="B1487" t="s">
        <v>96</v>
      </c>
      <c r="C1487" t="s">
        <v>979</v>
      </c>
    </row>
    <row r="1488" spans="1:4" x14ac:dyDescent="0.5">
      <c r="A1488" t="s">
        <v>968</v>
      </c>
      <c r="B1488" t="s">
        <v>97</v>
      </c>
      <c r="C1488" t="s">
        <v>968</v>
      </c>
      <c r="D1488" t="s">
        <v>98</v>
      </c>
    </row>
    <row r="1489" spans="1:4" x14ac:dyDescent="0.5">
      <c r="A1489" t="s">
        <v>404</v>
      </c>
      <c r="B1489" t="s">
        <v>97</v>
      </c>
      <c r="C1489" t="s">
        <v>727</v>
      </c>
    </row>
    <row r="1490" spans="1:4" x14ac:dyDescent="0.5">
      <c r="A1490" t="s">
        <v>125</v>
      </c>
      <c r="B1490" t="s">
        <v>97</v>
      </c>
      <c r="C1490" t="s">
        <v>125</v>
      </c>
      <c r="D1490" t="s">
        <v>98</v>
      </c>
    </row>
    <row r="1491" spans="1:4" x14ac:dyDescent="0.5">
      <c r="A1491" t="s">
        <v>126</v>
      </c>
      <c r="B1491" t="s">
        <v>97</v>
      </c>
      <c r="C1491" t="s">
        <v>768</v>
      </c>
      <c r="D1491" t="s">
        <v>98</v>
      </c>
    </row>
    <row r="1492" spans="1:4" x14ac:dyDescent="0.5">
      <c r="A1492" t="s">
        <v>980</v>
      </c>
      <c r="B1492" t="s">
        <v>97</v>
      </c>
      <c r="C1492" t="s">
        <v>980</v>
      </c>
    </row>
    <row r="1493" spans="1:4" x14ac:dyDescent="0.5">
      <c r="A1493" t="s">
        <v>981</v>
      </c>
      <c r="B1493" t="s">
        <v>97</v>
      </c>
      <c r="C1493" t="s">
        <v>981</v>
      </c>
    </row>
    <row r="1494" spans="1:4" x14ac:dyDescent="0.5">
      <c r="A1494" t="s">
        <v>253</v>
      </c>
      <c r="B1494" t="s">
        <v>97</v>
      </c>
      <c r="C1494" t="s">
        <v>726</v>
      </c>
    </row>
    <row r="1495" spans="1:4" x14ac:dyDescent="0.5">
      <c r="A1495" t="s">
        <v>938</v>
      </c>
      <c r="B1495" t="s">
        <v>97</v>
      </c>
      <c r="C1495" t="s">
        <v>938</v>
      </c>
    </row>
    <row r="1496" spans="1:4" x14ac:dyDescent="0.5">
      <c r="A1496" t="s">
        <v>147</v>
      </c>
      <c r="B1496" t="s">
        <v>97</v>
      </c>
      <c r="C1496" t="s">
        <v>732</v>
      </c>
    </row>
    <row r="1497" spans="1:4" x14ac:dyDescent="0.5">
      <c r="A1497" t="s">
        <v>151</v>
      </c>
      <c r="B1497" t="s">
        <v>97</v>
      </c>
      <c r="C1497" t="s">
        <v>749</v>
      </c>
    </row>
    <row r="1498" spans="1:4" x14ac:dyDescent="0.5">
      <c r="A1498" t="s">
        <v>312</v>
      </c>
      <c r="B1498" t="s">
        <v>97</v>
      </c>
      <c r="C1498" t="s">
        <v>706</v>
      </c>
      <c r="D1498" t="s">
        <v>98</v>
      </c>
    </row>
    <row r="1499" spans="1:4" x14ac:dyDescent="0.5">
      <c r="A1499" t="s">
        <v>982</v>
      </c>
      <c r="B1499" t="s">
        <v>97</v>
      </c>
      <c r="C1499" t="s">
        <v>982</v>
      </c>
      <c r="D1499" t="s">
        <v>98</v>
      </c>
    </row>
    <row r="1500" spans="1:4" x14ac:dyDescent="0.5">
      <c r="A1500" t="s">
        <v>329</v>
      </c>
      <c r="B1500" t="s">
        <v>97</v>
      </c>
      <c r="C1500" t="s">
        <v>744</v>
      </c>
      <c r="D1500" t="s">
        <v>722</v>
      </c>
    </row>
    <row r="1501" spans="1:4" x14ac:dyDescent="0.5">
      <c r="A1501" t="s">
        <v>226</v>
      </c>
      <c r="B1501" t="s">
        <v>97</v>
      </c>
      <c r="C1501" t="s">
        <v>983</v>
      </c>
      <c r="D1501" t="s">
        <v>98</v>
      </c>
    </row>
    <row r="1502" spans="1:4" x14ac:dyDescent="0.5">
      <c r="A1502" t="s">
        <v>116</v>
      </c>
      <c r="B1502" t="s">
        <v>97</v>
      </c>
      <c r="C1502" t="s">
        <v>94</v>
      </c>
      <c r="D1502" t="s">
        <v>98</v>
      </c>
    </row>
    <row r="1503" spans="1:4" x14ac:dyDescent="0.5">
      <c r="A1503" t="s">
        <v>590</v>
      </c>
      <c r="B1503" t="s">
        <v>97</v>
      </c>
      <c r="C1503" t="s">
        <v>862</v>
      </c>
    </row>
    <row r="1504" spans="1:4" x14ac:dyDescent="0.5">
      <c r="A1504" t="s">
        <v>532</v>
      </c>
      <c r="B1504" t="s">
        <v>97</v>
      </c>
      <c r="C1504" t="s">
        <v>868</v>
      </c>
    </row>
    <row r="1505" spans="1:4" x14ac:dyDescent="0.5">
      <c r="A1505" t="s">
        <v>312</v>
      </c>
      <c r="B1505" t="s">
        <v>97</v>
      </c>
      <c r="C1505" t="s">
        <v>312</v>
      </c>
      <c r="D1505" t="s">
        <v>98</v>
      </c>
    </row>
    <row r="1506" spans="1:4" x14ac:dyDescent="0.5">
      <c r="A1506" t="s">
        <v>836</v>
      </c>
      <c r="B1506" t="s">
        <v>97</v>
      </c>
      <c r="C1506" t="s">
        <v>837</v>
      </c>
    </row>
    <row r="1507" spans="1:4" x14ac:dyDescent="0.5">
      <c r="A1507" t="s">
        <v>972</v>
      </c>
      <c r="B1507" t="s">
        <v>97</v>
      </c>
      <c r="C1507" t="s">
        <v>972</v>
      </c>
    </row>
    <row r="1508" spans="1:4" x14ac:dyDescent="0.5">
      <c r="A1508" t="s">
        <v>266</v>
      </c>
      <c r="B1508" t="s">
        <v>97</v>
      </c>
      <c r="C1508" t="s">
        <v>984</v>
      </c>
      <c r="D1508" t="s">
        <v>98</v>
      </c>
    </row>
    <row r="1509" spans="1:4" x14ac:dyDescent="0.5">
      <c r="A1509" t="s">
        <v>393</v>
      </c>
      <c r="B1509" t="s">
        <v>97</v>
      </c>
      <c r="C1509" t="s">
        <v>393</v>
      </c>
      <c r="D1509" t="s">
        <v>705</v>
      </c>
    </row>
    <row r="1510" spans="1:4" x14ac:dyDescent="0.5">
      <c r="A1510" t="s">
        <v>124</v>
      </c>
      <c r="B1510" t="s">
        <v>97</v>
      </c>
      <c r="C1510" t="s">
        <v>124</v>
      </c>
      <c r="D1510" t="s">
        <v>98</v>
      </c>
    </row>
    <row r="1511" spans="1:4" x14ac:dyDescent="0.5">
      <c r="A1511" t="s">
        <v>366</v>
      </c>
      <c r="B1511" t="s">
        <v>97</v>
      </c>
      <c r="C1511" t="s">
        <v>730</v>
      </c>
    </row>
    <row r="1512" spans="1:4" x14ac:dyDescent="0.5">
      <c r="A1512" t="s">
        <v>170</v>
      </c>
      <c r="B1512" t="s">
        <v>97</v>
      </c>
      <c r="C1512" t="s">
        <v>700</v>
      </c>
    </row>
    <row r="1513" spans="1:4" x14ac:dyDescent="0.5">
      <c r="A1513" t="s">
        <v>312</v>
      </c>
      <c r="B1513" t="s">
        <v>97</v>
      </c>
      <c r="C1513" t="s">
        <v>706</v>
      </c>
      <c r="D1513" t="s">
        <v>98</v>
      </c>
    </row>
    <row r="1514" spans="1:4" x14ac:dyDescent="0.5">
      <c r="A1514" t="s">
        <v>942</v>
      </c>
      <c r="B1514" t="s">
        <v>97</v>
      </c>
      <c r="C1514" t="s">
        <v>942</v>
      </c>
      <c r="D1514" t="s">
        <v>705</v>
      </c>
    </row>
    <row r="1515" spans="1:4" x14ac:dyDescent="0.5">
      <c r="A1515" t="s">
        <v>532</v>
      </c>
      <c r="B1515" t="s">
        <v>97</v>
      </c>
      <c r="C1515" t="s">
        <v>868</v>
      </c>
    </row>
    <row r="1516" spans="1:4" x14ac:dyDescent="0.5">
      <c r="A1516" t="s">
        <v>226</v>
      </c>
      <c r="B1516" t="s">
        <v>97</v>
      </c>
      <c r="C1516" t="s">
        <v>985</v>
      </c>
      <c r="D1516" t="s">
        <v>98</v>
      </c>
    </row>
    <row r="1517" spans="1:4" x14ac:dyDescent="0.5">
      <c r="A1517" t="s">
        <v>316</v>
      </c>
      <c r="B1517" t="s">
        <v>97</v>
      </c>
      <c r="C1517" t="s">
        <v>316</v>
      </c>
      <c r="D1517" t="s">
        <v>98</v>
      </c>
    </row>
    <row r="1518" spans="1:4" x14ac:dyDescent="0.5">
      <c r="A1518" t="s">
        <v>180</v>
      </c>
      <c r="B1518" t="s">
        <v>97</v>
      </c>
      <c r="C1518" t="s">
        <v>706</v>
      </c>
    </row>
    <row r="1519" spans="1:4" x14ac:dyDescent="0.5">
      <c r="A1519" t="s">
        <v>986</v>
      </c>
      <c r="B1519" t="s">
        <v>97</v>
      </c>
      <c r="C1519" t="s">
        <v>986</v>
      </c>
    </row>
    <row r="1520" spans="1:4" x14ac:dyDescent="0.5">
      <c r="A1520" t="s">
        <v>423</v>
      </c>
      <c r="B1520" t="s">
        <v>97</v>
      </c>
      <c r="C1520" t="s">
        <v>423</v>
      </c>
    </row>
    <row r="1521" spans="1:4" x14ac:dyDescent="0.5">
      <c r="A1521" t="s">
        <v>197</v>
      </c>
      <c r="B1521" t="s">
        <v>96</v>
      </c>
      <c r="C1521" t="s">
        <v>197</v>
      </c>
    </row>
    <row r="1522" spans="1:4" x14ac:dyDescent="0.5">
      <c r="A1522" t="s">
        <v>159</v>
      </c>
      <c r="B1522" t="s">
        <v>97</v>
      </c>
      <c r="C1522" t="s">
        <v>159</v>
      </c>
      <c r="D1522" t="s">
        <v>98</v>
      </c>
    </row>
    <row r="1523" spans="1:4" x14ac:dyDescent="0.5">
      <c r="A1523" t="s">
        <v>179</v>
      </c>
      <c r="B1523" t="s">
        <v>97</v>
      </c>
      <c r="C1523" t="s">
        <v>798</v>
      </c>
      <c r="D1523" t="s">
        <v>705</v>
      </c>
    </row>
    <row r="1524" spans="1:4" x14ac:dyDescent="0.5">
      <c r="A1524" t="s">
        <v>438</v>
      </c>
      <c r="B1524" t="s">
        <v>97</v>
      </c>
      <c r="C1524" t="s">
        <v>987</v>
      </c>
      <c r="D1524" t="s">
        <v>98</v>
      </c>
    </row>
    <row r="1525" spans="1:4" x14ac:dyDescent="0.5">
      <c r="A1525" t="s">
        <v>988</v>
      </c>
      <c r="B1525" t="s">
        <v>97</v>
      </c>
      <c r="C1525" t="s">
        <v>988</v>
      </c>
      <c r="D1525" t="s">
        <v>705</v>
      </c>
    </row>
    <row r="1526" spans="1:4" x14ac:dyDescent="0.5">
      <c r="A1526" t="s">
        <v>392</v>
      </c>
      <c r="B1526" t="s">
        <v>97</v>
      </c>
      <c r="C1526" t="s">
        <v>817</v>
      </c>
    </row>
    <row r="1527" spans="1:4" x14ac:dyDescent="0.5">
      <c r="A1527" t="s">
        <v>105</v>
      </c>
      <c r="B1527" t="s">
        <v>96</v>
      </c>
      <c r="C1527" t="s">
        <v>105</v>
      </c>
      <c r="D1527" t="s">
        <v>98</v>
      </c>
    </row>
    <row r="1528" spans="1:4" x14ac:dyDescent="0.5">
      <c r="A1528" t="s">
        <v>226</v>
      </c>
      <c r="B1528" t="s">
        <v>97</v>
      </c>
      <c r="C1528" t="s">
        <v>989</v>
      </c>
      <c r="D1528" t="s">
        <v>98</v>
      </c>
    </row>
    <row r="1529" spans="1:4" x14ac:dyDescent="0.5">
      <c r="A1529" t="s">
        <v>477</v>
      </c>
      <c r="B1529" t="s">
        <v>97</v>
      </c>
      <c r="C1529" t="s">
        <v>477</v>
      </c>
    </row>
    <row r="1530" spans="1:4" x14ac:dyDescent="0.5">
      <c r="A1530" t="s">
        <v>990</v>
      </c>
      <c r="B1530" t="s">
        <v>97</v>
      </c>
      <c r="C1530" t="s">
        <v>990</v>
      </c>
    </row>
    <row r="1531" spans="1:4" x14ac:dyDescent="0.5">
      <c r="A1531" t="s">
        <v>520</v>
      </c>
      <c r="B1531" t="s">
        <v>96</v>
      </c>
      <c r="C1531" t="s">
        <v>520</v>
      </c>
    </row>
    <row r="1532" spans="1:4" x14ac:dyDescent="0.5">
      <c r="A1532" t="s">
        <v>351</v>
      </c>
      <c r="B1532" t="s">
        <v>97</v>
      </c>
      <c r="C1532" t="s">
        <v>351</v>
      </c>
      <c r="D1532" t="s">
        <v>98</v>
      </c>
    </row>
    <row r="1533" spans="1:4" x14ac:dyDescent="0.5">
      <c r="A1533" t="s">
        <v>312</v>
      </c>
      <c r="B1533" t="s">
        <v>97</v>
      </c>
      <c r="C1533" t="s">
        <v>312</v>
      </c>
      <c r="D1533" t="s">
        <v>98</v>
      </c>
    </row>
    <row r="1534" spans="1:4" x14ac:dyDescent="0.5">
      <c r="A1534" t="s">
        <v>991</v>
      </c>
      <c r="B1534" t="s">
        <v>97</v>
      </c>
      <c r="C1534" t="s">
        <v>992</v>
      </c>
      <c r="D1534" t="s">
        <v>98</v>
      </c>
    </row>
    <row r="1535" spans="1:4" x14ac:dyDescent="0.5">
      <c r="A1535" t="s">
        <v>151</v>
      </c>
      <c r="B1535" t="s">
        <v>97</v>
      </c>
      <c r="C1535" t="s">
        <v>749</v>
      </c>
    </row>
    <row r="1536" spans="1:4" x14ac:dyDescent="0.5">
      <c r="A1536" t="s">
        <v>981</v>
      </c>
      <c r="B1536" t="s">
        <v>97</v>
      </c>
      <c r="C1536" t="s">
        <v>981</v>
      </c>
    </row>
    <row r="1537" spans="1:4" x14ac:dyDescent="0.5">
      <c r="A1537" t="s">
        <v>993</v>
      </c>
      <c r="B1537" t="s">
        <v>97</v>
      </c>
      <c r="C1537" t="s">
        <v>994</v>
      </c>
    </row>
    <row r="1538" spans="1:4" x14ac:dyDescent="0.5">
      <c r="A1538" t="s">
        <v>374</v>
      </c>
      <c r="B1538" t="s">
        <v>97</v>
      </c>
      <c r="C1538" t="s">
        <v>374</v>
      </c>
      <c r="D1538" t="s">
        <v>98</v>
      </c>
    </row>
    <row r="1539" spans="1:4" x14ac:dyDescent="0.5">
      <c r="A1539" t="s">
        <v>156</v>
      </c>
      <c r="B1539" t="s">
        <v>97</v>
      </c>
      <c r="C1539" t="s">
        <v>156</v>
      </c>
      <c r="D1539" t="s">
        <v>98</v>
      </c>
    </row>
    <row r="1540" spans="1:4" x14ac:dyDescent="0.5">
      <c r="A1540" t="s">
        <v>908</v>
      </c>
      <c r="B1540" t="s">
        <v>97</v>
      </c>
      <c r="C1540" t="s">
        <v>908</v>
      </c>
    </row>
    <row r="1541" spans="1:4" x14ac:dyDescent="0.5">
      <c r="A1541" t="s">
        <v>191</v>
      </c>
      <c r="B1541" t="s">
        <v>96</v>
      </c>
      <c r="C1541" t="s">
        <v>828</v>
      </c>
    </row>
    <row r="1542" spans="1:4" x14ac:dyDescent="0.5">
      <c r="A1542" t="s">
        <v>995</v>
      </c>
      <c r="B1542" t="s">
        <v>97</v>
      </c>
      <c r="C1542" t="s">
        <v>995</v>
      </c>
    </row>
    <row r="1543" spans="1:4" x14ac:dyDescent="0.5">
      <c r="A1543" t="s">
        <v>122</v>
      </c>
      <c r="B1543" t="s">
        <v>97</v>
      </c>
      <c r="C1543" t="s">
        <v>122</v>
      </c>
    </row>
    <row r="1544" spans="1:4" x14ac:dyDescent="0.5">
      <c r="A1544" t="s">
        <v>607</v>
      </c>
      <c r="B1544" t="s">
        <v>97</v>
      </c>
      <c r="C1544" t="s">
        <v>607</v>
      </c>
    </row>
    <row r="1545" spans="1:4" x14ac:dyDescent="0.5">
      <c r="A1545" t="s">
        <v>535</v>
      </c>
      <c r="B1545" t="s">
        <v>97</v>
      </c>
      <c r="C1545" t="s">
        <v>535</v>
      </c>
    </row>
    <row r="1546" spans="1:4" x14ac:dyDescent="0.5">
      <c r="A1546" t="s">
        <v>778</v>
      </c>
      <c r="B1546" t="s">
        <v>96</v>
      </c>
      <c r="C1546" t="s">
        <v>778</v>
      </c>
    </row>
    <row r="1547" spans="1:4" x14ac:dyDescent="0.5">
      <c r="A1547" t="s">
        <v>134</v>
      </c>
      <c r="B1547" t="s">
        <v>97</v>
      </c>
      <c r="C1547" t="s">
        <v>134</v>
      </c>
    </row>
    <row r="1548" spans="1:4" x14ac:dyDescent="0.5">
      <c r="A1548" t="s">
        <v>304</v>
      </c>
      <c r="B1548" t="s">
        <v>96</v>
      </c>
      <c r="C1548" t="s">
        <v>304</v>
      </c>
    </row>
    <row r="1549" spans="1:4" x14ac:dyDescent="0.5">
      <c r="A1549" t="s">
        <v>996</v>
      </c>
      <c r="B1549" t="s">
        <v>97</v>
      </c>
      <c r="C1549" t="s">
        <v>996</v>
      </c>
      <c r="D1549" t="s">
        <v>98</v>
      </c>
    </row>
    <row r="1550" spans="1:4" x14ac:dyDescent="0.5">
      <c r="A1550" t="s">
        <v>417</v>
      </c>
      <c r="B1550" t="s">
        <v>97</v>
      </c>
      <c r="C1550" t="s">
        <v>417</v>
      </c>
      <c r="D1550" t="s">
        <v>98</v>
      </c>
    </row>
    <row r="1551" spans="1:4" x14ac:dyDescent="0.5">
      <c r="A1551" t="s">
        <v>997</v>
      </c>
      <c r="B1551" t="s">
        <v>96</v>
      </c>
      <c r="C1551" t="s">
        <v>997</v>
      </c>
      <c r="D1551" t="s">
        <v>98</v>
      </c>
    </row>
    <row r="1552" spans="1:4" x14ac:dyDescent="0.5">
      <c r="A1552" t="s">
        <v>264</v>
      </c>
      <c r="B1552" t="s">
        <v>97</v>
      </c>
      <c r="C1552" t="s">
        <v>786</v>
      </c>
    </row>
    <row r="1553" spans="1:4" x14ac:dyDescent="0.5">
      <c r="A1553" t="s">
        <v>164</v>
      </c>
      <c r="B1553" t="s">
        <v>97</v>
      </c>
      <c r="C1553" t="s">
        <v>747</v>
      </c>
      <c r="D1553" t="s">
        <v>98</v>
      </c>
    </row>
    <row r="1554" spans="1:4" x14ac:dyDescent="0.5">
      <c r="A1554" t="s">
        <v>172</v>
      </c>
      <c r="B1554" t="s">
        <v>97</v>
      </c>
      <c r="C1554" t="s">
        <v>717</v>
      </c>
      <c r="D1554" t="s">
        <v>98</v>
      </c>
    </row>
    <row r="1555" spans="1:4" x14ac:dyDescent="0.5">
      <c r="A1555" t="s">
        <v>299</v>
      </c>
      <c r="B1555" t="s">
        <v>97</v>
      </c>
      <c r="C1555" t="s">
        <v>946</v>
      </c>
      <c r="D1555" t="s">
        <v>705</v>
      </c>
    </row>
    <row r="1556" spans="1:4" x14ac:dyDescent="0.5">
      <c r="A1556" t="s">
        <v>312</v>
      </c>
      <c r="B1556" t="s">
        <v>97</v>
      </c>
      <c r="C1556" t="s">
        <v>312</v>
      </c>
      <c r="D1556" t="s">
        <v>98</v>
      </c>
    </row>
    <row r="1557" spans="1:4" x14ac:dyDescent="0.5">
      <c r="A1557" t="s">
        <v>196</v>
      </c>
      <c r="B1557" t="s">
        <v>97</v>
      </c>
      <c r="C1557" t="s">
        <v>196</v>
      </c>
      <c r="D1557" t="s">
        <v>98</v>
      </c>
    </row>
    <row r="1558" spans="1:4" x14ac:dyDescent="0.5">
      <c r="A1558" t="s">
        <v>185</v>
      </c>
      <c r="B1558" t="s">
        <v>97</v>
      </c>
      <c r="C1558" t="s">
        <v>185</v>
      </c>
    </row>
    <row r="1559" spans="1:4" x14ac:dyDescent="0.5">
      <c r="A1559" t="s">
        <v>998</v>
      </c>
      <c r="B1559" t="s">
        <v>97</v>
      </c>
      <c r="C1559" t="s">
        <v>998</v>
      </c>
      <c r="D1559" t="s">
        <v>98</v>
      </c>
    </row>
    <row r="1560" spans="1:4" x14ac:dyDescent="0.5">
      <c r="A1560" t="s">
        <v>999</v>
      </c>
      <c r="B1560" t="s">
        <v>97</v>
      </c>
      <c r="C1560" t="s">
        <v>999</v>
      </c>
      <c r="D1560" t="s">
        <v>98</v>
      </c>
    </row>
    <row r="1561" spans="1:4" x14ac:dyDescent="0.5">
      <c r="A1561" t="s">
        <v>1000</v>
      </c>
      <c r="B1561" t="s">
        <v>97</v>
      </c>
      <c r="C1561" t="s">
        <v>1000</v>
      </c>
    </row>
    <row r="1562" spans="1:4" x14ac:dyDescent="0.5">
      <c r="A1562" t="s">
        <v>169</v>
      </c>
      <c r="B1562" t="s">
        <v>97</v>
      </c>
      <c r="C1562" t="s">
        <v>169</v>
      </c>
      <c r="D1562" t="s">
        <v>98</v>
      </c>
    </row>
    <row r="1563" spans="1:4" x14ac:dyDescent="0.5">
      <c r="A1563" t="s">
        <v>202</v>
      </c>
      <c r="B1563" t="s">
        <v>97</v>
      </c>
      <c r="C1563" t="s">
        <v>202</v>
      </c>
      <c r="D1563" t="s">
        <v>705</v>
      </c>
    </row>
    <row r="1564" spans="1:4" x14ac:dyDescent="0.5">
      <c r="A1564" t="s">
        <v>482</v>
      </c>
      <c r="B1564" t="s">
        <v>97</v>
      </c>
      <c r="C1564" t="s">
        <v>740</v>
      </c>
      <c r="D1564" t="s">
        <v>98</v>
      </c>
    </row>
    <row r="1565" spans="1:4" x14ac:dyDescent="0.5">
      <c r="A1565" t="s">
        <v>1001</v>
      </c>
      <c r="B1565" t="s">
        <v>97</v>
      </c>
      <c r="C1565" t="s">
        <v>1001</v>
      </c>
      <c r="D1565" t="s">
        <v>98</v>
      </c>
    </row>
    <row r="1566" spans="1:4" x14ac:dyDescent="0.5">
      <c r="A1566" t="s">
        <v>323</v>
      </c>
      <c r="B1566" t="s">
        <v>97</v>
      </c>
      <c r="C1566" t="s">
        <v>833</v>
      </c>
    </row>
    <row r="1567" spans="1:4" x14ac:dyDescent="0.5">
      <c r="A1567" t="s">
        <v>1002</v>
      </c>
      <c r="B1567" t="s">
        <v>97</v>
      </c>
      <c r="C1567" t="s">
        <v>1002</v>
      </c>
    </row>
    <row r="1568" spans="1:4" x14ac:dyDescent="0.5">
      <c r="A1568" t="s">
        <v>142</v>
      </c>
      <c r="B1568" t="s">
        <v>97</v>
      </c>
      <c r="C1568" t="s">
        <v>142</v>
      </c>
      <c r="D1568" t="s">
        <v>98</v>
      </c>
    </row>
    <row r="1569" spans="1:4" x14ac:dyDescent="0.5">
      <c r="A1569" t="s">
        <v>703</v>
      </c>
      <c r="B1569" t="s">
        <v>97</v>
      </c>
      <c r="C1569" t="s">
        <v>704</v>
      </c>
      <c r="D1569" t="s">
        <v>98</v>
      </c>
    </row>
    <row r="1570" spans="1:4" x14ac:dyDescent="0.5">
      <c r="A1570" t="s">
        <v>647</v>
      </c>
      <c r="B1570" t="s">
        <v>97</v>
      </c>
      <c r="C1570" t="s">
        <v>647</v>
      </c>
    </row>
    <row r="1571" spans="1:4" x14ac:dyDescent="0.5">
      <c r="A1571" t="s">
        <v>436</v>
      </c>
      <c r="B1571" t="s">
        <v>97</v>
      </c>
      <c r="C1571" t="s">
        <v>436</v>
      </c>
      <c r="D1571" t="s">
        <v>98</v>
      </c>
    </row>
    <row r="1572" spans="1:4" x14ac:dyDescent="0.5">
      <c r="A1572" t="s">
        <v>756</v>
      </c>
      <c r="B1572" t="s">
        <v>97</v>
      </c>
      <c r="C1572" t="s">
        <v>680</v>
      </c>
      <c r="D1572" t="s">
        <v>98</v>
      </c>
    </row>
    <row r="1573" spans="1:4" x14ac:dyDescent="0.5">
      <c r="A1573" t="s">
        <v>115</v>
      </c>
      <c r="B1573" t="s">
        <v>97</v>
      </c>
      <c r="C1573" t="s">
        <v>115</v>
      </c>
      <c r="D1573" t="s">
        <v>705</v>
      </c>
    </row>
    <row r="1574" spans="1:4" x14ac:dyDescent="0.5">
      <c r="A1574" t="s">
        <v>960</v>
      </c>
      <c r="B1574" t="s">
        <v>97</v>
      </c>
      <c r="C1574" t="s">
        <v>960</v>
      </c>
      <c r="D1574" t="s">
        <v>701</v>
      </c>
    </row>
    <row r="1575" spans="1:4" x14ac:dyDescent="0.5">
      <c r="A1575" t="s">
        <v>276</v>
      </c>
      <c r="B1575" t="s">
        <v>96</v>
      </c>
      <c r="C1575" t="s">
        <v>276</v>
      </c>
      <c r="D1575" t="s">
        <v>98</v>
      </c>
    </row>
    <row r="1576" spans="1:4" x14ac:dyDescent="0.5">
      <c r="A1576" t="s">
        <v>1003</v>
      </c>
      <c r="B1576" t="s">
        <v>97</v>
      </c>
      <c r="C1576" t="s">
        <v>1003</v>
      </c>
      <c r="D1576" t="s">
        <v>705</v>
      </c>
    </row>
    <row r="1577" spans="1:4" x14ac:dyDescent="0.5">
      <c r="A1577" t="s">
        <v>167</v>
      </c>
      <c r="B1577" t="s">
        <v>97</v>
      </c>
      <c r="C1577" t="s">
        <v>167</v>
      </c>
      <c r="D1577" t="s">
        <v>701</v>
      </c>
    </row>
    <row r="1578" spans="1:4" x14ac:dyDescent="0.5">
      <c r="A1578" t="s">
        <v>123</v>
      </c>
      <c r="B1578" t="s">
        <v>97</v>
      </c>
      <c r="C1578" t="s">
        <v>123</v>
      </c>
    </row>
    <row r="1579" spans="1:4" x14ac:dyDescent="0.5">
      <c r="A1579" t="s">
        <v>239</v>
      </c>
      <c r="B1579" t="s">
        <v>97</v>
      </c>
      <c r="C1579" t="s">
        <v>239</v>
      </c>
      <c r="D1579" t="s">
        <v>98</v>
      </c>
    </row>
    <row r="1580" spans="1:4" x14ac:dyDescent="0.5">
      <c r="A1580" t="s">
        <v>220</v>
      </c>
      <c r="B1580" t="s">
        <v>96</v>
      </c>
      <c r="C1580" t="s">
        <v>220</v>
      </c>
      <c r="D1580" t="s">
        <v>98</v>
      </c>
    </row>
    <row r="1581" spans="1:4" x14ac:dyDescent="0.5">
      <c r="A1581" t="s">
        <v>728</v>
      </c>
      <c r="B1581" t="s">
        <v>97</v>
      </c>
      <c r="C1581" t="s">
        <v>729</v>
      </c>
      <c r="D1581" t="s">
        <v>98</v>
      </c>
    </row>
    <row r="1582" spans="1:4" x14ac:dyDescent="0.5">
      <c r="A1582" t="s">
        <v>258</v>
      </c>
      <c r="B1582" t="s">
        <v>97</v>
      </c>
      <c r="C1582" t="s">
        <v>258</v>
      </c>
      <c r="D1582" t="s">
        <v>98</v>
      </c>
    </row>
    <row r="1583" spans="1:4" x14ac:dyDescent="0.5">
      <c r="A1583" t="s">
        <v>346</v>
      </c>
      <c r="B1583" t="s">
        <v>97</v>
      </c>
      <c r="C1583" t="s">
        <v>346</v>
      </c>
      <c r="D1583" t="s">
        <v>98</v>
      </c>
    </row>
    <row r="1584" spans="1:4" x14ac:dyDescent="0.5">
      <c r="A1584" t="s">
        <v>943</v>
      </c>
      <c r="B1584" t="s">
        <v>97</v>
      </c>
      <c r="C1584" t="s">
        <v>943</v>
      </c>
    </row>
    <row r="1585" spans="1:4" x14ac:dyDescent="0.5">
      <c r="A1585" t="s">
        <v>608</v>
      </c>
      <c r="B1585" t="s">
        <v>97</v>
      </c>
      <c r="C1585" t="s">
        <v>608</v>
      </c>
      <c r="D1585" t="s">
        <v>722</v>
      </c>
    </row>
    <row r="1586" spans="1:4" x14ac:dyDescent="0.5">
      <c r="A1586" t="s">
        <v>221</v>
      </c>
      <c r="B1586" t="s">
        <v>97</v>
      </c>
      <c r="C1586" t="s">
        <v>221</v>
      </c>
    </row>
    <row r="1587" spans="1:4" x14ac:dyDescent="0.5">
      <c r="A1587" t="s">
        <v>1004</v>
      </c>
      <c r="B1587" t="s">
        <v>96</v>
      </c>
      <c r="C1587" t="s">
        <v>1004</v>
      </c>
      <c r="D1587" t="s">
        <v>98</v>
      </c>
    </row>
    <row r="1588" spans="1:4" x14ac:dyDescent="0.5">
      <c r="A1588" t="s">
        <v>942</v>
      </c>
      <c r="B1588" t="s">
        <v>97</v>
      </c>
      <c r="C1588" t="s">
        <v>942</v>
      </c>
      <c r="D1588" t="s">
        <v>705</v>
      </c>
    </row>
    <row r="1589" spans="1:4" x14ac:dyDescent="0.5">
      <c r="A1589" t="s">
        <v>1005</v>
      </c>
      <c r="B1589" t="s">
        <v>97</v>
      </c>
      <c r="C1589" t="s">
        <v>1005</v>
      </c>
      <c r="D1589" t="s">
        <v>98</v>
      </c>
    </row>
    <row r="1590" spans="1:4" x14ac:dyDescent="0.5">
      <c r="A1590" t="s">
        <v>156</v>
      </c>
      <c r="B1590" t="s">
        <v>97</v>
      </c>
      <c r="C1590" t="s">
        <v>156</v>
      </c>
      <c r="D1590" t="s">
        <v>98</v>
      </c>
    </row>
    <row r="1591" spans="1:4" x14ac:dyDescent="0.5">
      <c r="A1591" t="s">
        <v>557</v>
      </c>
      <c r="B1591" t="s">
        <v>96</v>
      </c>
      <c r="C1591" t="s">
        <v>557</v>
      </c>
      <c r="D1591" t="s">
        <v>722</v>
      </c>
    </row>
    <row r="1592" spans="1:4" x14ac:dyDescent="0.5">
      <c r="A1592" t="s">
        <v>374</v>
      </c>
      <c r="B1592" t="s">
        <v>97</v>
      </c>
      <c r="C1592" t="s">
        <v>374</v>
      </c>
      <c r="D1592" t="s">
        <v>98</v>
      </c>
    </row>
    <row r="1593" spans="1:4" x14ac:dyDescent="0.5">
      <c r="A1593" t="s">
        <v>478</v>
      </c>
      <c r="B1593" t="s">
        <v>97</v>
      </c>
      <c r="C1593" t="s">
        <v>718</v>
      </c>
    </row>
    <row r="1594" spans="1:4" x14ac:dyDescent="0.5">
      <c r="A1594" t="s">
        <v>636</v>
      </c>
      <c r="B1594" t="s">
        <v>97</v>
      </c>
      <c r="C1594" t="s">
        <v>636</v>
      </c>
    </row>
    <row r="1595" spans="1:4" x14ac:dyDescent="0.5">
      <c r="A1595" t="s">
        <v>137</v>
      </c>
      <c r="B1595" t="s">
        <v>96</v>
      </c>
      <c r="C1595" t="s">
        <v>803</v>
      </c>
      <c r="D1595" t="s">
        <v>98</v>
      </c>
    </row>
    <row r="1596" spans="1:4" x14ac:dyDescent="0.5">
      <c r="A1596" t="s">
        <v>234</v>
      </c>
      <c r="B1596" t="s">
        <v>97</v>
      </c>
      <c r="C1596" t="s">
        <v>234</v>
      </c>
      <c r="D1596" t="s">
        <v>705</v>
      </c>
    </row>
    <row r="1597" spans="1:4" x14ac:dyDescent="0.5">
      <c r="A1597" t="s">
        <v>438</v>
      </c>
      <c r="B1597" t="s">
        <v>97</v>
      </c>
      <c r="C1597" t="s">
        <v>438</v>
      </c>
      <c r="D1597" t="s">
        <v>98</v>
      </c>
    </row>
    <row r="1598" spans="1:4" x14ac:dyDescent="0.5">
      <c r="A1598" t="s">
        <v>169</v>
      </c>
      <c r="B1598" t="s">
        <v>97</v>
      </c>
      <c r="C1598" t="s">
        <v>169</v>
      </c>
      <c r="D1598" t="s">
        <v>98</v>
      </c>
    </row>
    <row r="1599" spans="1:4" x14ac:dyDescent="0.5">
      <c r="A1599" t="s">
        <v>270</v>
      </c>
      <c r="B1599" t="s">
        <v>97</v>
      </c>
      <c r="C1599" t="s">
        <v>823</v>
      </c>
      <c r="D1599" t="s">
        <v>98</v>
      </c>
    </row>
    <row r="1600" spans="1:4" x14ac:dyDescent="0.5">
      <c r="A1600" t="s">
        <v>660</v>
      </c>
      <c r="B1600" t="s">
        <v>96</v>
      </c>
      <c r="C1600" t="s">
        <v>660</v>
      </c>
      <c r="D1600" t="s">
        <v>98</v>
      </c>
    </row>
    <row r="1601" spans="1:4" x14ac:dyDescent="0.5">
      <c r="A1601" t="s">
        <v>245</v>
      </c>
      <c r="B1601" t="s">
        <v>97</v>
      </c>
      <c r="C1601" t="s">
        <v>245</v>
      </c>
      <c r="D1601" t="s">
        <v>98</v>
      </c>
    </row>
    <row r="1602" spans="1:4" x14ac:dyDescent="0.5">
      <c r="A1602" t="s">
        <v>208</v>
      </c>
      <c r="B1602" t="s">
        <v>97</v>
      </c>
      <c r="C1602" t="s">
        <v>208</v>
      </c>
      <c r="D1602" t="s">
        <v>98</v>
      </c>
    </row>
    <row r="1603" spans="1:4" x14ac:dyDescent="0.5">
      <c r="A1603" t="s">
        <v>162</v>
      </c>
      <c r="B1603" t="s">
        <v>97</v>
      </c>
      <c r="C1603" t="s">
        <v>162</v>
      </c>
      <c r="D1603" t="s">
        <v>98</v>
      </c>
    </row>
    <row r="1604" spans="1:4" x14ac:dyDescent="0.5">
      <c r="A1604" t="s">
        <v>261</v>
      </c>
      <c r="B1604" t="s">
        <v>97</v>
      </c>
      <c r="C1604" t="s">
        <v>261</v>
      </c>
      <c r="D1604" t="s">
        <v>98</v>
      </c>
    </row>
    <row r="1605" spans="1:4" x14ac:dyDescent="0.5">
      <c r="A1605" t="s">
        <v>196</v>
      </c>
      <c r="B1605" t="s">
        <v>97</v>
      </c>
      <c r="C1605" t="s">
        <v>196</v>
      </c>
      <c r="D1605" t="s">
        <v>98</v>
      </c>
    </row>
    <row r="1606" spans="1:4" x14ac:dyDescent="0.5">
      <c r="A1606" t="s">
        <v>171</v>
      </c>
      <c r="B1606" t="s">
        <v>97</v>
      </c>
      <c r="C1606" t="s">
        <v>787</v>
      </c>
    </row>
    <row r="1607" spans="1:4" x14ac:dyDescent="0.5">
      <c r="A1607" t="s">
        <v>165</v>
      </c>
      <c r="B1607" t="s">
        <v>97</v>
      </c>
      <c r="C1607" t="s">
        <v>165</v>
      </c>
      <c r="D1607" t="s">
        <v>98</v>
      </c>
    </row>
    <row r="1608" spans="1:4" x14ac:dyDescent="0.5">
      <c r="A1608" t="s">
        <v>1006</v>
      </c>
      <c r="B1608" t="s">
        <v>97</v>
      </c>
      <c r="C1608" t="s">
        <v>1006</v>
      </c>
    </row>
    <row r="1609" spans="1:4" x14ac:dyDescent="0.5">
      <c r="A1609" t="s">
        <v>434</v>
      </c>
      <c r="B1609" t="s">
        <v>97</v>
      </c>
      <c r="C1609" t="s">
        <v>741</v>
      </c>
    </row>
    <row r="1610" spans="1:4" x14ac:dyDescent="0.5">
      <c r="A1610" t="s">
        <v>173</v>
      </c>
      <c r="B1610" t="s">
        <v>96</v>
      </c>
      <c r="C1610" t="s">
        <v>173</v>
      </c>
      <c r="D1610" t="s">
        <v>98</v>
      </c>
    </row>
    <row r="1611" spans="1:4" x14ac:dyDescent="0.5">
      <c r="A1611" t="s">
        <v>536</v>
      </c>
      <c r="B1611" t="s">
        <v>97</v>
      </c>
      <c r="C1611" t="s">
        <v>536</v>
      </c>
    </row>
    <row r="1612" spans="1:4" x14ac:dyDescent="0.5">
      <c r="A1612" t="s">
        <v>130</v>
      </c>
      <c r="B1612" t="s">
        <v>97</v>
      </c>
      <c r="C1612" t="s">
        <v>130</v>
      </c>
      <c r="D1612" t="s">
        <v>98</v>
      </c>
    </row>
    <row r="1613" spans="1:4" x14ac:dyDescent="0.5">
      <c r="A1613" t="s">
        <v>1007</v>
      </c>
      <c r="B1613" t="s">
        <v>97</v>
      </c>
      <c r="C1613" t="s">
        <v>1008</v>
      </c>
    </row>
    <row r="1614" spans="1:4" x14ac:dyDescent="0.5">
      <c r="A1614" t="s">
        <v>965</v>
      </c>
      <c r="B1614" t="s">
        <v>97</v>
      </c>
      <c r="C1614" t="s">
        <v>965</v>
      </c>
      <c r="D1614" t="s">
        <v>98</v>
      </c>
    </row>
    <row r="1615" spans="1:4" x14ac:dyDescent="0.5">
      <c r="A1615" t="s">
        <v>134</v>
      </c>
      <c r="B1615" t="s">
        <v>97</v>
      </c>
      <c r="C1615" t="s">
        <v>134</v>
      </c>
    </row>
    <row r="1616" spans="1:4" x14ac:dyDescent="0.5">
      <c r="A1616" t="s">
        <v>156</v>
      </c>
      <c r="B1616" t="s">
        <v>97</v>
      </c>
      <c r="C1616" t="s">
        <v>156</v>
      </c>
      <c r="D1616" t="s">
        <v>98</v>
      </c>
    </row>
    <row r="1617" spans="1:4" x14ac:dyDescent="0.5">
      <c r="A1617" t="s">
        <v>555</v>
      </c>
      <c r="B1617" t="s">
        <v>97</v>
      </c>
      <c r="C1617" t="s">
        <v>395</v>
      </c>
      <c r="D1617" t="s">
        <v>98</v>
      </c>
    </row>
    <row r="1618" spans="1:4" x14ac:dyDescent="0.5">
      <c r="A1618" t="s">
        <v>115</v>
      </c>
      <c r="B1618" t="s">
        <v>97</v>
      </c>
      <c r="C1618" t="s">
        <v>115</v>
      </c>
      <c r="D1618" t="s">
        <v>705</v>
      </c>
    </row>
    <row r="1619" spans="1:4" x14ac:dyDescent="0.5">
      <c r="A1619" t="s">
        <v>126</v>
      </c>
      <c r="B1619" t="s">
        <v>97</v>
      </c>
      <c r="C1619" t="s">
        <v>768</v>
      </c>
      <c r="D1619" t="s">
        <v>98</v>
      </c>
    </row>
    <row r="1620" spans="1:4" x14ac:dyDescent="0.5">
      <c r="A1620" t="s">
        <v>510</v>
      </c>
      <c r="B1620" t="s">
        <v>97</v>
      </c>
      <c r="C1620" t="s">
        <v>480</v>
      </c>
    </row>
    <row r="1621" spans="1:4" x14ac:dyDescent="0.5">
      <c r="A1621" t="s">
        <v>585</v>
      </c>
      <c r="B1621" t="s">
        <v>96</v>
      </c>
      <c r="C1621" t="s">
        <v>585</v>
      </c>
      <c r="D1621" t="s">
        <v>98</v>
      </c>
    </row>
    <row r="1622" spans="1:4" x14ac:dyDescent="0.5">
      <c r="A1622" t="s">
        <v>246</v>
      </c>
      <c r="B1622" t="s">
        <v>97</v>
      </c>
      <c r="C1622" t="s">
        <v>1009</v>
      </c>
      <c r="D1622" t="s">
        <v>705</v>
      </c>
    </row>
    <row r="1623" spans="1:4" x14ac:dyDescent="0.5">
      <c r="A1623" t="s">
        <v>532</v>
      </c>
      <c r="B1623" t="s">
        <v>97</v>
      </c>
      <c r="C1623" t="s">
        <v>868</v>
      </c>
    </row>
    <row r="1624" spans="1:4" x14ac:dyDescent="0.5">
      <c r="A1624" t="s">
        <v>636</v>
      </c>
      <c r="B1624" t="s">
        <v>97</v>
      </c>
      <c r="C1624" t="s">
        <v>636</v>
      </c>
    </row>
    <row r="1625" spans="1:4" x14ac:dyDescent="0.5">
      <c r="A1625" t="s">
        <v>245</v>
      </c>
      <c r="B1625" t="s">
        <v>97</v>
      </c>
      <c r="C1625" t="s">
        <v>245</v>
      </c>
      <c r="D1625" t="s">
        <v>98</v>
      </c>
    </row>
    <row r="1626" spans="1:4" x14ac:dyDescent="0.5">
      <c r="A1626" t="s">
        <v>169</v>
      </c>
      <c r="B1626" t="s">
        <v>97</v>
      </c>
      <c r="C1626" t="s">
        <v>169</v>
      </c>
      <c r="D1626" t="s">
        <v>98</v>
      </c>
    </row>
    <row r="1627" spans="1:4" x14ac:dyDescent="0.5">
      <c r="A1627" t="s">
        <v>321</v>
      </c>
      <c r="B1627" t="s">
        <v>97</v>
      </c>
      <c r="C1627" t="s">
        <v>321</v>
      </c>
      <c r="D1627" t="s">
        <v>98</v>
      </c>
    </row>
    <row r="1628" spans="1:4" x14ac:dyDescent="0.5">
      <c r="A1628" t="s">
        <v>436</v>
      </c>
      <c r="B1628" t="s">
        <v>97</v>
      </c>
      <c r="C1628" t="s">
        <v>436</v>
      </c>
      <c r="D1628" t="s">
        <v>98</v>
      </c>
    </row>
    <row r="1629" spans="1:4" x14ac:dyDescent="0.5">
      <c r="A1629" t="s">
        <v>968</v>
      </c>
      <c r="B1629" t="s">
        <v>97</v>
      </c>
      <c r="C1629" t="s">
        <v>968</v>
      </c>
      <c r="D1629" t="s">
        <v>98</v>
      </c>
    </row>
    <row r="1630" spans="1:4" x14ac:dyDescent="0.5">
      <c r="A1630" t="s">
        <v>1010</v>
      </c>
      <c r="B1630" t="s">
        <v>97</v>
      </c>
      <c r="C1630" t="s">
        <v>1011</v>
      </c>
    </row>
    <row r="1631" spans="1:4" x14ac:dyDescent="0.5">
      <c r="A1631" t="s">
        <v>1012</v>
      </c>
      <c r="B1631" t="s">
        <v>97</v>
      </c>
      <c r="C1631" t="s">
        <v>1012</v>
      </c>
    </row>
    <row r="1632" spans="1:4" x14ac:dyDescent="0.5">
      <c r="A1632" t="s">
        <v>316</v>
      </c>
      <c r="B1632" t="s">
        <v>97</v>
      </c>
      <c r="C1632" t="s">
        <v>316</v>
      </c>
      <c r="D1632" t="s">
        <v>98</v>
      </c>
    </row>
    <row r="1633" spans="1:4" x14ac:dyDescent="0.5">
      <c r="A1633" t="s">
        <v>1013</v>
      </c>
      <c r="B1633" t="s">
        <v>97</v>
      </c>
      <c r="C1633" t="s">
        <v>1013</v>
      </c>
    </row>
    <row r="1634" spans="1:4" x14ac:dyDescent="0.5">
      <c r="A1634" t="s">
        <v>1014</v>
      </c>
      <c r="B1634" t="s">
        <v>97</v>
      </c>
      <c r="C1634" t="s">
        <v>1015</v>
      </c>
      <c r="D1634" t="s">
        <v>98</v>
      </c>
    </row>
    <row r="1635" spans="1:4" x14ac:dyDescent="0.5">
      <c r="A1635" t="s">
        <v>196</v>
      </c>
      <c r="B1635" t="s">
        <v>97</v>
      </c>
      <c r="C1635" t="s">
        <v>196</v>
      </c>
      <c r="D1635" t="s">
        <v>98</v>
      </c>
    </row>
    <row r="1636" spans="1:4" x14ac:dyDescent="0.5">
      <c r="A1636" t="s">
        <v>208</v>
      </c>
      <c r="B1636" t="s">
        <v>97</v>
      </c>
      <c r="C1636" t="s">
        <v>208</v>
      </c>
      <c r="D1636" t="s">
        <v>98</v>
      </c>
    </row>
    <row r="1637" spans="1:4" x14ac:dyDescent="0.5">
      <c r="A1637" t="s">
        <v>123</v>
      </c>
      <c r="B1637" t="s">
        <v>97</v>
      </c>
      <c r="C1637" t="s">
        <v>123</v>
      </c>
    </row>
    <row r="1638" spans="1:4" x14ac:dyDescent="0.5">
      <c r="A1638" t="s">
        <v>209</v>
      </c>
      <c r="B1638" t="s">
        <v>97</v>
      </c>
      <c r="C1638" t="s">
        <v>209</v>
      </c>
    </row>
    <row r="1639" spans="1:4" x14ac:dyDescent="0.5">
      <c r="A1639" t="s">
        <v>1016</v>
      </c>
      <c r="B1639" t="s">
        <v>97</v>
      </c>
      <c r="C1639" t="s">
        <v>1016</v>
      </c>
      <c r="D1639" t="s">
        <v>98</v>
      </c>
    </row>
    <row r="1640" spans="1:4" x14ac:dyDescent="0.5">
      <c r="A1640" t="s">
        <v>167</v>
      </c>
      <c r="B1640" t="s">
        <v>97</v>
      </c>
      <c r="C1640" t="s">
        <v>167</v>
      </c>
      <c r="D1640" t="s">
        <v>701</v>
      </c>
    </row>
    <row r="1641" spans="1:4" x14ac:dyDescent="0.5">
      <c r="A1641" t="s">
        <v>211</v>
      </c>
      <c r="B1641" t="s">
        <v>97</v>
      </c>
      <c r="C1641" t="s">
        <v>211</v>
      </c>
    </row>
    <row r="1642" spans="1:4" x14ac:dyDescent="0.5">
      <c r="A1642" t="s">
        <v>1017</v>
      </c>
      <c r="B1642" t="s">
        <v>97</v>
      </c>
      <c r="C1642" t="s">
        <v>1017</v>
      </c>
      <c r="D1642" t="s">
        <v>98</v>
      </c>
    </row>
    <row r="1643" spans="1:4" x14ac:dyDescent="0.5">
      <c r="A1643" t="s">
        <v>160</v>
      </c>
      <c r="B1643" t="s">
        <v>96</v>
      </c>
      <c r="C1643" t="s">
        <v>160</v>
      </c>
      <c r="D1643" t="s">
        <v>98</v>
      </c>
    </row>
    <row r="1644" spans="1:4" x14ac:dyDescent="0.5">
      <c r="A1644" t="s">
        <v>275</v>
      </c>
      <c r="B1644" t="s">
        <v>97</v>
      </c>
      <c r="C1644" t="s">
        <v>275</v>
      </c>
    </row>
    <row r="1645" spans="1:4" x14ac:dyDescent="0.5">
      <c r="A1645" t="s">
        <v>275</v>
      </c>
      <c r="B1645" t="s">
        <v>97</v>
      </c>
      <c r="C1645" t="s">
        <v>275</v>
      </c>
    </row>
    <row r="1646" spans="1:4" x14ac:dyDescent="0.5">
      <c r="A1646" t="s">
        <v>303</v>
      </c>
      <c r="B1646" t="s">
        <v>97</v>
      </c>
      <c r="C1646" t="s">
        <v>303</v>
      </c>
    </row>
    <row r="1647" spans="1:4" x14ac:dyDescent="0.5">
      <c r="A1647" t="s">
        <v>115</v>
      </c>
      <c r="B1647" t="s">
        <v>97</v>
      </c>
      <c r="C1647" t="s">
        <v>115</v>
      </c>
      <c r="D1647" t="s">
        <v>705</v>
      </c>
    </row>
    <row r="1648" spans="1:4" x14ac:dyDescent="0.5">
      <c r="A1648" t="s">
        <v>926</v>
      </c>
      <c r="B1648" t="s">
        <v>96</v>
      </c>
      <c r="C1648" t="s">
        <v>927</v>
      </c>
    </row>
    <row r="1649" spans="1:4" x14ac:dyDescent="0.5">
      <c r="A1649" t="s">
        <v>236</v>
      </c>
      <c r="B1649" t="s">
        <v>96</v>
      </c>
      <c r="C1649" t="s">
        <v>236</v>
      </c>
      <c r="D1649" t="s">
        <v>701</v>
      </c>
    </row>
    <row r="1650" spans="1:4" x14ac:dyDescent="0.5">
      <c r="A1650" t="s">
        <v>684</v>
      </c>
      <c r="B1650" t="s">
        <v>97</v>
      </c>
      <c r="C1650" t="s">
        <v>819</v>
      </c>
      <c r="D1650" t="s">
        <v>98</v>
      </c>
    </row>
    <row r="1651" spans="1:4" x14ac:dyDescent="0.5">
      <c r="A1651" t="s">
        <v>633</v>
      </c>
      <c r="B1651" t="s">
        <v>97</v>
      </c>
      <c r="C1651" t="s">
        <v>776</v>
      </c>
    </row>
    <row r="1652" spans="1:4" x14ac:dyDescent="0.5">
      <c r="A1652" t="s">
        <v>266</v>
      </c>
      <c r="B1652" t="s">
        <v>97</v>
      </c>
      <c r="C1652" t="s">
        <v>723</v>
      </c>
      <c r="D1652" t="s">
        <v>98</v>
      </c>
    </row>
    <row r="1653" spans="1:4" x14ac:dyDescent="0.5">
      <c r="A1653" t="s">
        <v>276</v>
      </c>
      <c r="B1653" t="s">
        <v>96</v>
      </c>
      <c r="C1653" t="s">
        <v>276</v>
      </c>
      <c r="D1653" t="s">
        <v>98</v>
      </c>
    </row>
    <row r="1654" spans="1:4" x14ac:dyDescent="0.5">
      <c r="A1654" t="s">
        <v>162</v>
      </c>
      <c r="B1654" t="s">
        <v>97</v>
      </c>
      <c r="C1654" t="s">
        <v>162</v>
      </c>
      <c r="D1654" t="s">
        <v>98</v>
      </c>
    </row>
    <row r="1655" spans="1:4" x14ac:dyDescent="0.5">
      <c r="A1655" t="s">
        <v>1018</v>
      </c>
      <c r="B1655" t="s">
        <v>97</v>
      </c>
      <c r="C1655" t="s">
        <v>1019</v>
      </c>
      <c r="D1655" t="s">
        <v>98</v>
      </c>
    </row>
    <row r="1656" spans="1:4" x14ac:dyDescent="0.5">
      <c r="A1656" t="s">
        <v>439</v>
      </c>
      <c r="B1656" t="s">
        <v>97</v>
      </c>
      <c r="C1656" t="s">
        <v>439</v>
      </c>
      <c r="D1656" t="s">
        <v>98</v>
      </c>
    </row>
    <row r="1657" spans="1:4" x14ac:dyDescent="0.5">
      <c r="A1657" t="s">
        <v>724</v>
      </c>
      <c r="B1657" t="s">
        <v>97</v>
      </c>
      <c r="C1657" t="s">
        <v>205</v>
      </c>
      <c r="D1657" t="s">
        <v>722</v>
      </c>
    </row>
    <row r="1658" spans="1:4" x14ac:dyDescent="0.5">
      <c r="A1658" t="s">
        <v>1020</v>
      </c>
      <c r="B1658" t="s">
        <v>97</v>
      </c>
      <c r="C1658" t="s">
        <v>1020</v>
      </c>
    </row>
    <row r="1659" spans="1:4" x14ac:dyDescent="0.5">
      <c r="A1659" t="s">
        <v>478</v>
      </c>
      <c r="B1659" t="s">
        <v>97</v>
      </c>
      <c r="C1659" t="s">
        <v>718</v>
      </c>
    </row>
    <row r="1660" spans="1:4" x14ac:dyDescent="0.5">
      <c r="A1660" t="s">
        <v>501</v>
      </c>
      <c r="B1660" t="s">
        <v>97</v>
      </c>
      <c r="C1660" t="s">
        <v>501</v>
      </c>
      <c r="D1660" t="s">
        <v>98</v>
      </c>
    </row>
    <row r="1661" spans="1:4" x14ac:dyDescent="0.5">
      <c r="A1661" t="s">
        <v>1021</v>
      </c>
      <c r="B1661" t="s">
        <v>97</v>
      </c>
      <c r="C1661" t="s">
        <v>1022</v>
      </c>
    </row>
    <row r="1662" spans="1:4" x14ac:dyDescent="0.5">
      <c r="A1662" t="s">
        <v>536</v>
      </c>
      <c r="B1662" t="s">
        <v>97</v>
      </c>
      <c r="C1662" t="s">
        <v>536</v>
      </c>
    </row>
    <row r="1663" spans="1:4" x14ac:dyDescent="0.5">
      <c r="A1663" t="s">
        <v>724</v>
      </c>
      <c r="B1663" t="s">
        <v>97</v>
      </c>
      <c r="C1663" t="s">
        <v>1023</v>
      </c>
      <c r="D1663" t="s">
        <v>722</v>
      </c>
    </row>
    <row r="1664" spans="1:4" x14ac:dyDescent="0.5">
      <c r="A1664" t="s">
        <v>592</v>
      </c>
      <c r="B1664" t="s">
        <v>97</v>
      </c>
      <c r="C1664" t="s">
        <v>592</v>
      </c>
    </row>
    <row r="1665" spans="1:4" x14ac:dyDescent="0.5">
      <c r="A1665" t="s">
        <v>180</v>
      </c>
      <c r="B1665" t="s">
        <v>97</v>
      </c>
      <c r="C1665" t="s">
        <v>702</v>
      </c>
    </row>
    <row r="1666" spans="1:4" x14ac:dyDescent="0.5">
      <c r="A1666" t="s">
        <v>312</v>
      </c>
      <c r="B1666" t="s">
        <v>97</v>
      </c>
      <c r="C1666" t="s">
        <v>312</v>
      </c>
      <c r="D1666" t="s">
        <v>98</v>
      </c>
    </row>
    <row r="1667" spans="1:4" x14ac:dyDescent="0.5">
      <c r="A1667" t="s">
        <v>1024</v>
      </c>
      <c r="B1667" t="s">
        <v>97</v>
      </c>
      <c r="C1667" t="s">
        <v>1025</v>
      </c>
    </row>
    <row r="1668" spans="1:4" x14ac:dyDescent="0.5">
      <c r="A1668" t="s">
        <v>595</v>
      </c>
      <c r="B1668" t="s">
        <v>97</v>
      </c>
      <c r="C1668" t="s">
        <v>595</v>
      </c>
    </row>
    <row r="1669" spans="1:4" x14ac:dyDescent="0.5">
      <c r="A1669" t="s">
        <v>1026</v>
      </c>
      <c r="B1669" t="s">
        <v>96</v>
      </c>
      <c r="C1669" t="s">
        <v>1026</v>
      </c>
      <c r="D1669" t="s">
        <v>98</v>
      </c>
    </row>
    <row r="1670" spans="1:4" x14ac:dyDescent="0.5">
      <c r="A1670" t="s">
        <v>340</v>
      </c>
      <c r="B1670" t="s">
        <v>97</v>
      </c>
      <c r="C1670" t="s">
        <v>754</v>
      </c>
    </row>
    <row r="1671" spans="1:4" x14ac:dyDescent="0.5">
      <c r="A1671" t="s">
        <v>220</v>
      </c>
      <c r="B1671" t="s">
        <v>96</v>
      </c>
      <c r="C1671" t="s">
        <v>220</v>
      </c>
      <c r="D1671" t="s">
        <v>98</v>
      </c>
    </row>
    <row r="1672" spans="1:4" x14ac:dyDescent="0.5">
      <c r="A1672" t="s">
        <v>105</v>
      </c>
      <c r="B1672" t="s">
        <v>96</v>
      </c>
      <c r="C1672" t="s">
        <v>105</v>
      </c>
      <c r="D1672" t="s">
        <v>98</v>
      </c>
    </row>
    <row r="1673" spans="1:4" x14ac:dyDescent="0.5">
      <c r="A1673" t="s">
        <v>965</v>
      </c>
      <c r="B1673" t="s">
        <v>97</v>
      </c>
      <c r="C1673" t="s">
        <v>965</v>
      </c>
      <c r="D1673" t="s">
        <v>98</v>
      </c>
    </row>
    <row r="1674" spans="1:4" x14ac:dyDescent="0.5">
      <c r="A1674" t="s">
        <v>1027</v>
      </c>
      <c r="B1674" t="s">
        <v>96</v>
      </c>
      <c r="C1674" t="s">
        <v>1027</v>
      </c>
    </row>
    <row r="1675" spans="1:4" x14ac:dyDescent="0.5">
      <c r="A1675" t="s">
        <v>380</v>
      </c>
      <c r="B1675" t="s">
        <v>97</v>
      </c>
      <c r="C1675" t="s">
        <v>380</v>
      </c>
    </row>
    <row r="1676" spans="1:4" x14ac:dyDescent="0.5">
      <c r="A1676" t="s">
        <v>174</v>
      </c>
      <c r="B1676" t="s">
        <v>96</v>
      </c>
      <c r="C1676" t="s">
        <v>174</v>
      </c>
    </row>
    <row r="1677" spans="1:4" x14ac:dyDescent="0.5">
      <c r="A1677" t="s">
        <v>605</v>
      </c>
      <c r="B1677" t="s">
        <v>96</v>
      </c>
      <c r="C1677" t="s">
        <v>605</v>
      </c>
      <c r="D1677" t="s">
        <v>722</v>
      </c>
    </row>
    <row r="1678" spans="1:4" x14ac:dyDescent="0.5">
      <c r="A1678" t="s">
        <v>341</v>
      </c>
      <c r="B1678" t="s">
        <v>96</v>
      </c>
      <c r="C1678" t="s">
        <v>341</v>
      </c>
    </row>
    <row r="1679" spans="1:4" x14ac:dyDescent="0.5">
      <c r="A1679" t="s">
        <v>169</v>
      </c>
      <c r="B1679" t="s">
        <v>97</v>
      </c>
      <c r="C1679" t="s">
        <v>169</v>
      </c>
      <c r="D1679" t="s">
        <v>98</v>
      </c>
    </row>
    <row r="1680" spans="1:4" x14ac:dyDescent="0.5">
      <c r="A1680" t="s">
        <v>314</v>
      </c>
      <c r="B1680" t="s">
        <v>96</v>
      </c>
      <c r="C1680" t="s">
        <v>828</v>
      </c>
    </row>
    <row r="1681" spans="1:4" x14ac:dyDescent="0.5">
      <c r="A1681" t="s">
        <v>664</v>
      </c>
      <c r="B1681" t="s">
        <v>96</v>
      </c>
      <c r="C1681" t="s">
        <v>664</v>
      </c>
      <c r="D1681" t="s">
        <v>98</v>
      </c>
    </row>
    <row r="1682" spans="1:4" x14ac:dyDescent="0.5">
      <c r="A1682" t="s">
        <v>1028</v>
      </c>
      <c r="B1682" t="s">
        <v>97</v>
      </c>
      <c r="C1682" t="s">
        <v>1028</v>
      </c>
    </row>
    <row r="1683" spans="1:4" x14ac:dyDescent="0.5">
      <c r="A1683" t="s">
        <v>381</v>
      </c>
      <c r="B1683" t="s">
        <v>96</v>
      </c>
      <c r="C1683" t="s">
        <v>381</v>
      </c>
      <c r="D1683" t="s">
        <v>722</v>
      </c>
    </row>
    <row r="1684" spans="1:4" x14ac:dyDescent="0.5">
      <c r="A1684" t="s">
        <v>166</v>
      </c>
      <c r="B1684" t="s">
        <v>97</v>
      </c>
      <c r="C1684" t="s">
        <v>166</v>
      </c>
    </row>
    <row r="1685" spans="1:4" x14ac:dyDescent="0.5">
      <c r="A1685" t="s">
        <v>162</v>
      </c>
      <c r="B1685" t="s">
        <v>97</v>
      </c>
      <c r="C1685" t="s">
        <v>162</v>
      </c>
      <c r="D1685" t="s">
        <v>98</v>
      </c>
    </row>
    <row r="1686" spans="1:4" x14ac:dyDescent="0.5">
      <c r="A1686" t="s">
        <v>585</v>
      </c>
      <c r="B1686" t="s">
        <v>96</v>
      </c>
      <c r="C1686" t="s">
        <v>585</v>
      </c>
      <c r="D1686" t="s">
        <v>98</v>
      </c>
    </row>
    <row r="1687" spans="1:4" x14ac:dyDescent="0.5">
      <c r="A1687" t="s">
        <v>988</v>
      </c>
      <c r="B1687" t="s">
        <v>97</v>
      </c>
      <c r="C1687" t="s">
        <v>988</v>
      </c>
      <c r="D1687" t="s">
        <v>705</v>
      </c>
    </row>
    <row r="1688" spans="1:4" x14ac:dyDescent="0.5">
      <c r="A1688" t="s">
        <v>926</v>
      </c>
      <c r="B1688" t="s">
        <v>96</v>
      </c>
      <c r="C1688" t="s">
        <v>927</v>
      </c>
    </row>
    <row r="1689" spans="1:4" x14ac:dyDescent="0.5">
      <c r="A1689" t="s">
        <v>197</v>
      </c>
      <c r="B1689" t="s">
        <v>96</v>
      </c>
      <c r="C1689" t="s">
        <v>197</v>
      </c>
    </row>
    <row r="1690" spans="1:4" x14ac:dyDescent="0.5">
      <c r="A1690" t="s">
        <v>535</v>
      </c>
      <c r="B1690" t="s">
        <v>97</v>
      </c>
      <c r="C1690" t="s">
        <v>535</v>
      </c>
    </row>
    <row r="1691" spans="1:4" x14ac:dyDescent="0.5">
      <c r="A1691" t="s">
        <v>511</v>
      </c>
      <c r="B1691" t="s">
        <v>97</v>
      </c>
      <c r="C1691" t="s">
        <v>511</v>
      </c>
    </row>
    <row r="1692" spans="1:4" x14ac:dyDescent="0.5">
      <c r="A1692" t="s">
        <v>125</v>
      </c>
      <c r="B1692" t="s">
        <v>97</v>
      </c>
      <c r="C1692" t="s">
        <v>125</v>
      </c>
      <c r="D1692" t="s">
        <v>98</v>
      </c>
    </row>
    <row r="1693" spans="1:4" x14ac:dyDescent="0.5">
      <c r="A1693" t="s">
        <v>721</v>
      </c>
      <c r="B1693" t="s">
        <v>97</v>
      </c>
      <c r="C1693" t="s">
        <v>414</v>
      </c>
      <c r="D1693" t="s">
        <v>98</v>
      </c>
    </row>
    <row r="1694" spans="1:4" x14ac:dyDescent="0.5">
      <c r="A1694" t="s">
        <v>258</v>
      </c>
      <c r="B1694" t="s">
        <v>97</v>
      </c>
      <c r="C1694" t="s">
        <v>258</v>
      </c>
      <c r="D1694" t="s">
        <v>98</v>
      </c>
    </row>
    <row r="1695" spans="1:4" x14ac:dyDescent="0.5">
      <c r="A1695" t="s">
        <v>144</v>
      </c>
      <c r="B1695" t="s">
        <v>97</v>
      </c>
      <c r="C1695" t="s">
        <v>144</v>
      </c>
    </row>
    <row r="1696" spans="1:4" x14ac:dyDescent="0.5">
      <c r="A1696" t="s">
        <v>134</v>
      </c>
      <c r="B1696" t="s">
        <v>97</v>
      </c>
      <c r="C1696" t="s">
        <v>134</v>
      </c>
    </row>
    <row r="1697" spans="1:4" x14ac:dyDescent="0.5">
      <c r="A1697" t="s">
        <v>1029</v>
      </c>
      <c r="B1697" t="s">
        <v>97</v>
      </c>
      <c r="C1697" t="s">
        <v>1030</v>
      </c>
    </row>
    <row r="1698" spans="1:4" x14ac:dyDescent="0.5">
      <c r="A1698" t="s">
        <v>115</v>
      </c>
      <c r="B1698" t="s">
        <v>97</v>
      </c>
      <c r="C1698" t="s">
        <v>115</v>
      </c>
      <c r="D1698" t="s">
        <v>705</v>
      </c>
    </row>
    <row r="1699" spans="1:4" x14ac:dyDescent="0.5">
      <c r="A1699" t="s">
        <v>436</v>
      </c>
      <c r="B1699" t="s">
        <v>97</v>
      </c>
      <c r="C1699" t="s">
        <v>436</v>
      </c>
      <c r="D1699" t="s">
        <v>98</v>
      </c>
    </row>
    <row r="1700" spans="1:4" x14ac:dyDescent="0.5">
      <c r="A1700" t="s">
        <v>163</v>
      </c>
      <c r="B1700" t="s">
        <v>97</v>
      </c>
      <c r="C1700" t="s">
        <v>163</v>
      </c>
      <c r="D1700" t="s">
        <v>98</v>
      </c>
    </row>
    <row r="1701" spans="1:4" x14ac:dyDescent="0.5">
      <c r="A1701" t="s">
        <v>392</v>
      </c>
      <c r="B1701" t="s">
        <v>97</v>
      </c>
      <c r="C1701" t="s">
        <v>817</v>
      </c>
    </row>
    <row r="1702" spans="1:4" x14ac:dyDescent="0.5">
      <c r="A1702" t="s">
        <v>757</v>
      </c>
      <c r="B1702" t="s">
        <v>97</v>
      </c>
      <c r="C1702" t="s">
        <v>758</v>
      </c>
      <c r="D1702" t="s">
        <v>98</v>
      </c>
    </row>
    <row r="1703" spans="1:4" x14ac:dyDescent="0.5">
      <c r="A1703" t="s">
        <v>600</v>
      </c>
      <c r="B1703" t="s">
        <v>97</v>
      </c>
      <c r="C1703" t="s">
        <v>600</v>
      </c>
    </row>
    <row r="1704" spans="1:4" x14ac:dyDescent="0.5">
      <c r="A1704" t="s">
        <v>482</v>
      </c>
      <c r="B1704" t="s">
        <v>97</v>
      </c>
      <c r="C1704" t="s">
        <v>740</v>
      </c>
      <c r="D1704" t="s">
        <v>98</v>
      </c>
    </row>
    <row r="1705" spans="1:4" x14ac:dyDescent="0.5">
      <c r="A1705" t="s">
        <v>289</v>
      </c>
      <c r="B1705" t="s">
        <v>97</v>
      </c>
      <c r="C1705" t="s">
        <v>289</v>
      </c>
    </row>
    <row r="1706" spans="1:4" x14ac:dyDescent="0.5">
      <c r="A1706" t="s">
        <v>559</v>
      </c>
      <c r="B1706" t="s">
        <v>97</v>
      </c>
      <c r="C1706" t="s">
        <v>775</v>
      </c>
      <c r="D1706" t="s">
        <v>701</v>
      </c>
    </row>
    <row r="1707" spans="1:4" x14ac:dyDescent="0.5">
      <c r="A1707" t="s">
        <v>275</v>
      </c>
      <c r="B1707" t="s">
        <v>97</v>
      </c>
      <c r="C1707" t="s">
        <v>275</v>
      </c>
    </row>
    <row r="1708" spans="1:4" x14ac:dyDescent="0.5">
      <c r="A1708" t="s">
        <v>196</v>
      </c>
      <c r="B1708" t="s">
        <v>97</v>
      </c>
      <c r="C1708" t="s">
        <v>196</v>
      </c>
      <c r="D1708" t="s">
        <v>98</v>
      </c>
    </row>
    <row r="1709" spans="1:4" x14ac:dyDescent="0.5">
      <c r="A1709" t="s">
        <v>313</v>
      </c>
      <c r="B1709" t="s">
        <v>97</v>
      </c>
      <c r="C1709" t="s">
        <v>313</v>
      </c>
    </row>
    <row r="1710" spans="1:4" x14ac:dyDescent="0.5">
      <c r="A1710" t="s">
        <v>872</v>
      </c>
      <c r="B1710" t="s">
        <v>97</v>
      </c>
      <c r="C1710" t="s">
        <v>885</v>
      </c>
    </row>
    <row r="1711" spans="1:4" x14ac:dyDescent="0.5">
      <c r="A1711" t="s">
        <v>343</v>
      </c>
      <c r="B1711" t="s">
        <v>97</v>
      </c>
      <c r="C1711" t="s">
        <v>343</v>
      </c>
      <c r="D1711" t="s">
        <v>98</v>
      </c>
    </row>
    <row r="1712" spans="1:4" x14ac:dyDescent="0.5">
      <c r="A1712" t="s">
        <v>455</v>
      </c>
      <c r="B1712" t="s">
        <v>97</v>
      </c>
      <c r="C1712" t="s">
        <v>455</v>
      </c>
      <c r="D1712" t="s">
        <v>98</v>
      </c>
    </row>
    <row r="1713" spans="1:4" x14ac:dyDescent="0.5">
      <c r="A1713" t="s">
        <v>639</v>
      </c>
      <c r="B1713" t="s">
        <v>97</v>
      </c>
      <c r="C1713" t="s">
        <v>639</v>
      </c>
    </row>
    <row r="1714" spans="1:4" x14ac:dyDescent="0.5">
      <c r="A1714" t="s">
        <v>236</v>
      </c>
      <c r="B1714" t="s">
        <v>96</v>
      </c>
      <c r="C1714" t="s">
        <v>236</v>
      </c>
      <c r="D1714" t="s">
        <v>701</v>
      </c>
    </row>
    <row r="1715" spans="1:4" x14ac:dyDescent="0.5">
      <c r="A1715" t="s">
        <v>107</v>
      </c>
      <c r="B1715" t="s">
        <v>97</v>
      </c>
      <c r="C1715" t="s">
        <v>107</v>
      </c>
    </row>
    <row r="1716" spans="1:4" x14ac:dyDescent="0.5">
      <c r="A1716" t="s">
        <v>327</v>
      </c>
      <c r="B1716" t="s">
        <v>97</v>
      </c>
      <c r="C1716" t="s">
        <v>327</v>
      </c>
      <c r="D1716" t="s">
        <v>701</v>
      </c>
    </row>
    <row r="1717" spans="1:4" x14ac:dyDescent="0.5">
      <c r="A1717" t="s">
        <v>434</v>
      </c>
      <c r="B1717" t="s">
        <v>97</v>
      </c>
      <c r="C1717" t="s">
        <v>741</v>
      </c>
    </row>
    <row r="1718" spans="1:4" x14ac:dyDescent="0.5">
      <c r="A1718" t="s">
        <v>938</v>
      </c>
      <c r="B1718" t="s">
        <v>97</v>
      </c>
      <c r="C1718" t="s">
        <v>938</v>
      </c>
    </row>
    <row r="1719" spans="1:4" x14ac:dyDescent="0.5">
      <c r="A1719" t="s">
        <v>315</v>
      </c>
      <c r="B1719" t="s">
        <v>97</v>
      </c>
      <c r="C1719" t="s">
        <v>851</v>
      </c>
      <c r="D1719" t="s">
        <v>722</v>
      </c>
    </row>
    <row r="1720" spans="1:4" x14ac:dyDescent="0.5">
      <c r="A1720" t="s">
        <v>185</v>
      </c>
      <c r="B1720" t="s">
        <v>97</v>
      </c>
      <c r="C1720" t="s">
        <v>185</v>
      </c>
    </row>
    <row r="1721" spans="1:4" x14ac:dyDescent="0.5">
      <c r="A1721" t="s">
        <v>554</v>
      </c>
      <c r="B1721" t="s">
        <v>97</v>
      </c>
      <c r="C1721" t="s">
        <v>554</v>
      </c>
      <c r="D1721" t="s">
        <v>722</v>
      </c>
    </row>
    <row r="1722" spans="1:4" x14ac:dyDescent="0.5">
      <c r="A1722" t="s">
        <v>115</v>
      </c>
      <c r="B1722" t="s">
        <v>97</v>
      </c>
      <c r="C1722" t="s">
        <v>115</v>
      </c>
      <c r="D1722" t="s">
        <v>705</v>
      </c>
    </row>
    <row r="1723" spans="1:4" x14ac:dyDescent="0.5">
      <c r="A1723" t="s">
        <v>360</v>
      </c>
      <c r="B1723" t="s">
        <v>97</v>
      </c>
      <c r="C1723" t="s">
        <v>360</v>
      </c>
    </row>
    <row r="1724" spans="1:4" x14ac:dyDescent="0.5">
      <c r="A1724" t="s">
        <v>937</v>
      </c>
      <c r="B1724" t="s">
        <v>97</v>
      </c>
      <c r="C1724" t="s">
        <v>937</v>
      </c>
      <c r="D1724" t="s">
        <v>722</v>
      </c>
    </row>
    <row r="1725" spans="1:4" x14ac:dyDescent="0.5">
      <c r="A1725" t="s">
        <v>311</v>
      </c>
      <c r="B1725" t="s">
        <v>97</v>
      </c>
      <c r="C1725" t="s">
        <v>311</v>
      </c>
    </row>
    <row r="1726" spans="1:4" x14ac:dyDescent="0.5">
      <c r="A1726" t="s">
        <v>926</v>
      </c>
      <c r="B1726" t="s">
        <v>96</v>
      </c>
      <c r="C1726" t="s">
        <v>927</v>
      </c>
    </row>
    <row r="1727" spans="1:4" x14ac:dyDescent="0.5">
      <c r="A1727" t="s">
        <v>314</v>
      </c>
      <c r="B1727" t="s">
        <v>96</v>
      </c>
      <c r="C1727" t="s">
        <v>314</v>
      </c>
    </row>
    <row r="1728" spans="1:4" x14ac:dyDescent="0.5">
      <c r="A1728" t="s">
        <v>439</v>
      </c>
      <c r="B1728" t="s">
        <v>97</v>
      </c>
      <c r="C1728" t="s">
        <v>439</v>
      </c>
      <c r="D1728" t="s">
        <v>98</v>
      </c>
    </row>
    <row r="1729" spans="1:4" x14ac:dyDescent="0.5">
      <c r="A1729" t="s">
        <v>116</v>
      </c>
      <c r="B1729" t="s">
        <v>97</v>
      </c>
      <c r="C1729" t="s">
        <v>94</v>
      </c>
      <c r="D1729" t="s">
        <v>98</v>
      </c>
    </row>
    <row r="1730" spans="1:4" x14ac:dyDescent="0.5">
      <c r="A1730" t="s">
        <v>172</v>
      </c>
      <c r="B1730" t="s">
        <v>97</v>
      </c>
      <c r="C1730" t="s">
        <v>717</v>
      </c>
      <c r="D1730" t="s">
        <v>98</v>
      </c>
    </row>
    <row r="1731" spans="1:4" x14ac:dyDescent="0.5">
      <c r="A1731" t="s">
        <v>162</v>
      </c>
      <c r="B1731" t="s">
        <v>97</v>
      </c>
      <c r="C1731" t="s">
        <v>162</v>
      </c>
      <c r="D1731" t="s">
        <v>98</v>
      </c>
    </row>
    <row r="1732" spans="1:4" x14ac:dyDescent="0.5">
      <c r="A1732" t="s">
        <v>478</v>
      </c>
      <c r="B1732" t="s">
        <v>97</v>
      </c>
      <c r="C1732" t="s">
        <v>718</v>
      </c>
    </row>
    <row r="1733" spans="1:4" x14ac:dyDescent="0.5">
      <c r="A1733" t="s">
        <v>124</v>
      </c>
      <c r="B1733" t="s">
        <v>97</v>
      </c>
      <c r="C1733" t="s">
        <v>124</v>
      </c>
      <c r="D1733" t="s">
        <v>98</v>
      </c>
    </row>
    <row r="1734" spans="1:4" x14ac:dyDescent="0.5">
      <c r="A1734" t="s">
        <v>721</v>
      </c>
      <c r="B1734" t="s">
        <v>97</v>
      </c>
      <c r="C1734" t="s">
        <v>516</v>
      </c>
      <c r="D1734" t="s">
        <v>98</v>
      </c>
    </row>
    <row r="1735" spans="1:4" x14ac:dyDescent="0.5">
      <c r="A1735" t="s">
        <v>186</v>
      </c>
      <c r="B1735" t="s">
        <v>97</v>
      </c>
      <c r="C1735" t="s">
        <v>186</v>
      </c>
      <c r="D1735" t="s">
        <v>98</v>
      </c>
    </row>
    <row r="1736" spans="1:4" x14ac:dyDescent="0.5">
      <c r="A1736" t="s">
        <v>973</v>
      </c>
      <c r="B1736" t="s">
        <v>97</v>
      </c>
      <c r="C1736" t="s">
        <v>973</v>
      </c>
      <c r="D1736" t="s">
        <v>722</v>
      </c>
    </row>
    <row r="1737" spans="1:4" x14ac:dyDescent="0.5">
      <c r="A1737" t="s">
        <v>159</v>
      </c>
      <c r="B1737" t="s">
        <v>97</v>
      </c>
      <c r="C1737" t="s">
        <v>159</v>
      </c>
      <c r="D1737" t="s">
        <v>98</v>
      </c>
    </row>
    <row r="1738" spans="1:4" x14ac:dyDescent="0.5">
      <c r="A1738" t="s">
        <v>880</v>
      </c>
      <c r="B1738" t="s">
        <v>97</v>
      </c>
      <c r="C1738" t="s">
        <v>880</v>
      </c>
      <c r="D1738" t="s">
        <v>98</v>
      </c>
    </row>
    <row r="1739" spans="1:4" x14ac:dyDescent="0.5">
      <c r="A1739" t="s">
        <v>258</v>
      </c>
      <c r="B1739" t="s">
        <v>97</v>
      </c>
      <c r="C1739" t="s">
        <v>258</v>
      </c>
      <c r="D1739" t="s">
        <v>98</v>
      </c>
    </row>
    <row r="1740" spans="1:4" x14ac:dyDescent="0.5">
      <c r="A1740" t="s">
        <v>180</v>
      </c>
      <c r="B1740" t="s">
        <v>97</v>
      </c>
      <c r="C1740" t="s">
        <v>742</v>
      </c>
    </row>
    <row r="1741" spans="1:4" x14ac:dyDescent="0.5">
      <c r="A1741" t="s">
        <v>477</v>
      </c>
      <c r="B1741" t="s">
        <v>97</v>
      </c>
      <c r="C1741" t="s">
        <v>477</v>
      </c>
    </row>
    <row r="1742" spans="1:4" x14ac:dyDescent="0.5">
      <c r="A1742" t="s">
        <v>126</v>
      </c>
      <c r="B1742" t="s">
        <v>97</v>
      </c>
      <c r="C1742" t="s">
        <v>768</v>
      </c>
      <c r="D1742" t="s">
        <v>98</v>
      </c>
    </row>
    <row r="1743" spans="1:4" x14ac:dyDescent="0.5">
      <c r="A1743" t="s">
        <v>1031</v>
      </c>
      <c r="B1743" t="s">
        <v>97</v>
      </c>
      <c r="C1743" t="s">
        <v>1031</v>
      </c>
    </row>
    <row r="1744" spans="1:4" x14ac:dyDescent="0.5">
      <c r="A1744" t="s">
        <v>175</v>
      </c>
      <c r="B1744" t="s">
        <v>96</v>
      </c>
      <c r="C1744" t="s">
        <v>175</v>
      </c>
      <c r="D1744" t="s">
        <v>98</v>
      </c>
    </row>
    <row r="1745" spans="1:4" x14ac:dyDescent="0.5">
      <c r="A1745" t="s">
        <v>1032</v>
      </c>
      <c r="B1745" t="s">
        <v>97</v>
      </c>
      <c r="C1745" t="s">
        <v>1032</v>
      </c>
    </row>
    <row r="1746" spans="1:4" x14ac:dyDescent="0.5">
      <c r="A1746" t="s">
        <v>1033</v>
      </c>
      <c r="B1746" t="s">
        <v>97</v>
      </c>
      <c r="C1746" t="s">
        <v>1033</v>
      </c>
      <c r="D1746" t="s">
        <v>98</v>
      </c>
    </row>
    <row r="1747" spans="1:4" x14ac:dyDescent="0.5">
      <c r="A1747" t="s">
        <v>343</v>
      </c>
      <c r="B1747" t="s">
        <v>97</v>
      </c>
      <c r="C1747" t="s">
        <v>399</v>
      </c>
      <c r="D1747" t="s">
        <v>98</v>
      </c>
    </row>
    <row r="1748" spans="1:4" x14ac:dyDescent="0.5">
      <c r="A1748" t="s">
        <v>643</v>
      </c>
      <c r="B1748" t="s">
        <v>96</v>
      </c>
      <c r="C1748" t="s">
        <v>643</v>
      </c>
    </row>
    <row r="1749" spans="1:4" x14ac:dyDescent="0.5">
      <c r="A1749" t="s">
        <v>207</v>
      </c>
      <c r="B1749" t="s">
        <v>96</v>
      </c>
      <c r="C1749" t="s">
        <v>789</v>
      </c>
      <c r="D1749" t="s">
        <v>705</v>
      </c>
    </row>
    <row r="1750" spans="1:4" x14ac:dyDescent="0.5">
      <c r="A1750" t="s">
        <v>1034</v>
      </c>
      <c r="B1750" t="s">
        <v>96</v>
      </c>
      <c r="C1750" t="s">
        <v>1034</v>
      </c>
    </row>
    <row r="1751" spans="1:4" x14ac:dyDescent="0.5">
      <c r="A1751" t="s">
        <v>122</v>
      </c>
      <c r="B1751" t="s">
        <v>97</v>
      </c>
      <c r="C1751" t="s">
        <v>122</v>
      </c>
    </row>
    <row r="1752" spans="1:4" x14ac:dyDescent="0.5">
      <c r="A1752" t="s">
        <v>567</v>
      </c>
      <c r="B1752" t="s">
        <v>97</v>
      </c>
      <c r="C1752" t="s">
        <v>1035</v>
      </c>
      <c r="D1752" t="s">
        <v>98</v>
      </c>
    </row>
    <row r="1753" spans="1:4" x14ac:dyDescent="0.5">
      <c r="A1753" t="s">
        <v>567</v>
      </c>
      <c r="B1753" t="s">
        <v>97</v>
      </c>
      <c r="C1753" t="s">
        <v>821</v>
      </c>
      <c r="D1753" t="s">
        <v>98</v>
      </c>
    </row>
    <row r="1754" spans="1:4" x14ac:dyDescent="0.5">
      <c r="A1754" t="s">
        <v>500</v>
      </c>
      <c r="B1754" t="s">
        <v>97</v>
      </c>
      <c r="C1754" t="s">
        <v>802</v>
      </c>
      <c r="D1754" t="s">
        <v>98</v>
      </c>
    </row>
    <row r="1755" spans="1:4" x14ac:dyDescent="0.5">
      <c r="A1755" t="s">
        <v>991</v>
      </c>
      <c r="B1755" t="s">
        <v>97</v>
      </c>
      <c r="C1755" t="s">
        <v>992</v>
      </c>
      <c r="D1755" t="s">
        <v>98</v>
      </c>
    </row>
    <row r="1756" spans="1:4" x14ac:dyDescent="0.5">
      <c r="A1756" t="s">
        <v>1036</v>
      </c>
      <c r="B1756" t="s">
        <v>96</v>
      </c>
      <c r="C1756" t="s">
        <v>1036</v>
      </c>
    </row>
    <row r="1757" spans="1:4" x14ac:dyDescent="0.5">
      <c r="A1757" t="s">
        <v>387</v>
      </c>
      <c r="B1757" t="s">
        <v>96</v>
      </c>
      <c r="C1757" t="s">
        <v>387</v>
      </c>
    </row>
    <row r="1758" spans="1:4" x14ac:dyDescent="0.5">
      <c r="A1758" t="s">
        <v>739</v>
      </c>
      <c r="B1758" t="s">
        <v>96</v>
      </c>
      <c r="C1758" t="s">
        <v>132</v>
      </c>
      <c r="D1758" t="s">
        <v>722</v>
      </c>
    </row>
    <row r="1759" spans="1:4" x14ac:dyDescent="0.5">
      <c r="A1759" t="s">
        <v>453</v>
      </c>
      <c r="B1759" t="s">
        <v>96</v>
      </c>
      <c r="C1759" t="s">
        <v>453</v>
      </c>
      <c r="D1759" t="s">
        <v>98</v>
      </c>
    </row>
    <row r="1760" spans="1:4" x14ac:dyDescent="0.5">
      <c r="A1760" t="s">
        <v>404</v>
      </c>
      <c r="B1760" t="s">
        <v>97</v>
      </c>
      <c r="C1760" t="s">
        <v>727</v>
      </c>
    </row>
    <row r="1761" spans="1:4" x14ac:dyDescent="0.5">
      <c r="A1761" t="s">
        <v>728</v>
      </c>
      <c r="B1761" t="s">
        <v>97</v>
      </c>
      <c r="C1761" t="s">
        <v>729</v>
      </c>
      <c r="D1761" t="s">
        <v>98</v>
      </c>
    </row>
    <row r="1762" spans="1:4" x14ac:dyDescent="0.5">
      <c r="A1762" t="s">
        <v>1037</v>
      </c>
      <c r="B1762" t="s">
        <v>97</v>
      </c>
      <c r="C1762" t="s">
        <v>1037</v>
      </c>
      <c r="D1762" t="s">
        <v>98</v>
      </c>
    </row>
    <row r="1763" spans="1:4" x14ac:dyDescent="0.5">
      <c r="A1763" t="s">
        <v>1038</v>
      </c>
      <c r="B1763" t="s">
        <v>97</v>
      </c>
      <c r="C1763" t="s">
        <v>1039</v>
      </c>
      <c r="D1763" t="s">
        <v>98</v>
      </c>
    </row>
    <row r="1764" spans="1:4" x14ac:dyDescent="0.5">
      <c r="A1764" t="s">
        <v>235</v>
      </c>
      <c r="B1764" t="s">
        <v>97</v>
      </c>
      <c r="C1764" t="s">
        <v>235</v>
      </c>
    </row>
    <row r="1765" spans="1:4" x14ac:dyDescent="0.5">
      <c r="A1765" t="s">
        <v>167</v>
      </c>
      <c r="B1765" t="s">
        <v>97</v>
      </c>
      <c r="C1765" t="s">
        <v>167</v>
      </c>
      <c r="D1765" t="s">
        <v>701</v>
      </c>
    </row>
    <row r="1766" spans="1:4" x14ac:dyDescent="0.5">
      <c r="A1766" t="s">
        <v>945</v>
      </c>
      <c r="B1766" t="s">
        <v>97</v>
      </c>
      <c r="C1766" t="s">
        <v>945</v>
      </c>
      <c r="D1766" t="s">
        <v>98</v>
      </c>
    </row>
    <row r="1767" spans="1:4" x14ac:dyDescent="0.5">
      <c r="A1767" t="s">
        <v>1040</v>
      </c>
      <c r="B1767" t="s">
        <v>97</v>
      </c>
      <c r="C1767" t="s">
        <v>1040</v>
      </c>
      <c r="D1767" t="s">
        <v>98</v>
      </c>
    </row>
    <row r="1768" spans="1:4" x14ac:dyDescent="0.5">
      <c r="A1768" t="s">
        <v>159</v>
      </c>
      <c r="B1768" t="s">
        <v>97</v>
      </c>
      <c r="C1768" t="s">
        <v>159</v>
      </c>
      <c r="D1768" t="s">
        <v>98</v>
      </c>
    </row>
    <row r="1769" spans="1:4" x14ac:dyDescent="0.5">
      <c r="A1769" t="s">
        <v>396</v>
      </c>
      <c r="B1769" t="s">
        <v>97</v>
      </c>
      <c r="C1769" t="s">
        <v>396</v>
      </c>
      <c r="D1769" t="s">
        <v>98</v>
      </c>
    </row>
    <row r="1770" spans="1:4" x14ac:dyDescent="0.5">
      <c r="A1770" t="s">
        <v>1041</v>
      </c>
      <c r="B1770" t="s">
        <v>97</v>
      </c>
      <c r="C1770" t="s">
        <v>1041</v>
      </c>
      <c r="D1770" t="s">
        <v>701</v>
      </c>
    </row>
    <row r="1771" spans="1:4" x14ac:dyDescent="0.5">
      <c r="A1771" t="s">
        <v>1042</v>
      </c>
      <c r="B1771" t="s">
        <v>97</v>
      </c>
      <c r="C1771" t="s">
        <v>1042</v>
      </c>
      <c r="D1771" t="s">
        <v>98</v>
      </c>
    </row>
    <row r="1772" spans="1:4" x14ac:dyDescent="0.5">
      <c r="A1772" t="s">
        <v>165</v>
      </c>
      <c r="B1772" t="s">
        <v>97</v>
      </c>
      <c r="C1772" t="s">
        <v>165</v>
      </c>
      <c r="D1772" t="s">
        <v>98</v>
      </c>
    </row>
    <row r="1773" spans="1:4" x14ac:dyDescent="0.5">
      <c r="A1773" t="s">
        <v>415</v>
      </c>
      <c r="B1773" t="s">
        <v>97</v>
      </c>
      <c r="C1773" t="s">
        <v>415</v>
      </c>
      <c r="D1773" t="s">
        <v>705</v>
      </c>
    </row>
    <row r="1774" spans="1:4" x14ac:dyDescent="0.5">
      <c r="A1774" t="s">
        <v>189</v>
      </c>
      <c r="B1774" t="s">
        <v>97</v>
      </c>
      <c r="C1774" t="s">
        <v>189</v>
      </c>
    </row>
    <row r="1775" spans="1:4" x14ac:dyDescent="0.5">
      <c r="A1775" t="s">
        <v>281</v>
      </c>
      <c r="B1775" t="s">
        <v>97</v>
      </c>
      <c r="C1775" t="s">
        <v>653</v>
      </c>
    </row>
    <row r="1776" spans="1:4" x14ac:dyDescent="0.5">
      <c r="A1776" t="s">
        <v>115</v>
      </c>
      <c r="B1776" t="s">
        <v>97</v>
      </c>
      <c r="C1776" t="s">
        <v>115</v>
      </c>
      <c r="D1776" t="s">
        <v>705</v>
      </c>
    </row>
    <row r="1777" spans="1:4" x14ac:dyDescent="0.5">
      <c r="A1777" t="s">
        <v>536</v>
      </c>
      <c r="B1777" t="s">
        <v>97</v>
      </c>
      <c r="C1777" t="s">
        <v>536</v>
      </c>
    </row>
    <row r="1778" spans="1:4" x14ac:dyDescent="0.5">
      <c r="A1778" t="s">
        <v>308</v>
      </c>
      <c r="B1778" t="s">
        <v>97</v>
      </c>
      <c r="C1778" t="s">
        <v>308</v>
      </c>
    </row>
    <row r="1779" spans="1:4" x14ac:dyDescent="0.5">
      <c r="A1779" t="s">
        <v>316</v>
      </c>
      <c r="B1779" t="s">
        <v>97</v>
      </c>
      <c r="C1779" t="s">
        <v>316</v>
      </c>
      <c r="D1779" t="s">
        <v>98</v>
      </c>
    </row>
    <row r="1780" spans="1:4" x14ac:dyDescent="0.5">
      <c r="A1780" t="s">
        <v>282</v>
      </c>
      <c r="B1780" t="s">
        <v>97</v>
      </c>
      <c r="C1780" t="s">
        <v>852</v>
      </c>
      <c r="D1780" t="s">
        <v>705</v>
      </c>
    </row>
    <row r="1781" spans="1:4" x14ac:dyDescent="0.5">
      <c r="A1781" t="s">
        <v>1043</v>
      </c>
      <c r="B1781" t="s">
        <v>97</v>
      </c>
      <c r="C1781" t="s">
        <v>1043</v>
      </c>
    </row>
    <row r="1782" spans="1:4" x14ac:dyDescent="0.5">
      <c r="A1782" t="s">
        <v>1044</v>
      </c>
      <c r="B1782" t="s">
        <v>97</v>
      </c>
      <c r="C1782" t="s">
        <v>1044</v>
      </c>
    </row>
    <row r="1783" spans="1:4" x14ac:dyDescent="0.5">
      <c r="A1783" t="s">
        <v>393</v>
      </c>
      <c r="B1783" t="s">
        <v>97</v>
      </c>
      <c r="C1783" t="s">
        <v>393</v>
      </c>
      <c r="D1783" t="s">
        <v>705</v>
      </c>
    </row>
    <row r="1784" spans="1:4" x14ac:dyDescent="0.5">
      <c r="A1784" t="s">
        <v>659</v>
      </c>
      <c r="B1784" t="s">
        <v>97</v>
      </c>
      <c r="C1784" t="s">
        <v>830</v>
      </c>
    </row>
    <row r="1785" spans="1:4" x14ac:dyDescent="0.5">
      <c r="A1785" t="s">
        <v>1045</v>
      </c>
      <c r="B1785" t="s">
        <v>97</v>
      </c>
      <c r="C1785" t="s">
        <v>1046</v>
      </c>
    </row>
    <row r="1786" spans="1:4" x14ac:dyDescent="0.5">
      <c r="A1786" t="s">
        <v>463</v>
      </c>
      <c r="B1786" t="s">
        <v>97</v>
      </c>
      <c r="C1786" t="s">
        <v>463</v>
      </c>
      <c r="D1786" t="s">
        <v>98</v>
      </c>
    </row>
    <row r="1787" spans="1:4" x14ac:dyDescent="0.5">
      <c r="A1787" t="s">
        <v>459</v>
      </c>
      <c r="B1787" t="s">
        <v>97</v>
      </c>
      <c r="C1787" t="s">
        <v>753</v>
      </c>
      <c r="D1787" t="s">
        <v>98</v>
      </c>
    </row>
    <row r="1788" spans="1:4" x14ac:dyDescent="0.5">
      <c r="A1788" t="s">
        <v>172</v>
      </c>
      <c r="B1788" t="s">
        <v>97</v>
      </c>
      <c r="C1788" t="s">
        <v>717</v>
      </c>
      <c r="D1788" t="s">
        <v>98</v>
      </c>
    </row>
    <row r="1789" spans="1:4" x14ac:dyDescent="0.5">
      <c r="A1789" t="s">
        <v>719</v>
      </c>
      <c r="B1789" t="s">
        <v>97</v>
      </c>
      <c r="C1789" t="s">
        <v>719</v>
      </c>
    </row>
    <row r="1790" spans="1:4" x14ac:dyDescent="0.5">
      <c r="A1790" t="s">
        <v>739</v>
      </c>
      <c r="B1790" t="s">
        <v>96</v>
      </c>
      <c r="C1790" t="s">
        <v>132</v>
      </c>
      <c r="D1790" t="s">
        <v>722</v>
      </c>
    </row>
    <row r="1791" spans="1:4" x14ac:dyDescent="0.5">
      <c r="A1791" t="s">
        <v>1047</v>
      </c>
      <c r="B1791" t="s">
        <v>97</v>
      </c>
      <c r="C1791" t="s">
        <v>1047</v>
      </c>
    </row>
    <row r="1792" spans="1:4" x14ac:dyDescent="0.5">
      <c r="A1792" t="s">
        <v>239</v>
      </c>
      <c r="B1792" t="s">
        <v>97</v>
      </c>
      <c r="C1792" t="s">
        <v>239</v>
      </c>
      <c r="D1792" t="s">
        <v>98</v>
      </c>
    </row>
    <row r="1793" spans="1:4" x14ac:dyDescent="0.5">
      <c r="A1793" t="s">
        <v>170</v>
      </c>
      <c r="B1793" t="s">
        <v>97</v>
      </c>
      <c r="C1793" t="s">
        <v>700</v>
      </c>
    </row>
    <row r="1794" spans="1:4" x14ac:dyDescent="0.5">
      <c r="A1794" t="s">
        <v>282</v>
      </c>
      <c r="B1794" t="s">
        <v>97</v>
      </c>
      <c r="C1794" t="s">
        <v>860</v>
      </c>
      <c r="D1794" t="s">
        <v>705</v>
      </c>
    </row>
    <row r="1795" spans="1:4" x14ac:dyDescent="0.5">
      <c r="A1795" t="s">
        <v>1048</v>
      </c>
      <c r="B1795" t="s">
        <v>97</v>
      </c>
      <c r="C1795" t="s">
        <v>1049</v>
      </c>
    </row>
    <row r="1796" spans="1:4" x14ac:dyDescent="0.5">
      <c r="A1796" t="s">
        <v>243</v>
      </c>
      <c r="B1796" t="s">
        <v>96</v>
      </c>
      <c r="C1796" t="s">
        <v>243</v>
      </c>
      <c r="D1796" t="s">
        <v>98</v>
      </c>
    </row>
    <row r="1797" spans="1:4" x14ac:dyDescent="0.5">
      <c r="A1797" t="s">
        <v>166</v>
      </c>
      <c r="B1797" t="s">
        <v>97</v>
      </c>
      <c r="C1797" t="s">
        <v>166</v>
      </c>
    </row>
    <row r="1798" spans="1:4" x14ac:dyDescent="0.5">
      <c r="A1798" t="s">
        <v>441</v>
      </c>
      <c r="B1798" t="s">
        <v>96</v>
      </c>
      <c r="C1798" t="s">
        <v>441</v>
      </c>
      <c r="D1798" t="s">
        <v>98</v>
      </c>
    </row>
    <row r="1799" spans="1:4" x14ac:dyDescent="0.5">
      <c r="A1799" t="s">
        <v>1050</v>
      </c>
      <c r="B1799" t="s">
        <v>97</v>
      </c>
      <c r="C1799" t="s">
        <v>1050</v>
      </c>
      <c r="D1799" t="s">
        <v>98</v>
      </c>
    </row>
    <row r="1800" spans="1:4" x14ac:dyDescent="0.5">
      <c r="A1800" t="s">
        <v>524</v>
      </c>
      <c r="B1800" t="s">
        <v>97</v>
      </c>
      <c r="C1800" t="s">
        <v>524</v>
      </c>
    </row>
    <row r="1801" spans="1:4" x14ac:dyDescent="0.5">
      <c r="A1801" t="s">
        <v>242</v>
      </c>
      <c r="B1801" t="s">
        <v>97</v>
      </c>
      <c r="C1801" t="s">
        <v>460</v>
      </c>
      <c r="D1801" t="s">
        <v>701</v>
      </c>
    </row>
    <row r="1802" spans="1:4" x14ac:dyDescent="0.5">
      <c r="A1802" t="s">
        <v>197</v>
      </c>
      <c r="B1802" t="s">
        <v>96</v>
      </c>
      <c r="C1802" t="s">
        <v>197</v>
      </c>
    </row>
    <row r="1803" spans="1:4" x14ac:dyDescent="0.5">
      <c r="A1803" t="s">
        <v>164</v>
      </c>
      <c r="B1803" t="s">
        <v>97</v>
      </c>
      <c r="C1803" t="s">
        <v>747</v>
      </c>
      <c r="D1803" t="s">
        <v>98</v>
      </c>
    </row>
    <row r="1804" spans="1:4" x14ac:dyDescent="0.5">
      <c r="A1804" t="s">
        <v>105</v>
      </c>
      <c r="B1804" t="s">
        <v>96</v>
      </c>
      <c r="C1804" t="s">
        <v>105</v>
      </c>
      <c r="D1804" t="s">
        <v>98</v>
      </c>
    </row>
    <row r="1805" spans="1:4" x14ac:dyDescent="0.5">
      <c r="A1805" t="s">
        <v>1051</v>
      </c>
      <c r="B1805" t="s">
        <v>97</v>
      </c>
      <c r="C1805" t="s">
        <v>1052</v>
      </c>
    </row>
    <row r="1806" spans="1:4" x14ac:dyDescent="0.5">
      <c r="A1806" t="s">
        <v>623</v>
      </c>
      <c r="B1806" t="s">
        <v>97</v>
      </c>
      <c r="C1806" t="s">
        <v>623</v>
      </c>
    </row>
    <row r="1807" spans="1:4" x14ac:dyDescent="0.5">
      <c r="A1807" t="s">
        <v>323</v>
      </c>
      <c r="B1807" t="s">
        <v>97</v>
      </c>
      <c r="C1807" t="s">
        <v>755</v>
      </c>
    </row>
    <row r="1808" spans="1:4" x14ac:dyDescent="0.5">
      <c r="A1808" t="s">
        <v>311</v>
      </c>
      <c r="B1808" t="s">
        <v>97</v>
      </c>
      <c r="C1808" t="s">
        <v>311</v>
      </c>
    </row>
    <row r="1809" spans="1:4" x14ac:dyDescent="0.5">
      <c r="A1809" t="s">
        <v>926</v>
      </c>
      <c r="B1809" t="s">
        <v>96</v>
      </c>
      <c r="C1809" t="s">
        <v>927</v>
      </c>
    </row>
    <row r="1810" spans="1:4" x14ac:dyDescent="0.5">
      <c r="A1810" t="s">
        <v>312</v>
      </c>
      <c r="B1810" t="s">
        <v>97</v>
      </c>
      <c r="C1810" t="s">
        <v>312</v>
      </c>
      <c r="D1810" t="s">
        <v>98</v>
      </c>
    </row>
    <row r="1811" spans="1:4" x14ac:dyDescent="0.5">
      <c r="A1811" t="s">
        <v>597</v>
      </c>
      <c r="B1811" t="s">
        <v>97</v>
      </c>
      <c r="C1811" t="s">
        <v>597</v>
      </c>
    </row>
    <row r="1812" spans="1:4" x14ac:dyDescent="0.5">
      <c r="A1812" t="s">
        <v>532</v>
      </c>
      <c r="B1812" t="s">
        <v>97</v>
      </c>
      <c r="C1812" t="s">
        <v>868</v>
      </c>
    </row>
    <row r="1813" spans="1:4" x14ac:dyDescent="0.5">
      <c r="A1813" t="s">
        <v>329</v>
      </c>
      <c r="B1813" t="s">
        <v>97</v>
      </c>
      <c r="C1813" t="s">
        <v>744</v>
      </c>
      <c r="D1813" t="s">
        <v>722</v>
      </c>
    </row>
    <row r="1814" spans="1:4" x14ac:dyDescent="0.5">
      <c r="A1814" t="s">
        <v>162</v>
      </c>
      <c r="B1814" t="s">
        <v>97</v>
      </c>
      <c r="C1814" t="s">
        <v>162</v>
      </c>
      <c r="D1814" t="s">
        <v>98</v>
      </c>
    </row>
    <row r="1815" spans="1:4" x14ac:dyDescent="0.5">
      <c r="A1815" t="s">
        <v>200</v>
      </c>
      <c r="B1815" t="s">
        <v>97</v>
      </c>
      <c r="C1815" t="s">
        <v>200</v>
      </c>
      <c r="D1815" t="s">
        <v>98</v>
      </c>
    </row>
    <row r="1816" spans="1:4" x14ac:dyDescent="0.5">
      <c r="A1816" t="s">
        <v>380</v>
      </c>
      <c r="B1816" t="s">
        <v>97</v>
      </c>
      <c r="C1816" t="s">
        <v>380</v>
      </c>
    </row>
    <row r="1817" spans="1:4" x14ac:dyDescent="0.5">
      <c r="A1817" t="s">
        <v>115</v>
      </c>
      <c r="B1817" t="s">
        <v>97</v>
      </c>
      <c r="C1817" t="s">
        <v>115</v>
      </c>
      <c r="D1817" t="s">
        <v>705</v>
      </c>
    </row>
    <row r="1818" spans="1:4" x14ac:dyDescent="0.5">
      <c r="A1818" t="s">
        <v>1053</v>
      </c>
      <c r="B1818" t="s">
        <v>97</v>
      </c>
      <c r="C1818" t="s">
        <v>1053</v>
      </c>
    </row>
    <row r="1819" spans="1:4" x14ac:dyDescent="0.5">
      <c r="A1819" t="s">
        <v>640</v>
      </c>
      <c r="B1819" t="s">
        <v>97</v>
      </c>
      <c r="C1819" t="s">
        <v>640</v>
      </c>
      <c r="D1819" t="s">
        <v>98</v>
      </c>
    </row>
    <row r="1820" spans="1:4" x14ac:dyDescent="0.5">
      <c r="A1820" t="s">
        <v>470</v>
      </c>
      <c r="B1820" t="s">
        <v>96</v>
      </c>
      <c r="C1820" t="s">
        <v>470</v>
      </c>
    </row>
    <row r="1821" spans="1:4" x14ac:dyDescent="0.5">
      <c r="A1821" t="s">
        <v>196</v>
      </c>
      <c r="B1821" t="s">
        <v>97</v>
      </c>
      <c r="C1821" t="s">
        <v>196</v>
      </c>
      <c r="D1821" t="s">
        <v>98</v>
      </c>
    </row>
    <row r="1822" spans="1:4" x14ac:dyDescent="0.5">
      <c r="A1822" t="s">
        <v>968</v>
      </c>
      <c r="B1822" t="s">
        <v>97</v>
      </c>
      <c r="C1822" t="s">
        <v>968</v>
      </c>
      <c r="D1822" t="s">
        <v>98</v>
      </c>
    </row>
    <row r="1823" spans="1:4" x14ac:dyDescent="0.5">
      <c r="A1823" t="s">
        <v>441</v>
      </c>
      <c r="B1823" t="s">
        <v>96</v>
      </c>
      <c r="C1823" t="s">
        <v>441</v>
      </c>
      <c r="D1823" t="s">
        <v>98</v>
      </c>
    </row>
    <row r="1824" spans="1:4" x14ac:dyDescent="0.5">
      <c r="A1824" t="s">
        <v>208</v>
      </c>
      <c r="B1824" t="s">
        <v>97</v>
      </c>
      <c r="C1824" t="s">
        <v>208</v>
      </c>
      <c r="D1824" t="s">
        <v>98</v>
      </c>
    </row>
    <row r="1825" spans="1:4" x14ac:dyDescent="0.5">
      <c r="A1825" t="s">
        <v>174</v>
      </c>
      <c r="B1825" t="s">
        <v>96</v>
      </c>
      <c r="C1825" t="s">
        <v>174</v>
      </c>
    </row>
    <row r="1826" spans="1:4" x14ac:dyDescent="0.5">
      <c r="A1826" t="s">
        <v>386</v>
      </c>
      <c r="B1826" t="s">
        <v>97</v>
      </c>
      <c r="C1826" t="s">
        <v>386</v>
      </c>
      <c r="D1826" t="s">
        <v>98</v>
      </c>
    </row>
    <row r="1827" spans="1:4" x14ac:dyDescent="0.5">
      <c r="A1827" t="s">
        <v>585</v>
      </c>
      <c r="B1827" t="s">
        <v>96</v>
      </c>
      <c r="C1827" t="s">
        <v>585</v>
      </c>
      <c r="D1827" t="s">
        <v>98</v>
      </c>
    </row>
    <row r="1828" spans="1:4" x14ac:dyDescent="0.5">
      <c r="A1828" t="s">
        <v>1026</v>
      </c>
      <c r="B1828" t="s">
        <v>96</v>
      </c>
      <c r="C1828" t="s">
        <v>1026</v>
      </c>
      <c r="D1828" t="s">
        <v>98</v>
      </c>
    </row>
    <row r="1829" spans="1:4" x14ac:dyDescent="0.5">
      <c r="A1829" t="s">
        <v>457</v>
      </c>
      <c r="B1829" t="s">
        <v>97</v>
      </c>
      <c r="C1829" t="s">
        <v>457</v>
      </c>
    </row>
    <row r="1830" spans="1:4" x14ac:dyDescent="0.5">
      <c r="A1830" t="s">
        <v>384</v>
      </c>
      <c r="B1830" t="s">
        <v>97</v>
      </c>
      <c r="C1830" t="s">
        <v>384</v>
      </c>
      <c r="D1830" t="s">
        <v>98</v>
      </c>
    </row>
    <row r="1831" spans="1:4" x14ac:dyDescent="0.5">
      <c r="A1831" t="s">
        <v>436</v>
      </c>
      <c r="B1831" t="s">
        <v>97</v>
      </c>
      <c r="C1831" t="s">
        <v>436</v>
      </c>
      <c r="D1831" t="s">
        <v>98</v>
      </c>
    </row>
    <row r="1832" spans="1:4" x14ac:dyDescent="0.5">
      <c r="A1832" t="s">
        <v>338</v>
      </c>
      <c r="B1832" t="s">
        <v>97</v>
      </c>
      <c r="C1832" t="s">
        <v>338</v>
      </c>
    </row>
    <row r="1833" spans="1:4" x14ac:dyDescent="0.5">
      <c r="A1833" t="s">
        <v>160</v>
      </c>
      <c r="B1833" t="s">
        <v>96</v>
      </c>
      <c r="C1833" t="s">
        <v>160</v>
      </c>
      <c r="D1833" t="s">
        <v>98</v>
      </c>
    </row>
    <row r="1834" spans="1:4" x14ac:dyDescent="0.5">
      <c r="A1834" t="s">
        <v>586</v>
      </c>
      <c r="B1834" t="s">
        <v>97</v>
      </c>
      <c r="C1834" t="s">
        <v>714</v>
      </c>
    </row>
    <row r="1835" spans="1:4" x14ac:dyDescent="0.5">
      <c r="A1835" t="s">
        <v>208</v>
      </c>
      <c r="B1835" t="s">
        <v>97</v>
      </c>
      <c r="C1835" t="s">
        <v>1054</v>
      </c>
      <c r="D1835" t="s">
        <v>98</v>
      </c>
    </row>
    <row r="1836" spans="1:4" x14ac:dyDescent="0.5">
      <c r="A1836" t="s">
        <v>997</v>
      </c>
      <c r="B1836" t="s">
        <v>96</v>
      </c>
      <c r="C1836" t="s">
        <v>997</v>
      </c>
      <c r="D1836" t="s">
        <v>98</v>
      </c>
    </row>
    <row r="1837" spans="1:4" x14ac:dyDescent="0.5">
      <c r="A1837" t="s">
        <v>387</v>
      </c>
      <c r="B1837" t="s">
        <v>96</v>
      </c>
      <c r="C1837" t="s">
        <v>387</v>
      </c>
    </row>
    <row r="1838" spans="1:4" x14ac:dyDescent="0.5">
      <c r="A1838" t="s">
        <v>426</v>
      </c>
      <c r="B1838" t="s">
        <v>97</v>
      </c>
      <c r="C1838" t="s">
        <v>426</v>
      </c>
    </row>
    <row r="1839" spans="1:4" x14ac:dyDescent="0.5">
      <c r="A1839" t="s">
        <v>105</v>
      </c>
      <c r="B1839" t="s">
        <v>96</v>
      </c>
      <c r="C1839" t="s">
        <v>105</v>
      </c>
      <c r="D1839" t="s">
        <v>98</v>
      </c>
    </row>
    <row r="1840" spans="1:4" x14ac:dyDescent="0.5">
      <c r="A1840" t="s">
        <v>281</v>
      </c>
      <c r="B1840" t="s">
        <v>97</v>
      </c>
      <c r="C1840" t="s">
        <v>653</v>
      </c>
    </row>
    <row r="1841" spans="1:4" x14ac:dyDescent="0.5">
      <c r="A1841" t="s">
        <v>618</v>
      </c>
      <c r="B1841" t="s">
        <v>97</v>
      </c>
      <c r="C1841" t="s">
        <v>618</v>
      </c>
      <c r="D1841" t="s">
        <v>98</v>
      </c>
    </row>
    <row r="1842" spans="1:4" x14ac:dyDescent="0.5">
      <c r="A1842" t="s">
        <v>1055</v>
      </c>
      <c r="B1842" t="s">
        <v>97</v>
      </c>
      <c r="C1842" t="s">
        <v>1055</v>
      </c>
      <c r="D1842" t="s">
        <v>705</v>
      </c>
    </row>
    <row r="1843" spans="1:4" x14ac:dyDescent="0.5">
      <c r="A1843" t="s">
        <v>207</v>
      </c>
      <c r="B1843" t="s">
        <v>96</v>
      </c>
      <c r="C1843" t="s">
        <v>789</v>
      </c>
      <c r="D1843" t="s">
        <v>705</v>
      </c>
    </row>
    <row r="1844" spans="1:4" x14ac:dyDescent="0.5">
      <c r="A1844" t="s">
        <v>172</v>
      </c>
      <c r="B1844" t="s">
        <v>97</v>
      </c>
      <c r="C1844" t="s">
        <v>717</v>
      </c>
      <c r="D1844" t="s">
        <v>98</v>
      </c>
    </row>
    <row r="1845" spans="1:4" x14ac:dyDescent="0.5">
      <c r="A1845" t="s">
        <v>299</v>
      </c>
      <c r="B1845" t="s">
        <v>97</v>
      </c>
      <c r="C1845" t="s">
        <v>946</v>
      </c>
      <c r="D1845" t="s">
        <v>705</v>
      </c>
    </row>
    <row r="1846" spans="1:4" x14ac:dyDescent="0.5">
      <c r="A1846" t="s">
        <v>401</v>
      </c>
      <c r="B1846" t="s">
        <v>97</v>
      </c>
      <c r="C1846" t="s">
        <v>733</v>
      </c>
    </row>
    <row r="1847" spans="1:4" x14ac:dyDescent="0.5">
      <c r="A1847" t="s">
        <v>724</v>
      </c>
      <c r="B1847" t="s">
        <v>97</v>
      </c>
      <c r="C1847" t="s">
        <v>815</v>
      </c>
      <c r="D1847" t="s">
        <v>722</v>
      </c>
    </row>
    <row r="1848" spans="1:4" x14ac:dyDescent="0.5">
      <c r="A1848" t="s">
        <v>161</v>
      </c>
      <c r="B1848" t="s">
        <v>97</v>
      </c>
      <c r="C1848" t="s">
        <v>1056</v>
      </c>
    </row>
    <row r="1849" spans="1:4" x14ac:dyDescent="0.5">
      <c r="A1849" t="s">
        <v>1057</v>
      </c>
      <c r="B1849" t="s">
        <v>97</v>
      </c>
      <c r="C1849" t="s">
        <v>1057</v>
      </c>
      <c r="D1849" t="s">
        <v>98</v>
      </c>
    </row>
    <row r="1850" spans="1:4" x14ac:dyDescent="0.5">
      <c r="A1850" t="s">
        <v>180</v>
      </c>
      <c r="B1850" t="s">
        <v>97</v>
      </c>
      <c r="C1850" t="s">
        <v>706</v>
      </c>
    </row>
    <row r="1851" spans="1:4" x14ac:dyDescent="0.5">
      <c r="A1851" t="s">
        <v>323</v>
      </c>
      <c r="B1851" t="s">
        <v>97</v>
      </c>
      <c r="C1851" t="s">
        <v>833</v>
      </c>
    </row>
    <row r="1852" spans="1:4" x14ac:dyDescent="0.5">
      <c r="A1852" t="s">
        <v>338</v>
      </c>
      <c r="B1852" t="s">
        <v>97</v>
      </c>
      <c r="C1852" t="s">
        <v>338</v>
      </c>
    </row>
    <row r="1853" spans="1:4" x14ac:dyDescent="0.5">
      <c r="A1853" t="s">
        <v>942</v>
      </c>
      <c r="B1853" t="s">
        <v>97</v>
      </c>
      <c r="C1853" t="s">
        <v>942</v>
      </c>
      <c r="D1853" t="s">
        <v>705</v>
      </c>
    </row>
    <row r="1854" spans="1:4" x14ac:dyDescent="0.5">
      <c r="A1854" t="s">
        <v>724</v>
      </c>
      <c r="B1854" t="s">
        <v>97</v>
      </c>
      <c r="C1854" t="s">
        <v>1058</v>
      </c>
      <c r="D1854" t="s">
        <v>722</v>
      </c>
    </row>
    <row r="1855" spans="1:4" x14ac:dyDescent="0.5">
      <c r="A1855" t="s">
        <v>151</v>
      </c>
      <c r="B1855" t="s">
        <v>97</v>
      </c>
      <c r="C1855" t="s">
        <v>749</v>
      </c>
    </row>
    <row r="1856" spans="1:4" x14ac:dyDescent="0.5">
      <c r="A1856" t="s">
        <v>115</v>
      </c>
      <c r="B1856" t="s">
        <v>97</v>
      </c>
      <c r="C1856" t="s">
        <v>115</v>
      </c>
      <c r="D1856" t="s">
        <v>705</v>
      </c>
    </row>
    <row r="1857" spans="1:4" x14ac:dyDescent="0.5">
      <c r="A1857" t="s">
        <v>478</v>
      </c>
      <c r="B1857" t="s">
        <v>97</v>
      </c>
      <c r="C1857" t="s">
        <v>718</v>
      </c>
    </row>
    <row r="1858" spans="1:4" x14ac:dyDescent="0.5">
      <c r="A1858" t="s">
        <v>993</v>
      </c>
      <c r="B1858" t="s">
        <v>97</v>
      </c>
      <c r="C1858" t="s">
        <v>993</v>
      </c>
    </row>
    <row r="1859" spans="1:4" x14ac:dyDescent="0.5">
      <c r="A1859" t="s">
        <v>292</v>
      </c>
      <c r="B1859" t="s">
        <v>97</v>
      </c>
      <c r="C1859" t="s">
        <v>292</v>
      </c>
      <c r="D1859" t="s">
        <v>98</v>
      </c>
    </row>
    <row r="1860" spans="1:4" x14ac:dyDescent="0.5">
      <c r="A1860" t="s">
        <v>171</v>
      </c>
      <c r="B1860" t="s">
        <v>97</v>
      </c>
      <c r="C1860" t="s">
        <v>787</v>
      </c>
    </row>
    <row r="1861" spans="1:4" x14ac:dyDescent="0.5">
      <c r="A1861" t="s">
        <v>1007</v>
      </c>
      <c r="B1861" t="s">
        <v>97</v>
      </c>
      <c r="C1861" t="s">
        <v>1008</v>
      </c>
    </row>
    <row r="1862" spans="1:4" x14ac:dyDescent="0.5">
      <c r="A1862" t="s">
        <v>114</v>
      </c>
      <c r="B1862" t="s">
        <v>97</v>
      </c>
      <c r="C1862" t="s">
        <v>114</v>
      </c>
    </row>
    <row r="1863" spans="1:4" x14ac:dyDescent="0.5">
      <c r="A1863" t="s">
        <v>379</v>
      </c>
      <c r="B1863" t="s">
        <v>97</v>
      </c>
      <c r="C1863" t="s">
        <v>379</v>
      </c>
    </row>
    <row r="1864" spans="1:4" x14ac:dyDescent="0.5">
      <c r="A1864" t="s">
        <v>236</v>
      </c>
      <c r="B1864" t="s">
        <v>96</v>
      </c>
      <c r="C1864" t="s">
        <v>236</v>
      </c>
      <c r="D1864" t="s">
        <v>701</v>
      </c>
    </row>
    <row r="1865" spans="1:4" x14ac:dyDescent="0.5">
      <c r="A1865" t="s">
        <v>253</v>
      </c>
      <c r="B1865" t="s">
        <v>97</v>
      </c>
      <c r="C1865" t="s">
        <v>734</v>
      </c>
    </row>
    <row r="1866" spans="1:4" x14ac:dyDescent="0.5">
      <c r="A1866" t="s">
        <v>980</v>
      </c>
      <c r="B1866" t="s">
        <v>97</v>
      </c>
      <c r="C1866" t="s">
        <v>980</v>
      </c>
    </row>
    <row r="1867" spans="1:4" x14ac:dyDescent="0.5">
      <c r="A1867" t="s">
        <v>308</v>
      </c>
      <c r="B1867" t="s">
        <v>97</v>
      </c>
      <c r="C1867" t="s">
        <v>308</v>
      </c>
    </row>
    <row r="1868" spans="1:4" x14ac:dyDescent="0.5">
      <c r="A1868" t="s">
        <v>898</v>
      </c>
      <c r="B1868" t="s">
        <v>96</v>
      </c>
      <c r="C1868" t="s">
        <v>899</v>
      </c>
      <c r="D1868" t="s">
        <v>98</v>
      </c>
    </row>
    <row r="1869" spans="1:4" x14ac:dyDescent="0.5">
      <c r="A1869" t="s">
        <v>220</v>
      </c>
      <c r="B1869" t="s">
        <v>96</v>
      </c>
      <c r="C1869" t="s">
        <v>220</v>
      </c>
      <c r="D1869" t="s">
        <v>98</v>
      </c>
    </row>
    <row r="1870" spans="1:4" x14ac:dyDescent="0.5">
      <c r="A1870" t="s">
        <v>535</v>
      </c>
      <c r="B1870" t="s">
        <v>97</v>
      </c>
      <c r="C1870" t="s">
        <v>535</v>
      </c>
    </row>
    <row r="1871" spans="1:4" x14ac:dyDescent="0.5">
      <c r="A1871" t="s">
        <v>312</v>
      </c>
      <c r="B1871" t="s">
        <v>97</v>
      </c>
      <c r="C1871" t="s">
        <v>312</v>
      </c>
      <c r="D1871" t="s">
        <v>98</v>
      </c>
    </row>
    <row r="1872" spans="1:4" x14ac:dyDescent="0.5">
      <c r="A1872" t="s">
        <v>181</v>
      </c>
      <c r="B1872" t="s">
        <v>97</v>
      </c>
      <c r="C1872" t="s">
        <v>181</v>
      </c>
      <c r="D1872" t="s">
        <v>98</v>
      </c>
    </row>
    <row r="1873" spans="1:4" x14ac:dyDescent="0.5">
      <c r="A1873" t="s">
        <v>550</v>
      </c>
      <c r="B1873" t="s">
        <v>97</v>
      </c>
      <c r="C1873" t="s">
        <v>736</v>
      </c>
    </row>
    <row r="1874" spans="1:4" x14ac:dyDescent="0.5">
      <c r="A1874" t="s">
        <v>1059</v>
      </c>
      <c r="B1874" t="s">
        <v>96</v>
      </c>
      <c r="C1874" t="s">
        <v>1059</v>
      </c>
      <c r="D1874" t="s">
        <v>98</v>
      </c>
    </row>
    <row r="1875" spans="1:4" x14ac:dyDescent="0.5">
      <c r="A1875" t="s">
        <v>172</v>
      </c>
      <c r="B1875" t="s">
        <v>97</v>
      </c>
      <c r="C1875" t="s">
        <v>717</v>
      </c>
      <c r="D1875" t="s">
        <v>98</v>
      </c>
    </row>
    <row r="1876" spans="1:4" x14ac:dyDescent="0.5">
      <c r="A1876" t="s">
        <v>174</v>
      </c>
      <c r="B1876" t="s">
        <v>96</v>
      </c>
      <c r="C1876" t="s">
        <v>174</v>
      </c>
    </row>
    <row r="1877" spans="1:4" x14ac:dyDescent="0.5">
      <c r="A1877" t="s">
        <v>904</v>
      </c>
      <c r="B1877" t="s">
        <v>97</v>
      </c>
      <c r="C1877" t="s">
        <v>904</v>
      </c>
      <c r="D1877" t="s">
        <v>98</v>
      </c>
    </row>
    <row r="1878" spans="1:4" x14ac:dyDescent="0.5">
      <c r="A1878" t="s">
        <v>965</v>
      </c>
      <c r="B1878" t="s">
        <v>97</v>
      </c>
      <c r="C1878" t="s">
        <v>965</v>
      </c>
      <c r="D1878" t="s">
        <v>98</v>
      </c>
    </row>
    <row r="1879" spans="1:4" x14ac:dyDescent="0.5">
      <c r="A1879" t="s">
        <v>721</v>
      </c>
      <c r="B1879" t="s">
        <v>97</v>
      </c>
      <c r="C1879" t="s">
        <v>414</v>
      </c>
      <c r="D1879" t="s">
        <v>98</v>
      </c>
    </row>
    <row r="1880" spans="1:4" x14ac:dyDescent="0.5">
      <c r="A1880" t="s">
        <v>643</v>
      </c>
      <c r="B1880" t="s">
        <v>96</v>
      </c>
      <c r="C1880" t="s">
        <v>643</v>
      </c>
    </row>
    <row r="1881" spans="1:4" x14ac:dyDescent="0.5">
      <c r="A1881" t="s">
        <v>162</v>
      </c>
      <c r="B1881" t="s">
        <v>97</v>
      </c>
      <c r="C1881" t="s">
        <v>162</v>
      </c>
      <c r="D1881" t="s">
        <v>98</v>
      </c>
    </row>
    <row r="1882" spans="1:4" x14ac:dyDescent="0.5">
      <c r="A1882" t="s">
        <v>538</v>
      </c>
      <c r="B1882" t="s">
        <v>97</v>
      </c>
      <c r="C1882" t="s">
        <v>538</v>
      </c>
    </row>
    <row r="1883" spans="1:4" x14ac:dyDescent="0.5">
      <c r="A1883" t="s">
        <v>532</v>
      </c>
      <c r="B1883" t="s">
        <v>97</v>
      </c>
      <c r="C1883" t="s">
        <v>868</v>
      </c>
    </row>
    <row r="1884" spans="1:4" x14ac:dyDescent="0.5">
      <c r="A1884" t="s">
        <v>1060</v>
      </c>
      <c r="B1884" t="s">
        <v>96</v>
      </c>
      <c r="C1884" t="s">
        <v>1061</v>
      </c>
    </row>
    <row r="1885" spans="1:4" x14ac:dyDescent="0.5">
      <c r="A1885" t="s">
        <v>685</v>
      </c>
      <c r="B1885" t="s">
        <v>97</v>
      </c>
      <c r="C1885" t="s">
        <v>685</v>
      </c>
    </row>
    <row r="1886" spans="1:4" x14ac:dyDescent="0.5">
      <c r="A1886" t="s">
        <v>360</v>
      </c>
      <c r="B1886" t="s">
        <v>97</v>
      </c>
      <c r="C1886" t="s">
        <v>360</v>
      </c>
    </row>
    <row r="1887" spans="1:4" x14ac:dyDescent="0.5">
      <c r="A1887" t="s">
        <v>1062</v>
      </c>
      <c r="B1887" t="s">
        <v>97</v>
      </c>
      <c r="C1887" t="s">
        <v>1063</v>
      </c>
    </row>
    <row r="1888" spans="1:4" x14ac:dyDescent="0.5">
      <c r="A1888" t="s">
        <v>416</v>
      </c>
      <c r="B1888" t="s">
        <v>97</v>
      </c>
      <c r="C1888" t="s">
        <v>416</v>
      </c>
    </row>
    <row r="1889" spans="1:4" x14ac:dyDescent="0.5">
      <c r="A1889" t="s">
        <v>175</v>
      </c>
      <c r="B1889" t="s">
        <v>96</v>
      </c>
      <c r="C1889" t="s">
        <v>175</v>
      </c>
      <c r="D1889" t="s">
        <v>98</v>
      </c>
    </row>
    <row r="1890" spans="1:4" x14ac:dyDescent="0.5">
      <c r="A1890" t="s">
        <v>220</v>
      </c>
      <c r="B1890" t="s">
        <v>96</v>
      </c>
      <c r="C1890" t="s">
        <v>220</v>
      </c>
      <c r="D1890" t="s">
        <v>98</v>
      </c>
    </row>
    <row r="1891" spans="1:4" x14ac:dyDescent="0.5">
      <c r="A1891" t="s">
        <v>343</v>
      </c>
      <c r="B1891" t="s">
        <v>97</v>
      </c>
      <c r="C1891" t="s">
        <v>343</v>
      </c>
      <c r="D1891" t="s">
        <v>98</v>
      </c>
    </row>
    <row r="1892" spans="1:4" x14ac:dyDescent="0.5">
      <c r="A1892" t="s">
        <v>176</v>
      </c>
      <c r="B1892" t="s">
        <v>97</v>
      </c>
      <c r="C1892" t="s">
        <v>176</v>
      </c>
    </row>
    <row r="1893" spans="1:4" x14ac:dyDescent="0.5">
      <c r="A1893" t="s">
        <v>266</v>
      </c>
      <c r="B1893" t="s">
        <v>97</v>
      </c>
      <c r="C1893" t="s">
        <v>723</v>
      </c>
      <c r="D1893" t="s">
        <v>98</v>
      </c>
    </row>
    <row r="1894" spans="1:4" x14ac:dyDescent="0.5">
      <c r="A1894" t="s">
        <v>972</v>
      </c>
      <c r="B1894" t="s">
        <v>97</v>
      </c>
      <c r="C1894" t="s">
        <v>972</v>
      </c>
    </row>
    <row r="1895" spans="1:4" x14ac:dyDescent="0.5">
      <c r="A1895" t="s">
        <v>303</v>
      </c>
      <c r="B1895" t="s">
        <v>97</v>
      </c>
      <c r="C1895" t="s">
        <v>303</v>
      </c>
    </row>
    <row r="1896" spans="1:4" x14ac:dyDescent="0.5">
      <c r="A1896" t="s">
        <v>127</v>
      </c>
      <c r="B1896" t="s">
        <v>97</v>
      </c>
      <c r="C1896" t="s">
        <v>127</v>
      </c>
      <c r="D1896" t="s">
        <v>98</v>
      </c>
    </row>
    <row r="1897" spans="1:4" x14ac:dyDescent="0.5">
      <c r="A1897" t="s">
        <v>947</v>
      </c>
      <c r="B1897" t="s">
        <v>97</v>
      </c>
      <c r="C1897" t="s">
        <v>947</v>
      </c>
      <c r="D1897" t="s">
        <v>98</v>
      </c>
    </row>
    <row r="1898" spans="1:4" x14ac:dyDescent="0.5">
      <c r="A1898" t="s">
        <v>855</v>
      </c>
      <c r="B1898" t="s">
        <v>97</v>
      </c>
      <c r="C1898" t="s">
        <v>681</v>
      </c>
    </row>
    <row r="1899" spans="1:4" x14ac:dyDescent="0.5">
      <c r="A1899" t="s">
        <v>478</v>
      </c>
      <c r="B1899" t="s">
        <v>97</v>
      </c>
      <c r="C1899" t="s">
        <v>718</v>
      </c>
    </row>
    <row r="1900" spans="1:4" x14ac:dyDescent="0.5">
      <c r="A1900" t="s">
        <v>1064</v>
      </c>
      <c r="B1900" t="s">
        <v>97</v>
      </c>
      <c r="C1900" t="s">
        <v>1065</v>
      </c>
    </row>
    <row r="1901" spans="1:4" x14ac:dyDescent="0.5">
      <c r="A1901" t="s">
        <v>998</v>
      </c>
      <c r="B1901" t="s">
        <v>97</v>
      </c>
      <c r="C1901" t="s">
        <v>998</v>
      </c>
      <c r="D1901" t="s">
        <v>98</v>
      </c>
    </row>
    <row r="1902" spans="1:4" x14ac:dyDescent="0.5">
      <c r="A1902" t="s">
        <v>1007</v>
      </c>
      <c r="B1902" t="s">
        <v>97</v>
      </c>
      <c r="C1902" t="s">
        <v>1008</v>
      </c>
    </row>
    <row r="1903" spans="1:4" x14ac:dyDescent="0.5">
      <c r="A1903" t="s">
        <v>936</v>
      </c>
      <c r="B1903" t="s">
        <v>97</v>
      </c>
      <c r="C1903" t="s">
        <v>936</v>
      </c>
      <c r="D1903" t="s">
        <v>722</v>
      </c>
    </row>
    <row r="1904" spans="1:4" x14ac:dyDescent="0.5">
      <c r="A1904" t="s">
        <v>956</v>
      </c>
      <c r="B1904" t="s">
        <v>96</v>
      </c>
      <c r="C1904" t="s">
        <v>956</v>
      </c>
    </row>
    <row r="1905" spans="1:4" x14ac:dyDescent="0.5">
      <c r="A1905" t="s">
        <v>292</v>
      </c>
      <c r="B1905" t="s">
        <v>97</v>
      </c>
      <c r="C1905" t="s">
        <v>292</v>
      </c>
      <c r="D1905" t="s">
        <v>98</v>
      </c>
    </row>
    <row r="1906" spans="1:4" x14ac:dyDescent="0.5">
      <c r="A1906" t="s">
        <v>130</v>
      </c>
      <c r="B1906" t="s">
        <v>97</v>
      </c>
      <c r="C1906" t="s">
        <v>130</v>
      </c>
      <c r="D1906" t="s">
        <v>98</v>
      </c>
    </row>
    <row r="1907" spans="1:4" x14ac:dyDescent="0.5">
      <c r="A1907" t="s">
        <v>417</v>
      </c>
      <c r="B1907" t="s">
        <v>97</v>
      </c>
      <c r="C1907" t="s">
        <v>417</v>
      </c>
      <c r="D1907" t="s">
        <v>98</v>
      </c>
    </row>
    <row r="1908" spans="1:4" x14ac:dyDescent="0.5">
      <c r="A1908" t="s">
        <v>959</v>
      </c>
      <c r="B1908" t="s">
        <v>97</v>
      </c>
      <c r="C1908" t="s">
        <v>959</v>
      </c>
    </row>
    <row r="1909" spans="1:4" x14ac:dyDescent="0.5">
      <c r="A1909" t="s">
        <v>171</v>
      </c>
      <c r="B1909" t="s">
        <v>97</v>
      </c>
      <c r="C1909" t="s">
        <v>787</v>
      </c>
    </row>
    <row r="1910" spans="1:4" x14ac:dyDescent="0.5">
      <c r="A1910" t="s">
        <v>408</v>
      </c>
      <c r="B1910" t="s">
        <v>97</v>
      </c>
      <c r="C1910" t="s">
        <v>408</v>
      </c>
      <c r="D1910" t="s">
        <v>98</v>
      </c>
    </row>
    <row r="1911" spans="1:4" x14ac:dyDescent="0.5">
      <c r="A1911" t="s">
        <v>287</v>
      </c>
      <c r="B1911" t="s">
        <v>97</v>
      </c>
      <c r="C1911" t="s">
        <v>287</v>
      </c>
    </row>
    <row r="1912" spans="1:4" x14ac:dyDescent="0.5">
      <c r="A1912" t="s">
        <v>275</v>
      </c>
      <c r="B1912" t="s">
        <v>97</v>
      </c>
      <c r="C1912" t="s">
        <v>275</v>
      </c>
    </row>
    <row r="1913" spans="1:4" x14ac:dyDescent="0.5">
      <c r="A1913" t="s">
        <v>973</v>
      </c>
      <c r="B1913" t="s">
        <v>97</v>
      </c>
      <c r="C1913" t="s">
        <v>973</v>
      </c>
      <c r="D1913" t="s">
        <v>722</v>
      </c>
    </row>
    <row r="1914" spans="1:4" x14ac:dyDescent="0.5">
      <c r="A1914" t="s">
        <v>115</v>
      </c>
      <c r="B1914" t="s">
        <v>97</v>
      </c>
      <c r="C1914" t="s">
        <v>115</v>
      </c>
      <c r="D1914" t="s">
        <v>705</v>
      </c>
    </row>
    <row r="1915" spans="1:4" x14ac:dyDescent="0.5">
      <c r="A1915" t="s">
        <v>1066</v>
      </c>
      <c r="B1915" t="s">
        <v>97</v>
      </c>
      <c r="C1915" t="s">
        <v>1066</v>
      </c>
    </row>
    <row r="1916" spans="1:4" x14ac:dyDescent="0.5">
      <c r="A1916" t="s">
        <v>123</v>
      </c>
      <c r="B1916" t="s">
        <v>97</v>
      </c>
      <c r="C1916" t="s">
        <v>123</v>
      </c>
    </row>
    <row r="1917" spans="1:4" x14ac:dyDescent="0.5">
      <c r="A1917" t="s">
        <v>1067</v>
      </c>
      <c r="B1917" t="s">
        <v>97</v>
      </c>
      <c r="C1917" t="s">
        <v>1068</v>
      </c>
    </row>
    <row r="1918" spans="1:4" x14ac:dyDescent="0.5">
      <c r="A1918" t="s">
        <v>572</v>
      </c>
      <c r="B1918" t="s">
        <v>96</v>
      </c>
      <c r="C1918" t="s">
        <v>572</v>
      </c>
      <c r="D1918" t="s">
        <v>98</v>
      </c>
    </row>
    <row r="1919" spans="1:4" x14ac:dyDescent="0.5">
      <c r="A1919" t="s">
        <v>982</v>
      </c>
      <c r="B1919" t="s">
        <v>97</v>
      </c>
      <c r="C1919" t="s">
        <v>982</v>
      </c>
      <c r="D1919" t="s">
        <v>98</v>
      </c>
    </row>
    <row r="1920" spans="1:4" x14ac:dyDescent="0.5">
      <c r="A1920" t="s">
        <v>1067</v>
      </c>
      <c r="B1920" t="s">
        <v>97</v>
      </c>
      <c r="C1920" t="s">
        <v>1069</v>
      </c>
    </row>
    <row r="1921" spans="1:4" x14ac:dyDescent="0.5">
      <c r="A1921" t="s">
        <v>139</v>
      </c>
      <c r="B1921" t="s">
        <v>97</v>
      </c>
      <c r="C1921" t="s">
        <v>139</v>
      </c>
    </row>
    <row r="1922" spans="1:4" x14ac:dyDescent="0.5">
      <c r="A1922" t="s">
        <v>214</v>
      </c>
      <c r="B1922" t="s">
        <v>97</v>
      </c>
      <c r="C1922" t="s">
        <v>779</v>
      </c>
    </row>
    <row r="1923" spans="1:4" x14ac:dyDescent="0.5">
      <c r="A1923" t="s">
        <v>975</v>
      </c>
      <c r="B1923" t="s">
        <v>96</v>
      </c>
      <c r="C1923" t="s">
        <v>975</v>
      </c>
    </row>
    <row r="1924" spans="1:4" x14ac:dyDescent="0.5">
      <c r="A1924" t="s">
        <v>435</v>
      </c>
      <c r="B1924" t="s">
        <v>97</v>
      </c>
      <c r="C1924" t="s">
        <v>435</v>
      </c>
      <c r="D1924" t="s">
        <v>98</v>
      </c>
    </row>
    <row r="1925" spans="1:4" x14ac:dyDescent="0.5">
      <c r="A1925" t="s">
        <v>972</v>
      </c>
      <c r="B1925" t="s">
        <v>97</v>
      </c>
      <c r="C1925" t="s">
        <v>972</v>
      </c>
    </row>
    <row r="1926" spans="1:4" x14ac:dyDescent="0.5">
      <c r="A1926" t="s">
        <v>441</v>
      </c>
      <c r="B1926" t="s">
        <v>96</v>
      </c>
      <c r="C1926" t="s">
        <v>441</v>
      </c>
      <c r="D1926" t="s">
        <v>98</v>
      </c>
    </row>
    <row r="1927" spans="1:4" x14ac:dyDescent="0.5">
      <c r="A1927" t="s">
        <v>724</v>
      </c>
      <c r="B1927" t="s">
        <v>97</v>
      </c>
      <c r="C1927" t="s">
        <v>475</v>
      </c>
      <c r="D1927" t="s">
        <v>722</v>
      </c>
    </row>
    <row r="1928" spans="1:4" x14ac:dyDescent="0.5">
      <c r="A1928" t="s">
        <v>1070</v>
      </c>
      <c r="B1928" t="s">
        <v>97</v>
      </c>
      <c r="C1928" t="s">
        <v>1070</v>
      </c>
      <c r="D1928" t="s">
        <v>98</v>
      </c>
    </row>
    <row r="1929" spans="1:4" x14ac:dyDescent="0.5">
      <c r="A1929" t="s">
        <v>498</v>
      </c>
      <c r="B1929" t="s">
        <v>97</v>
      </c>
      <c r="C1929" t="s">
        <v>498</v>
      </c>
    </row>
    <row r="1930" spans="1:4" x14ac:dyDescent="0.5">
      <c r="A1930" t="s">
        <v>266</v>
      </c>
      <c r="B1930" t="s">
        <v>97</v>
      </c>
      <c r="C1930" t="s">
        <v>723</v>
      </c>
      <c r="D1930" t="s">
        <v>98</v>
      </c>
    </row>
    <row r="1931" spans="1:4" x14ac:dyDescent="0.5">
      <c r="A1931" t="s">
        <v>202</v>
      </c>
      <c r="B1931" t="s">
        <v>97</v>
      </c>
      <c r="C1931" t="s">
        <v>202</v>
      </c>
      <c r="D1931" t="s">
        <v>705</v>
      </c>
    </row>
    <row r="1932" spans="1:4" x14ac:dyDescent="0.5">
      <c r="A1932" t="s">
        <v>165</v>
      </c>
      <c r="B1932" t="s">
        <v>97</v>
      </c>
      <c r="C1932" t="s">
        <v>165</v>
      </c>
      <c r="D1932" t="s">
        <v>98</v>
      </c>
    </row>
    <row r="1933" spans="1:4" x14ac:dyDescent="0.5">
      <c r="A1933" t="s">
        <v>436</v>
      </c>
      <c r="B1933" t="s">
        <v>97</v>
      </c>
      <c r="C1933" t="s">
        <v>436</v>
      </c>
      <c r="D1933" t="s">
        <v>98</v>
      </c>
    </row>
    <row r="1934" spans="1:4" x14ac:dyDescent="0.5">
      <c r="A1934" t="s">
        <v>526</v>
      </c>
      <c r="B1934" t="s">
        <v>97</v>
      </c>
      <c r="C1934" t="s">
        <v>526</v>
      </c>
    </row>
    <row r="1935" spans="1:4" x14ac:dyDescent="0.5">
      <c r="A1935" t="s">
        <v>590</v>
      </c>
      <c r="B1935" t="s">
        <v>97</v>
      </c>
      <c r="C1935" t="s">
        <v>862</v>
      </c>
    </row>
    <row r="1936" spans="1:4" x14ac:dyDescent="0.5">
      <c r="A1936" t="s">
        <v>323</v>
      </c>
      <c r="B1936" t="s">
        <v>97</v>
      </c>
      <c r="C1936" t="s">
        <v>755</v>
      </c>
    </row>
    <row r="1937" spans="1:4" x14ac:dyDescent="0.5">
      <c r="A1937" t="s">
        <v>1071</v>
      </c>
      <c r="B1937" t="s">
        <v>97</v>
      </c>
      <c r="C1937" t="s">
        <v>402</v>
      </c>
      <c r="D1937" t="s">
        <v>98</v>
      </c>
    </row>
    <row r="1938" spans="1:4" x14ac:dyDescent="0.5">
      <c r="A1938" t="s">
        <v>1072</v>
      </c>
      <c r="B1938" t="s">
        <v>97</v>
      </c>
      <c r="C1938" t="s">
        <v>1072</v>
      </c>
      <c r="D1938" t="s">
        <v>98</v>
      </c>
    </row>
    <row r="1939" spans="1:4" x14ac:dyDescent="0.5">
      <c r="A1939" t="s">
        <v>162</v>
      </c>
      <c r="B1939" t="s">
        <v>97</v>
      </c>
      <c r="C1939" t="s">
        <v>162</v>
      </c>
      <c r="D1939" t="s">
        <v>98</v>
      </c>
    </row>
    <row r="1940" spans="1:4" x14ac:dyDescent="0.5">
      <c r="A1940" t="s">
        <v>182</v>
      </c>
      <c r="B1940" t="s">
        <v>97</v>
      </c>
      <c r="C1940" t="s">
        <v>182</v>
      </c>
      <c r="D1940" t="s">
        <v>705</v>
      </c>
    </row>
    <row r="1941" spans="1:4" x14ac:dyDescent="0.5">
      <c r="A1941" t="s">
        <v>235</v>
      </c>
      <c r="B1941" t="s">
        <v>97</v>
      </c>
      <c r="C1941" t="s">
        <v>235</v>
      </c>
    </row>
    <row r="1942" spans="1:4" x14ac:dyDescent="0.5">
      <c r="A1942" t="s">
        <v>191</v>
      </c>
      <c r="B1942" t="s">
        <v>97</v>
      </c>
      <c r="C1942" t="s">
        <v>191</v>
      </c>
    </row>
    <row r="1943" spans="1:4" x14ac:dyDescent="0.5">
      <c r="A1943" t="s">
        <v>122</v>
      </c>
      <c r="B1943" t="s">
        <v>97</v>
      </c>
      <c r="C1943" t="s">
        <v>122</v>
      </c>
    </row>
    <row r="1944" spans="1:4" x14ac:dyDescent="0.5">
      <c r="A1944" t="s">
        <v>648</v>
      </c>
      <c r="B1944" t="s">
        <v>97</v>
      </c>
      <c r="C1944" t="s">
        <v>648</v>
      </c>
      <c r="D1944" t="s">
        <v>98</v>
      </c>
    </row>
    <row r="1945" spans="1:4" x14ac:dyDescent="0.5">
      <c r="A1945" t="s">
        <v>1073</v>
      </c>
      <c r="B1945" t="s">
        <v>97</v>
      </c>
      <c r="C1945" t="s">
        <v>1073</v>
      </c>
    </row>
    <row r="1946" spans="1:4" x14ac:dyDescent="0.5">
      <c r="A1946" t="s">
        <v>532</v>
      </c>
      <c r="B1946" t="s">
        <v>97</v>
      </c>
      <c r="C1946" t="s">
        <v>868</v>
      </c>
    </row>
    <row r="1947" spans="1:4" x14ac:dyDescent="0.5">
      <c r="A1947" t="s">
        <v>211</v>
      </c>
      <c r="B1947" t="s">
        <v>97</v>
      </c>
      <c r="C1947" t="s">
        <v>211</v>
      </c>
    </row>
    <row r="1948" spans="1:4" x14ac:dyDescent="0.5">
      <c r="A1948" t="s">
        <v>477</v>
      </c>
      <c r="B1948" t="s">
        <v>97</v>
      </c>
      <c r="C1948" t="s">
        <v>477</v>
      </c>
    </row>
    <row r="1949" spans="1:4" x14ac:dyDescent="0.5">
      <c r="A1949" t="s">
        <v>466</v>
      </c>
      <c r="B1949" t="s">
        <v>97</v>
      </c>
      <c r="C1949" t="s">
        <v>466</v>
      </c>
      <c r="D1949" t="s">
        <v>98</v>
      </c>
    </row>
    <row r="1950" spans="1:4" x14ac:dyDescent="0.5">
      <c r="A1950" t="s">
        <v>258</v>
      </c>
      <c r="B1950" t="s">
        <v>97</v>
      </c>
      <c r="C1950" t="s">
        <v>258</v>
      </c>
      <c r="D1950" t="s">
        <v>98</v>
      </c>
    </row>
    <row r="1951" spans="1:4" x14ac:dyDescent="0.5">
      <c r="A1951" t="s">
        <v>384</v>
      </c>
      <c r="B1951" t="s">
        <v>97</v>
      </c>
      <c r="C1951" t="s">
        <v>384</v>
      </c>
      <c r="D1951" t="s">
        <v>98</v>
      </c>
    </row>
    <row r="1952" spans="1:4" x14ac:dyDescent="0.5">
      <c r="A1952" t="s">
        <v>175</v>
      </c>
      <c r="B1952" t="s">
        <v>96</v>
      </c>
      <c r="C1952" t="s">
        <v>175</v>
      </c>
      <c r="D1952" t="s">
        <v>98</v>
      </c>
    </row>
    <row r="1953" spans="1:4" x14ac:dyDescent="0.5">
      <c r="A1953" t="s">
        <v>215</v>
      </c>
      <c r="B1953" t="s">
        <v>97</v>
      </c>
      <c r="C1953" t="s">
        <v>215</v>
      </c>
    </row>
    <row r="1954" spans="1:4" x14ac:dyDescent="0.5">
      <c r="A1954" t="s">
        <v>501</v>
      </c>
      <c r="B1954" t="s">
        <v>97</v>
      </c>
      <c r="C1954" t="s">
        <v>501</v>
      </c>
      <c r="D1954" t="s">
        <v>98</v>
      </c>
    </row>
    <row r="1955" spans="1:4" x14ac:dyDescent="0.5">
      <c r="A1955" t="s">
        <v>245</v>
      </c>
      <c r="B1955" t="s">
        <v>97</v>
      </c>
      <c r="C1955" t="s">
        <v>245</v>
      </c>
      <c r="D1955" t="s">
        <v>98</v>
      </c>
    </row>
    <row r="1956" spans="1:4" x14ac:dyDescent="0.5">
      <c r="A1956" t="s">
        <v>597</v>
      </c>
      <c r="B1956" t="s">
        <v>97</v>
      </c>
      <c r="C1956" t="s">
        <v>597</v>
      </c>
    </row>
    <row r="1957" spans="1:4" x14ac:dyDescent="0.5">
      <c r="A1957" t="s">
        <v>504</v>
      </c>
      <c r="B1957" t="s">
        <v>97</v>
      </c>
      <c r="C1957" t="s">
        <v>1074</v>
      </c>
    </row>
    <row r="1958" spans="1:4" x14ac:dyDescent="0.5">
      <c r="A1958" t="s">
        <v>351</v>
      </c>
      <c r="B1958" t="s">
        <v>97</v>
      </c>
      <c r="C1958" t="s">
        <v>351</v>
      </c>
      <c r="D1958" t="s">
        <v>98</v>
      </c>
    </row>
    <row r="1959" spans="1:4" x14ac:dyDescent="0.5">
      <c r="A1959" t="s">
        <v>685</v>
      </c>
      <c r="B1959" t="s">
        <v>97</v>
      </c>
      <c r="C1959" t="s">
        <v>685</v>
      </c>
    </row>
    <row r="1960" spans="1:4" x14ac:dyDescent="0.5">
      <c r="A1960" t="s">
        <v>752</v>
      </c>
      <c r="B1960" t="s">
        <v>97</v>
      </c>
      <c r="C1960" t="s">
        <v>297</v>
      </c>
      <c r="D1960" t="s">
        <v>98</v>
      </c>
    </row>
    <row r="1961" spans="1:4" x14ac:dyDescent="0.5">
      <c r="A1961" t="s">
        <v>134</v>
      </c>
      <c r="B1961" t="s">
        <v>97</v>
      </c>
      <c r="C1961" t="s">
        <v>134</v>
      </c>
    </row>
    <row r="1962" spans="1:4" x14ac:dyDescent="0.5">
      <c r="A1962" t="s">
        <v>721</v>
      </c>
      <c r="B1962" t="s">
        <v>97</v>
      </c>
      <c r="C1962" t="s">
        <v>414</v>
      </c>
      <c r="D1962" t="s">
        <v>98</v>
      </c>
    </row>
    <row r="1963" spans="1:4" x14ac:dyDescent="0.5">
      <c r="A1963" t="s">
        <v>197</v>
      </c>
      <c r="B1963" t="s">
        <v>96</v>
      </c>
      <c r="C1963" t="s">
        <v>197</v>
      </c>
    </row>
    <row r="1964" spans="1:4" x14ac:dyDescent="0.5">
      <c r="A1964" t="s">
        <v>948</v>
      </c>
      <c r="B1964" t="s">
        <v>97</v>
      </c>
      <c r="C1964" t="s">
        <v>948</v>
      </c>
    </row>
    <row r="1965" spans="1:4" x14ac:dyDescent="0.5">
      <c r="A1965" t="s">
        <v>1075</v>
      </c>
      <c r="B1965" t="s">
        <v>97</v>
      </c>
      <c r="C1965" t="s">
        <v>1076</v>
      </c>
    </row>
    <row r="1966" spans="1:4" x14ac:dyDescent="0.5">
      <c r="A1966" t="s">
        <v>577</v>
      </c>
      <c r="B1966" t="s">
        <v>97</v>
      </c>
      <c r="C1966" t="s">
        <v>577</v>
      </c>
    </row>
    <row r="1967" spans="1:4" x14ac:dyDescent="0.5">
      <c r="A1967" t="s">
        <v>275</v>
      </c>
      <c r="B1967" t="s">
        <v>97</v>
      </c>
      <c r="C1967" t="s">
        <v>275</v>
      </c>
    </row>
    <row r="1968" spans="1:4" x14ac:dyDescent="0.5">
      <c r="A1968" t="s">
        <v>184</v>
      </c>
      <c r="B1968" t="s">
        <v>97</v>
      </c>
      <c r="C1968" t="s">
        <v>184</v>
      </c>
      <c r="D1968" t="s">
        <v>98</v>
      </c>
    </row>
    <row r="1969" spans="1:4" x14ac:dyDescent="0.5">
      <c r="A1969" t="s">
        <v>890</v>
      </c>
      <c r="B1969" t="s">
        <v>96</v>
      </c>
      <c r="C1969" t="s">
        <v>891</v>
      </c>
      <c r="D1969" t="s">
        <v>98</v>
      </c>
    </row>
    <row r="1970" spans="1:4" x14ac:dyDescent="0.5">
      <c r="A1970" t="s">
        <v>1077</v>
      </c>
      <c r="B1970" t="s">
        <v>97</v>
      </c>
      <c r="C1970" t="s">
        <v>1078</v>
      </c>
    </row>
    <row r="1971" spans="1:4" x14ac:dyDescent="0.5">
      <c r="A1971" t="s">
        <v>196</v>
      </c>
      <c r="B1971" t="s">
        <v>97</v>
      </c>
      <c r="C1971" t="s">
        <v>196</v>
      </c>
      <c r="D1971" t="s">
        <v>98</v>
      </c>
    </row>
    <row r="1972" spans="1:4" x14ac:dyDescent="0.5">
      <c r="A1972" t="s">
        <v>785</v>
      </c>
      <c r="B1972" t="s">
        <v>97</v>
      </c>
      <c r="C1972" t="s">
        <v>785</v>
      </c>
    </row>
    <row r="1973" spans="1:4" x14ac:dyDescent="0.5">
      <c r="A1973" t="s">
        <v>398</v>
      </c>
      <c r="B1973" t="s">
        <v>97</v>
      </c>
      <c r="C1973" t="s">
        <v>783</v>
      </c>
      <c r="D1973" t="s">
        <v>98</v>
      </c>
    </row>
    <row r="1974" spans="1:4" x14ac:dyDescent="0.5">
      <c r="A1974" t="s">
        <v>292</v>
      </c>
      <c r="B1974" t="s">
        <v>97</v>
      </c>
      <c r="C1974" t="s">
        <v>292</v>
      </c>
      <c r="D1974" t="s">
        <v>98</v>
      </c>
    </row>
    <row r="1975" spans="1:4" x14ac:dyDescent="0.5">
      <c r="A1975" t="s">
        <v>535</v>
      </c>
      <c r="B1975" t="s">
        <v>97</v>
      </c>
      <c r="C1975" t="s">
        <v>535</v>
      </c>
    </row>
    <row r="1976" spans="1:4" x14ac:dyDescent="0.5">
      <c r="A1976" t="s">
        <v>928</v>
      </c>
      <c r="B1976" t="s">
        <v>97</v>
      </c>
      <c r="C1976" t="s">
        <v>928</v>
      </c>
    </row>
    <row r="1977" spans="1:4" x14ac:dyDescent="0.5">
      <c r="A1977" t="s">
        <v>519</v>
      </c>
      <c r="B1977" t="s">
        <v>97</v>
      </c>
      <c r="C1977" t="s">
        <v>519</v>
      </c>
      <c r="D1977" t="s">
        <v>98</v>
      </c>
    </row>
    <row r="1978" spans="1:4" x14ac:dyDescent="0.5">
      <c r="A1978" t="s">
        <v>148</v>
      </c>
      <c r="B1978" t="s">
        <v>96</v>
      </c>
      <c r="C1978" t="s">
        <v>148</v>
      </c>
    </row>
    <row r="1979" spans="1:4" x14ac:dyDescent="0.5">
      <c r="A1979" t="s">
        <v>213</v>
      </c>
      <c r="B1979" t="s">
        <v>97</v>
      </c>
      <c r="C1979" t="s">
        <v>213</v>
      </c>
    </row>
    <row r="1980" spans="1:4" x14ac:dyDescent="0.5">
      <c r="A1980" t="s">
        <v>813</v>
      </c>
      <c r="B1980" t="s">
        <v>97</v>
      </c>
      <c r="C1980" t="s">
        <v>1079</v>
      </c>
    </row>
    <row r="1981" spans="1:4" x14ac:dyDescent="0.5">
      <c r="A1981" t="s">
        <v>396</v>
      </c>
      <c r="B1981" t="s">
        <v>97</v>
      </c>
      <c r="C1981" t="s">
        <v>396</v>
      </c>
      <c r="D1981" t="s">
        <v>98</v>
      </c>
    </row>
    <row r="1982" spans="1:4" x14ac:dyDescent="0.5">
      <c r="A1982" t="s">
        <v>404</v>
      </c>
      <c r="B1982" t="s">
        <v>97</v>
      </c>
      <c r="C1982" t="s">
        <v>727</v>
      </c>
    </row>
    <row r="1983" spans="1:4" x14ac:dyDescent="0.5">
      <c r="A1983" t="s">
        <v>159</v>
      </c>
      <c r="B1983" t="s">
        <v>97</v>
      </c>
      <c r="C1983" t="s">
        <v>159</v>
      </c>
      <c r="D1983" t="s">
        <v>98</v>
      </c>
    </row>
    <row r="1984" spans="1:4" x14ac:dyDescent="0.5">
      <c r="A1984" t="s">
        <v>517</v>
      </c>
      <c r="B1984" t="s">
        <v>97</v>
      </c>
      <c r="C1984" t="s">
        <v>517</v>
      </c>
      <c r="D1984" t="s">
        <v>98</v>
      </c>
    </row>
    <row r="1985" spans="1:4" x14ac:dyDescent="0.5">
      <c r="A1985" t="s">
        <v>836</v>
      </c>
      <c r="B1985" t="s">
        <v>97</v>
      </c>
      <c r="C1985" t="s">
        <v>837</v>
      </c>
    </row>
    <row r="1986" spans="1:4" x14ac:dyDescent="0.5">
      <c r="A1986" t="s">
        <v>299</v>
      </c>
      <c r="B1986" t="s">
        <v>97</v>
      </c>
      <c r="C1986" t="s">
        <v>299</v>
      </c>
      <c r="D1986" t="s">
        <v>705</v>
      </c>
    </row>
    <row r="1987" spans="1:4" x14ac:dyDescent="0.5">
      <c r="A1987" t="s">
        <v>166</v>
      </c>
      <c r="B1987" t="s">
        <v>97</v>
      </c>
      <c r="C1987" t="s">
        <v>166</v>
      </c>
    </row>
    <row r="1988" spans="1:4" x14ac:dyDescent="0.5">
      <c r="A1988" t="s">
        <v>242</v>
      </c>
      <c r="B1988" t="s">
        <v>97</v>
      </c>
      <c r="C1988" t="s">
        <v>460</v>
      </c>
      <c r="D1988" t="s">
        <v>701</v>
      </c>
    </row>
    <row r="1989" spans="1:4" x14ac:dyDescent="0.5">
      <c r="A1989" t="s">
        <v>144</v>
      </c>
      <c r="B1989" t="s">
        <v>97</v>
      </c>
      <c r="C1989" t="s">
        <v>144</v>
      </c>
    </row>
    <row r="1990" spans="1:4" x14ac:dyDescent="0.5">
      <c r="A1990" t="s">
        <v>1080</v>
      </c>
      <c r="B1990" t="s">
        <v>97</v>
      </c>
      <c r="C1990" t="s">
        <v>1080</v>
      </c>
      <c r="D1990" t="s">
        <v>98</v>
      </c>
    </row>
    <row r="1991" spans="1:4" x14ac:dyDescent="0.5">
      <c r="A1991" t="s">
        <v>161</v>
      </c>
      <c r="B1991" t="s">
        <v>97</v>
      </c>
      <c r="C1991" t="s">
        <v>1081</v>
      </c>
    </row>
    <row r="1992" spans="1:4" x14ac:dyDescent="0.5">
      <c r="A1992" t="s">
        <v>126</v>
      </c>
      <c r="B1992" t="s">
        <v>97</v>
      </c>
      <c r="C1992" t="s">
        <v>768</v>
      </c>
      <c r="D1992" t="s">
        <v>98</v>
      </c>
    </row>
    <row r="1993" spans="1:4" x14ac:dyDescent="0.5">
      <c r="A1993" t="s">
        <v>115</v>
      </c>
      <c r="B1993" t="s">
        <v>97</v>
      </c>
      <c r="C1993" t="s">
        <v>115</v>
      </c>
      <c r="D1993" t="s">
        <v>705</v>
      </c>
    </row>
    <row r="1994" spans="1:4" x14ac:dyDescent="0.5">
      <c r="A1994" t="s">
        <v>312</v>
      </c>
      <c r="B1994" t="s">
        <v>97</v>
      </c>
      <c r="C1994" t="s">
        <v>312</v>
      </c>
      <c r="D1994" t="s">
        <v>98</v>
      </c>
    </row>
    <row r="1995" spans="1:4" x14ac:dyDescent="0.5">
      <c r="A1995" t="s">
        <v>327</v>
      </c>
      <c r="B1995" t="s">
        <v>97</v>
      </c>
      <c r="C1995" t="s">
        <v>327</v>
      </c>
      <c r="D1995" t="s">
        <v>701</v>
      </c>
    </row>
    <row r="1996" spans="1:4" x14ac:dyDescent="0.5">
      <c r="A1996" t="s">
        <v>156</v>
      </c>
      <c r="B1996" t="s">
        <v>97</v>
      </c>
      <c r="C1996" t="s">
        <v>156</v>
      </c>
      <c r="D1996" t="s">
        <v>98</v>
      </c>
    </row>
    <row r="1997" spans="1:4" x14ac:dyDescent="0.5">
      <c r="A1997" t="s">
        <v>200</v>
      </c>
      <c r="B1997" t="s">
        <v>97</v>
      </c>
      <c r="C1997" t="s">
        <v>200</v>
      </c>
      <c r="D1997" t="s">
        <v>98</v>
      </c>
    </row>
    <row r="1998" spans="1:4" x14ac:dyDescent="0.5">
      <c r="A1998" t="s">
        <v>281</v>
      </c>
      <c r="B1998" t="s">
        <v>97</v>
      </c>
      <c r="C1998" t="s">
        <v>653</v>
      </c>
    </row>
    <row r="1999" spans="1:4" x14ac:dyDescent="0.5">
      <c r="A1999" t="s">
        <v>880</v>
      </c>
      <c r="B1999" t="s">
        <v>97</v>
      </c>
      <c r="C1999" t="s">
        <v>880</v>
      </c>
      <c r="D1999" t="s">
        <v>98</v>
      </c>
    </row>
    <row r="2000" spans="1:4" x14ac:dyDescent="0.5">
      <c r="A2000" t="s">
        <v>1082</v>
      </c>
      <c r="B2000" t="s">
        <v>97</v>
      </c>
      <c r="C2000" t="s">
        <v>1082</v>
      </c>
      <c r="D2000" t="s">
        <v>98</v>
      </c>
    </row>
    <row r="2001" spans="1:4" x14ac:dyDescent="0.5">
      <c r="A2001" t="s">
        <v>172</v>
      </c>
      <c r="B2001" t="s">
        <v>97</v>
      </c>
      <c r="C2001" t="s">
        <v>717</v>
      </c>
      <c r="D2001" t="s">
        <v>98</v>
      </c>
    </row>
    <row r="2002" spans="1:4" x14ac:dyDescent="0.5">
      <c r="A2002" t="s">
        <v>123</v>
      </c>
      <c r="B2002" t="s">
        <v>97</v>
      </c>
      <c r="C2002" t="s">
        <v>123</v>
      </c>
    </row>
    <row r="2003" spans="1:4" x14ac:dyDescent="0.5">
      <c r="A2003" t="s">
        <v>664</v>
      </c>
      <c r="B2003" t="s">
        <v>96</v>
      </c>
      <c r="C2003" t="s">
        <v>664</v>
      </c>
      <c r="D2003" t="s">
        <v>98</v>
      </c>
    </row>
    <row r="2004" spans="1:4" x14ac:dyDescent="0.5">
      <c r="A2004" t="s">
        <v>756</v>
      </c>
      <c r="B2004" t="s">
        <v>97</v>
      </c>
      <c r="C2004" t="s">
        <v>349</v>
      </c>
      <c r="D2004" t="s">
        <v>98</v>
      </c>
    </row>
    <row r="2005" spans="1:4" x14ac:dyDescent="0.5">
      <c r="A2005" t="s">
        <v>180</v>
      </c>
      <c r="B2005" t="s">
        <v>97</v>
      </c>
      <c r="C2005" t="s">
        <v>706</v>
      </c>
    </row>
    <row r="2006" spans="1:4" x14ac:dyDescent="0.5">
      <c r="A2006" t="s">
        <v>158</v>
      </c>
      <c r="B2006" t="s">
        <v>97</v>
      </c>
      <c r="C2006" t="s">
        <v>158</v>
      </c>
    </row>
    <row r="2007" spans="1:4" x14ac:dyDescent="0.5">
      <c r="A2007" t="s">
        <v>436</v>
      </c>
      <c r="B2007" t="s">
        <v>97</v>
      </c>
      <c r="C2007" t="s">
        <v>436</v>
      </c>
      <c r="D2007" t="s">
        <v>98</v>
      </c>
    </row>
    <row r="2008" spans="1:4" x14ac:dyDescent="0.5">
      <c r="A2008" t="s">
        <v>1006</v>
      </c>
      <c r="B2008" t="s">
        <v>97</v>
      </c>
      <c r="C2008" t="s">
        <v>1006</v>
      </c>
    </row>
    <row r="2009" spans="1:4" x14ac:dyDescent="0.5">
      <c r="A2009" t="s">
        <v>972</v>
      </c>
      <c r="B2009" t="s">
        <v>97</v>
      </c>
      <c r="C2009" t="s">
        <v>972</v>
      </c>
    </row>
    <row r="2010" spans="1:4" x14ac:dyDescent="0.5">
      <c r="A2010" t="s">
        <v>115</v>
      </c>
      <c r="B2010" t="s">
        <v>97</v>
      </c>
      <c r="C2010" t="s">
        <v>115</v>
      </c>
      <c r="D2010" t="s">
        <v>705</v>
      </c>
    </row>
    <row r="2011" spans="1:4" x14ac:dyDescent="0.5">
      <c r="A2011" t="s">
        <v>524</v>
      </c>
      <c r="B2011" t="s">
        <v>97</v>
      </c>
      <c r="C2011" t="s">
        <v>524</v>
      </c>
    </row>
    <row r="2012" spans="1:4" x14ac:dyDescent="0.5">
      <c r="A2012" t="s">
        <v>756</v>
      </c>
      <c r="B2012" t="s">
        <v>97</v>
      </c>
      <c r="C2012" t="s">
        <v>247</v>
      </c>
      <c r="D2012" t="s">
        <v>98</v>
      </c>
    </row>
    <row r="2013" spans="1:4" x14ac:dyDescent="0.5">
      <c r="A2013" t="s">
        <v>175</v>
      </c>
      <c r="B2013" t="s">
        <v>96</v>
      </c>
      <c r="C2013" t="s">
        <v>175</v>
      </c>
      <c r="D2013" t="s">
        <v>98</v>
      </c>
    </row>
    <row r="2014" spans="1:4" x14ac:dyDescent="0.5">
      <c r="A2014" t="s">
        <v>434</v>
      </c>
      <c r="B2014" t="s">
        <v>97</v>
      </c>
      <c r="C2014" t="s">
        <v>741</v>
      </c>
    </row>
    <row r="2015" spans="1:4" x14ac:dyDescent="0.5">
      <c r="A2015" t="s">
        <v>567</v>
      </c>
      <c r="B2015" t="s">
        <v>97</v>
      </c>
      <c r="C2015" t="s">
        <v>821</v>
      </c>
      <c r="D2015" t="s">
        <v>98</v>
      </c>
    </row>
    <row r="2016" spans="1:4" x14ac:dyDescent="0.5">
      <c r="A2016" t="s">
        <v>156</v>
      </c>
      <c r="B2016" t="s">
        <v>97</v>
      </c>
      <c r="C2016" t="s">
        <v>156</v>
      </c>
      <c r="D2016" t="s">
        <v>98</v>
      </c>
    </row>
    <row r="2017" spans="1:4" x14ac:dyDescent="0.5">
      <c r="A2017" t="s">
        <v>384</v>
      </c>
      <c r="B2017" t="s">
        <v>97</v>
      </c>
      <c r="C2017" t="s">
        <v>384</v>
      </c>
      <c r="D2017" t="s">
        <v>98</v>
      </c>
    </row>
    <row r="2018" spans="1:4" x14ac:dyDescent="0.5">
      <c r="A2018" t="s">
        <v>363</v>
      </c>
      <c r="B2018" t="s">
        <v>97</v>
      </c>
      <c r="C2018" t="s">
        <v>363</v>
      </c>
    </row>
    <row r="2019" spans="1:4" x14ac:dyDescent="0.5">
      <c r="A2019" t="s">
        <v>196</v>
      </c>
      <c r="B2019" t="s">
        <v>97</v>
      </c>
      <c r="C2019" t="s">
        <v>196</v>
      </c>
      <c r="D2019" t="s">
        <v>98</v>
      </c>
    </row>
    <row r="2020" spans="1:4" x14ac:dyDescent="0.5">
      <c r="A2020" t="s">
        <v>165</v>
      </c>
      <c r="B2020" t="s">
        <v>97</v>
      </c>
      <c r="C2020" t="s">
        <v>165</v>
      </c>
      <c r="D2020" t="s">
        <v>98</v>
      </c>
    </row>
    <row r="2021" spans="1:4" x14ac:dyDescent="0.5">
      <c r="A2021" t="s">
        <v>532</v>
      </c>
      <c r="B2021" t="s">
        <v>97</v>
      </c>
      <c r="C2021" t="s">
        <v>868</v>
      </c>
    </row>
    <row r="2022" spans="1:4" x14ac:dyDescent="0.5">
      <c r="A2022" t="s">
        <v>237</v>
      </c>
      <c r="B2022" t="s">
        <v>97</v>
      </c>
      <c r="C2022" t="s">
        <v>237</v>
      </c>
    </row>
    <row r="2023" spans="1:4" x14ac:dyDescent="0.5">
      <c r="A2023" t="s">
        <v>258</v>
      </c>
      <c r="B2023" t="s">
        <v>97</v>
      </c>
      <c r="C2023" t="s">
        <v>258</v>
      </c>
      <c r="D2023" t="s">
        <v>98</v>
      </c>
    </row>
    <row r="2024" spans="1:4" x14ac:dyDescent="0.5">
      <c r="A2024" t="s">
        <v>180</v>
      </c>
      <c r="B2024" t="s">
        <v>97</v>
      </c>
      <c r="C2024" t="s">
        <v>312</v>
      </c>
    </row>
    <row r="2025" spans="1:4" x14ac:dyDescent="0.5">
      <c r="A2025" t="s">
        <v>922</v>
      </c>
      <c r="B2025" t="s">
        <v>97</v>
      </c>
      <c r="C2025" t="s">
        <v>922</v>
      </c>
      <c r="D2025" t="s">
        <v>98</v>
      </c>
    </row>
    <row r="2026" spans="1:4" x14ac:dyDescent="0.5">
      <c r="A2026" t="s">
        <v>967</v>
      </c>
      <c r="B2026" t="s">
        <v>97</v>
      </c>
      <c r="C2026" t="s">
        <v>967</v>
      </c>
    </row>
    <row r="2027" spans="1:4" x14ac:dyDescent="0.5">
      <c r="A2027" t="s">
        <v>216</v>
      </c>
      <c r="B2027" t="s">
        <v>97</v>
      </c>
      <c r="C2027" t="s">
        <v>216</v>
      </c>
      <c r="D2027" t="s">
        <v>98</v>
      </c>
    </row>
    <row r="2028" spans="1:4" x14ac:dyDescent="0.5">
      <c r="A2028" t="s">
        <v>174</v>
      </c>
      <c r="B2028" t="s">
        <v>96</v>
      </c>
      <c r="C2028" t="s">
        <v>174</v>
      </c>
    </row>
    <row r="2029" spans="1:4" x14ac:dyDescent="0.5">
      <c r="A2029" t="s">
        <v>225</v>
      </c>
      <c r="B2029" t="s">
        <v>97</v>
      </c>
      <c r="C2029" t="s">
        <v>738</v>
      </c>
      <c r="D2029" t="s">
        <v>98</v>
      </c>
    </row>
    <row r="2030" spans="1:4" x14ac:dyDescent="0.5">
      <c r="A2030" t="s">
        <v>167</v>
      </c>
      <c r="B2030" t="s">
        <v>97</v>
      </c>
      <c r="C2030" t="s">
        <v>167</v>
      </c>
      <c r="D2030" t="s">
        <v>701</v>
      </c>
    </row>
    <row r="2031" spans="1:4" x14ac:dyDescent="0.5">
      <c r="A2031" t="s">
        <v>1083</v>
      </c>
      <c r="B2031" t="s">
        <v>97</v>
      </c>
      <c r="C2031" t="s">
        <v>1083</v>
      </c>
    </row>
    <row r="2032" spans="1:4" x14ac:dyDescent="0.5">
      <c r="A2032" t="s">
        <v>220</v>
      </c>
      <c r="B2032" t="s">
        <v>96</v>
      </c>
      <c r="C2032" t="s">
        <v>220</v>
      </c>
      <c r="D2032" t="s">
        <v>98</v>
      </c>
    </row>
    <row r="2033" spans="1:4" x14ac:dyDescent="0.5">
      <c r="A2033" t="s">
        <v>312</v>
      </c>
      <c r="B2033" t="s">
        <v>97</v>
      </c>
      <c r="C2033" t="s">
        <v>312</v>
      </c>
      <c r="D2033" t="s">
        <v>98</v>
      </c>
    </row>
    <row r="2034" spans="1:4" x14ac:dyDescent="0.5">
      <c r="A2034" t="s">
        <v>1001</v>
      </c>
      <c r="B2034" t="s">
        <v>97</v>
      </c>
      <c r="C2034" t="s">
        <v>1001</v>
      </c>
      <c r="D2034" t="s">
        <v>98</v>
      </c>
    </row>
    <row r="2035" spans="1:4" x14ac:dyDescent="0.5">
      <c r="A2035" t="s">
        <v>339</v>
      </c>
      <c r="B2035" t="s">
        <v>97</v>
      </c>
      <c r="C2035" t="s">
        <v>339</v>
      </c>
      <c r="D2035" t="s">
        <v>98</v>
      </c>
    </row>
    <row r="2036" spans="1:4" x14ac:dyDescent="0.5">
      <c r="A2036" t="s">
        <v>872</v>
      </c>
      <c r="B2036" t="s">
        <v>97</v>
      </c>
      <c r="C2036" t="s">
        <v>885</v>
      </c>
    </row>
    <row r="2037" spans="1:4" x14ac:dyDescent="0.5">
      <c r="A2037" t="s">
        <v>1084</v>
      </c>
      <c r="B2037" t="s">
        <v>96</v>
      </c>
      <c r="C2037" t="s">
        <v>1084</v>
      </c>
      <c r="D2037" t="s">
        <v>98</v>
      </c>
    </row>
    <row r="2038" spans="1:4" x14ac:dyDescent="0.5">
      <c r="A2038" t="s">
        <v>864</v>
      </c>
      <c r="B2038" t="s">
        <v>97</v>
      </c>
      <c r="C2038" t="s">
        <v>865</v>
      </c>
      <c r="D2038" t="s">
        <v>701</v>
      </c>
    </row>
    <row r="2039" spans="1:4" x14ac:dyDescent="0.5">
      <c r="A2039" t="s">
        <v>115</v>
      </c>
      <c r="B2039" t="s">
        <v>97</v>
      </c>
      <c r="C2039" t="s">
        <v>115</v>
      </c>
      <c r="D2039" t="s">
        <v>705</v>
      </c>
    </row>
    <row r="2040" spans="1:4" x14ac:dyDescent="0.5">
      <c r="A2040" t="s">
        <v>555</v>
      </c>
      <c r="B2040" t="s">
        <v>97</v>
      </c>
      <c r="C2040" t="s">
        <v>395</v>
      </c>
      <c r="D2040" t="s">
        <v>98</v>
      </c>
    </row>
    <row r="2041" spans="1:4" x14ac:dyDescent="0.5">
      <c r="A2041" t="s">
        <v>975</v>
      </c>
      <c r="B2041" t="s">
        <v>96</v>
      </c>
      <c r="C2041" t="s">
        <v>975</v>
      </c>
    </row>
    <row r="2042" spans="1:4" x14ac:dyDescent="0.5">
      <c r="A2042" t="s">
        <v>926</v>
      </c>
      <c r="B2042" t="s">
        <v>96</v>
      </c>
      <c r="C2042" t="s">
        <v>927</v>
      </c>
    </row>
    <row r="2043" spans="1:4" x14ac:dyDescent="0.5">
      <c r="A2043" t="s">
        <v>258</v>
      </c>
      <c r="B2043" t="s">
        <v>97</v>
      </c>
      <c r="C2043" t="s">
        <v>258</v>
      </c>
      <c r="D2043" t="s">
        <v>98</v>
      </c>
    </row>
    <row r="2044" spans="1:4" x14ac:dyDescent="0.5">
      <c r="A2044" t="s">
        <v>202</v>
      </c>
      <c r="B2044" t="s">
        <v>97</v>
      </c>
      <c r="C2044" t="s">
        <v>202</v>
      </c>
      <c r="D2044" t="s">
        <v>705</v>
      </c>
    </row>
    <row r="2045" spans="1:4" x14ac:dyDescent="0.5">
      <c r="A2045" t="s">
        <v>439</v>
      </c>
      <c r="B2045" t="s">
        <v>97</v>
      </c>
      <c r="C2045" t="s">
        <v>439</v>
      </c>
      <c r="D2045" t="s">
        <v>98</v>
      </c>
    </row>
    <row r="2046" spans="1:4" x14ac:dyDescent="0.5">
      <c r="A2046" t="s">
        <v>191</v>
      </c>
      <c r="B2046" t="s">
        <v>96</v>
      </c>
      <c r="C2046" t="s">
        <v>828</v>
      </c>
    </row>
    <row r="2047" spans="1:4" x14ac:dyDescent="0.5">
      <c r="A2047" t="s">
        <v>197</v>
      </c>
      <c r="B2047" t="s">
        <v>96</v>
      </c>
      <c r="C2047" t="s">
        <v>197</v>
      </c>
    </row>
    <row r="2048" spans="1:4" x14ac:dyDescent="0.5">
      <c r="A2048" t="s">
        <v>618</v>
      </c>
      <c r="B2048" t="s">
        <v>97</v>
      </c>
      <c r="C2048" t="s">
        <v>618</v>
      </c>
      <c r="D2048" t="s">
        <v>98</v>
      </c>
    </row>
    <row r="2049" spans="1:4" x14ac:dyDescent="0.5">
      <c r="A2049" t="s">
        <v>881</v>
      </c>
      <c r="B2049" t="s">
        <v>96</v>
      </c>
      <c r="C2049" t="s">
        <v>881</v>
      </c>
      <c r="D2049" t="s">
        <v>98</v>
      </c>
    </row>
    <row r="2050" spans="1:4" x14ac:dyDescent="0.5">
      <c r="A2050" t="s">
        <v>1007</v>
      </c>
      <c r="B2050" t="s">
        <v>97</v>
      </c>
      <c r="C2050" t="s">
        <v>1008</v>
      </c>
    </row>
    <row r="2051" spans="1:4" x14ac:dyDescent="0.5">
      <c r="A2051" t="s">
        <v>1085</v>
      </c>
      <c r="B2051" t="s">
        <v>97</v>
      </c>
      <c r="C2051" t="s">
        <v>1085</v>
      </c>
      <c r="D2051" t="s">
        <v>98</v>
      </c>
    </row>
    <row r="2052" spans="1:4" x14ac:dyDescent="0.5">
      <c r="A2052" t="s">
        <v>294</v>
      </c>
      <c r="B2052" t="s">
        <v>97</v>
      </c>
      <c r="C2052" t="s">
        <v>294</v>
      </c>
    </row>
    <row r="2053" spans="1:4" x14ac:dyDescent="0.5">
      <c r="A2053" t="s">
        <v>166</v>
      </c>
      <c r="B2053" t="s">
        <v>97</v>
      </c>
      <c r="C2053" t="s">
        <v>166</v>
      </c>
    </row>
    <row r="2054" spans="1:4" x14ac:dyDescent="0.5">
      <c r="A2054" t="s">
        <v>1031</v>
      </c>
      <c r="B2054" t="s">
        <v>97</v>
      </c>
      <c r="C2054" t="s">
        <v>1031</v>
      </c>
    </row>
    <row r="2055" spans="1:4" x14ac:dyDescent="0.5">
      <c r="A2055" t="s">
        <v>1029</v>
      </c>
      <c r="B2055" t="s">
        <v>97</v>
      </c>
      <c r="C2055" t="s">
        <v>1030</v>
      </c>
    </row>
    <row r="2056" spans="1:4" x14ac:dyDescent="0.5">
      <c r="A2056" t="s">
        <v>276</v>
      </c>
      <c r="B2056" t="s">
        <v>96</v>
      </c>
      <c r="C2056" t="s">
        <v>276</v>
      </c>
      <c r="D2056" t="s">
        <v>98</v>
      </c>
    </row>
    <row r="2057" spans="1:4" x14ac:dyDescent="0.5">
      <c r="A2057" t="s">
        <v>229</v>
      </c>
      <c r="B2057" t="s">
        <v>97</v>
      </c>
      <c r="C2057" t="s">
        <v>229</v>
      </c>
      <c r="D2057" t="s">
        <v>722</v>
      </c>
    </row>
    <row r="2058" spans="1:4" x14ac:dyDescent="0.5">
      <c r="A2058" t="s">
        <v>622</v>
      </c>
      <c r="B2058" t="s">
        <v>97</v>
      </c>
      <c r="C2058" t="s">
        <v>622</v>
      </c>
    </row>
    <row r="2059" spans="1:4" x14ac:dyDescent="0.5">
      <c r="A2059" t="s">
        <v>1086</v>
      </c>
      <c r="B2059" t="s">
        <v>97</v>
      </c>
      <c r="C2059" t="s">
        <v>1086</v>
      </c>
    </row>
    <row r="2060" spans="1:4" x14ac:dyDescent="0.5">
      <c r="A2060" t="s">
        <v>508</v>
      </c>
      <c r="B2060" t="s">
        <v>97</v>
      </c>
      <c r="C2060" t="s">
        <v>508</v>
      </c>
      <c r="D2060" t="s">
        <v>98</v>
      </c>
    </row>
    <row r="2061" spans="1:4" x14ac:dyDescent="0.5">
      <c r="A2061" t="s">
        <v>360</v>
      </c>
      <c r="B2061" t="s">
        <v>97</v>
      </c>
      <c r="C2061" t="s">
        <v>360</v>
      </c>
    </row>
    <row r="2062" spans="1:4" x14ac:dyDescent="0.5">
      <c r="A2062" t="s">
        <v>105</v>
      </c>
      <c r="B2062" t="s">
        <v>96</v>
      </c>
      <c r="C2062" t="s">
        <v>105</v>
      </c>
      <c r="D2062" t="s">
        <v>98</v>
      </c>
    </row>
    <row r="2063" spans="1:4" x14ac:dyDescent="0.5">
      <c r="A2063" t="s">
        <v>752</v>
      </c>
      <c r="B2063" t="s">
        <v>97</v>
      </c>
      <c r="C2063" t="s">
        <v>297</v>
      </c>
      <c r="D2063" t="s">
        <v>98</v>
      </c>
    </row>
    <row r="2064" spans="1:4" x14ac:dyDescent="0.5">
      <c r="A2064" t="s">
        <v>321</v>
      </c>
      <c r="B2064" t="s">
        <v>97</v>
      </c>
      <c r="C2064" t="s">
        <v>321</v>
      </c>
      <c r="D2064" t="s">
        <v>98</v>
      </c>
    </row>
    <row r="2065" spans="1:4" x14ac:dyDescent="0.5">
      <c r="A2065" t="s">
        <v>202</v>
      </c>
      <c r="B2065" t="s">
        <v>97</v>
      </c>
      <c r="C2065" t="s">
        <v>202</v>
      </c>
      <c r="D2065" t="s">
        <v>705</v>
      </c>
    </row>
    <row r="2066" spans="1:4" x14ac:dyDescent="0.5">
      <c r="A2066" t="s">
        <v>972</v>
      </c>
      <c r="B2066" t="s">
        <v>97</v>
      </c>
      <c r="C2066" t="s">
        <v>972</v>
      </c>
    </row>
    <row r="2067" spans="1:4" x14ac:dyDescent="0.5">
      <c r="A2067" t="s">
        <v>151</v>
      </c>
      <c r="B2067" t="s">
        <v>97</v>
      </c>
      <c r="C2067" t="s">
        <v>749</v>
      </c>
    </row>
    <row r="2068" spans="1:4" x14ac:dyDescent="0.5">
      <c r="A2068" t="s">
        <v>159</v>
      </c>
      <c r="B2068" t="s">
        <v>97</v>
      </c>
      <c r="C2068" t="s">
        <v>159</v>
      </c>
      <c r="D2068" t="s">
        <v>98</v>
      </c>
    </row>
    <row r="2069" spans="1:4" x14ac:dyDescent="0.5">
      <c r="A2069" t="s">
        <v>116</v>
      </c>
      <c r="B2069" t="s">
        <v>97</v>
      </c>
      <c r="C2069" t="s">
        <v>116</v>
      </c>
      <c r="D2069" t="s">
        <v>98</v>
      </c>
    </row>
    <row r="2070" spans="1:4" x14ac:dyDescent="0.5">
      <c r="A2070" t="s">
        <v>1087</v>
      </c>
      <c r="B2070" t="s">
        <v>97</v>
      </c>
      <c r="C2070" t="s">
        <v>1088</v>
      </c>
    </row>
    <row r="2071" spans="1:4" x14ac:dyDescent="0.5">
      <c r="A2071" t="s">
        <v>182</v>
      </c>
      <c r="B2071" t="s">
        <v>97</v>
      </c>
      <c r="C2071" t="s">
        <v>182</v>
      </c>
      <c r="D2071" t="s">
        <v>705</v>
      </c>
    </row>
    <row r="2072" spans="1:4" x14ac:dyDescent="0.5">
      <c r="A2072" t="s">
        <v>1007</v>
      </c>
      <c r="B2072" t="s">
        <v>97</v>
      </c>
      <c r="C2072" t="s">
        <v>1008</v>
      </c>
    </row>
    <row r="2073" spans="1:4" x14ac:dyDescent="0.5">
      <c r="A2073" t="s">
        <v>220</v>
      </c>
      <c r="B2073" t="s">
        <v>96</v>
      </c>
      <c r="C2073" t="s">
        <v>220</v>
      </c>
      <c r="D2073" t="s">
        <v>98</v>
      </c>
    </row>
    <row r="2074" spans="1:4" x14ac:dyDescent="0.5">
      <c r="A2074" t="s">
        <v>396</v>
      </c>
      <c r="B2074" t="s">
        <v>97</v>
      </c>
      <c r="C2074" t="s">
        <v>396</v>
      </c>
      <c r="D2074" t="s">
        <v>98</v>
      </c>
    </row>
    <row r="2075" spans="1:4" x14ac:dyDescent="0.5">
      <c r="A2075" t="s">
        <v>361</v>
      </c>
      <c r="B2075" t="s">
        <v>97</v>
      </c>
      <c r="C2075" t="s">
        <v>361</v>
      </c>
    </row>
    <row r="2076" spans="1:4" x14ac:dyDescent="0.5">
      <c r="A2076" t="s">
        <v>585</v>
      </c>
      <c r="B2076" t="s">
        <v>97</v>
      </c>
      <c r="C2076" t="s">
        <v>217</v>
      </c>
      <c r="D2076" t="s">
        <v>98</v>
      </c>
    </row>
    <row r="2077" spans="1:4" x14ac:dyDescent="0.5">
      <c r="A2077" t="s">
        <v>323</v>
      </c>
      <c r="B2077" t="s">
        <v>97</v>
      </c>
      <c r="C2077" t="s">
        <v>833</v>
      </c>
    </row>
    <row r="2078" spans="1:4" x14ac:dyDescent="0.5">
      <c r="A2078" t="s">
        <v>646</v>
      </c>
      <c r="B2078" t="s">
        <v>97</v>
      </c>
      <c r="C2078" t="s">
        <v>646</v>
      </c>
    </row>
    <row r="2079" spans="1:4" x14ac:dyDescent="0.5">
      <c r="A2079" t="s">
        <v>511</v>
      </c>
      <c r="B2079" t="s">
        <v>97</v>
      </c>
      <c r="C2079" t="s">
        <v>511</v>
      </c>
    </row>
    <row r="2080" spans="1:4" x14ac:dyDescent="0.5">
      <c r="A2080" t="s">
        <v>711</v>
      </c>
      <c r="B2080" t="s">
        <v>96</v>
      </c>
      <c r="C2080" t="s">
        <v>614</v>
      </c>
    </row>
    <row r="2081" spans="1:4" x14ac:dyDescent="0.5">
      <c r="A2081" t="s">
        <v>1089</v>
      </c>
      <c r="B2081" t="s">
        <v>96</v>
      </c>
      <c r="C2081" t="s">
        <v>1089</v>
      </c>
      <c r="D2081" t="s">
        <v>98</v>
      </c>
    </row>
    <row r="2082" spans="1:4" x14ac:dyDescent="0.5">
      <c r="A2082" t="s">
        <v>123</v>
      </c>
      <c r="B2082" t="s">
        <v>97</v>
      </c>
      <c r="C2082" t="s">
        <v>123</v>
      </c>
    </row>
    <row r="2083" spans="1:4" x14ac:dyDescent="0.5">
      <c r="A2083" t="s">
        <v>196</v>
      </c>
      <c r="B2083" t="s">
        <v>97</v>
      </c>
      <c r="C2083" t="s">
        <v>196</v>
      </c>
      <c r="D2083" t="s">
        <v>98</v>
      </c>
    </row>
    <row r="2084" spans="1:4" x14ac:dyDescent="0.5">
      <c r="A2084" t="s">
        <v>115</v>
      </c>
      <c r="B2084" t="s">
        <v>97</v>
      </c>
      <c r="C2084" t="s">
        <v>115</v>
      </c>
      <c r="D2084" t="s">
        <v>705</v>
      </c>
    </row>
    <row r="2085" spans="1:4" x14ac:dyDescent="0.5">
      <c r="A2085" t="s">
        <v>1090</v>
      </c>
      <c r="B2085" t="s">
        <v>97</v>
      </c>
      <c r="C2085" t="s">
        <v>1090</v>
      </c>
      <c r="D2085" t="s">
        <v>98</v>
      </c>
    </row>
    <row r="2086" spans="1:4" x14ac:dyDescent="0.5">
      <c r="A2086" t="s">
        <v>208</v>
      </c>
      <c r="B2086" t="s">
        <v>97</v>
      </c>
      <c r="C2086" t="s">
        <v>1054</v>
      </c>
      <c r="D2086" t="s">
        <v>98</v>
      </c>
    </row>
    <row r="2087" spans="1:4" x14ac:dyDescent="0.5">
      <c r="A2087" t="s">
        <v>1040</v>
      </c>
      <c r="B2087" t="s">
        <v>97</v>
      </c>
      <c r="C2087" t="s">
        <v>1040</v>
      </c>
      <c r="D2087" t="s">
        <v>98</v>
      </c>
    </row>
    <row r="2088" spans="1:4" x14ac:dyDescent="0.5">
      <c r="A2088" t="s">
        <v>393</v>
      </c>
      <c r="B2088" t="s">
        <v>97</v>
      </c>
      <c r="C2088" t="s">
        <v>393</v>
      </c>
      <c r="D2088" t="s">
        <v>705</v>
      </c>
    </row>
    <row r="2089" spans="1:4" x14ac:dyDescent="0.5">
      <c r="A2089" t="s">
        <v>312</v>
      </c>
      <c r="B2089" t="s">
        <v>97</v>
      </c>
      <c r="C2089" t="s">
        <v>312</v>
      </c>
      <c r="D2089" t="s">
        <v>98</v>
      </c>
    </row>
    <row r="2090" spans="1:4" x14ac:dyDescent="0.5">
      <c r="A2090" t="s">
        <v>233</v>
      </c>
      <c r="B2090" t="s">
        <v>97</v>
      </c>
      <c r="C2090" t="s">
        <v>233</v>
      </c>
      <c r="D2090" t="s">
        <v>98</v>
      </c>
    </row>
    <row r="2091" spans="1:4" x14ac:dyDescent="0.5">
      <c r="A2091" t="s">
        <v>221</v>
      </c>
      <c r="B2091" t="s">
        <v>97</v>
      </c>
      <c r="C2091" t="s">
        <v>221</v>
      </c>
    </row>
    <row r="2092" spans="1:4" x14ac:dyDescent="0.5">
      <c r="A2092" t="s">
        <v>498</v>
      </c>
      <c r="B2092" t="s">
        <v>97</v>
      </c>
      <c r="C2092" t="s">
        <v>498</v>
      </c>
    </row>
    <row r="2093" spans="1:4" x14ac:dyDescent="0.5">
      <c r="A2093" t="s">
        <v>207</v>
      </c>
      <c r="B2093" t="s">
        <v>96</v>
      </c>
      <c r="C2093" t="s">
        <v>789</v>
      </c>
      <c r="D2093" t="s">
        <v>705</v>
      </c>
    </row>
    <row r="2094" spans="1:4" x14ac:dyDescent="0.5">
      <c r="A2094" t="s">
        <v>535</v>
      </c>
      <c r="B2094" t="s">
        <v>97</v>
      </c>
      <c r="C2094" t="s">
        <v>535</v>
      </c>
    </row>
    <row r="2095" spans="1:4" x14ac:dyDescent="0.5">
      <c r="A2095" t="s">
        <v>836</v>
      </c>
      <c r="B2095" t="s">
        <v>97</v>
      </c>
      <c r="C2095" t="s">
        <v>837</v>
      </c>
    </row>
    <row r="2096" spans="1:4" x14ac:dyDescent="0.5">
      <c r="A2096" t="s">
        <v>179</v>
      </c>
      <c r="B2096" t="s">
        <v>97</v>
      </c>
      <c r="C2096" t="s">
        <v>798</v>
      </c>
      <c r="D2096" t="s">
        <v>705</v>
      </c>
    </row>
    <row r="2097" spans="1:4" x14ac:dyDescent="0.5">
      <c r="A2097" t="s">
        <v>721</v>
      </c>
      <c r="B2097" t="s">
        <v>97</v>
      </c>
      <c r="C2097" t="s">
        <v>516</v>
      </c>
      <c r="D2097" t="s">
        <v>98</v>
      </c>
    </row>
    <row r="2098" spans="1:4" x14ac:dyDescent="0.5">
      <c r="A2098" t="s">
        <v>441</v>
      </c>
      <c r="B2098" t="s">
        <v>96</v>
      </c>
      <c r="C2098" t="s">
        <v>441</v>
      </c>
      <c r="D2098" t="s">
        <v>98</v>
      </c>
    </row>
    <row r="2099" spans="1:4" x14ac:dyDescent="0.5">
      <c r="A2099" t="s">
        <v>1091</v>
      </c>
      <c r="B2099" t="s">
        <v>97</v>
      </c>
      <c r="C2099" t="s">
        <v>1092</v>
      </c>
    </row>
    <row r="2100" spans="1:4" x14ac:dyDescent="0.5">
      <c r="A2100" t="s">
        <v>482</v>
      </c>
      <c r="B2100" t="s">
        <v>97</v>
      </c>
      <c r="C2100" t="s">
        <v>740</v>
      </c>
      <c r="D2100" t="s">
        <v>98</v>
      </c>
    </row>
    <row r="2101" spans="1:4" x14ac:dyDescent="0.5">
      <c r="A2101" t="s">
        <v>401</v>
      </c>
      <c r="B2101" t="s">
        <v>97</v>
      </c>
      <c r="C2101" t="s">
        <v>733</v>
      </c>
    </row>
    <row r="2102" spans="1:4" x14ac:dyDescent="0.5">
      <c r="A2102" t="s">
        <v>409</v>
      </c>
      <c r="B2102" t="s">
        <v>97</v>
      </c>
      <c r="C2102" t="s">
        <v>409</v>
      </c>
    </row>
    <row r="2103" spans="1:4" x14ac:dyDescent="0.5">
      <c r="A2103" t="s">
        <v>684</v>
      </c>
      <c r="B2103" t="s">
        <v>97</v>
      </c>
      <c r="C2103" t="s">
        <v>819</v>
      </c>
      <c r="D2103" t="s">
        <v>98</v>
      </c>
    </row>
    <row r="2104" spans="1:4" x14ac:dyDescent="0.5">
      <c r="A2104" t="s">
        <v>872</v>
      </c>
      <c r="B2104" t="s">
        <v>97</v>
      </c>
      <c r="C2104" t="s">
        <v>885</v>
      </c>
    </row>
    <row r="2105" spans="1:4" x14ac:dyDescent="0.5">
      <c r="A2105" t="s">
        <v>161</v>
      </c>
      <c r="B2105" t="s">
        <v>97</v>
      </c>
      <c r="C2105" t="s">
        <v>1093</v>
      </c>
    </row>
    <row r="2106" spans="1:4" x14ac:dyDescent="0.5">
      <c r="A2106" t="s">
        <v>976</v>
      </c>
      <c r="B2106" t="s">
        <v>96</v>
      </c>
      <c r="C2106" t="s">
        <v>976</v>
      </c>
      <c r="D2106" t="s">
        <v>98</v>
      </c>
    </row>
    <row r="2107" spans="1:4" x14ac:dyDescent="0.5">
      <c r="A2107" t="s">
        <v>151</v>
      </c>
      <c r="B2107" t="s">
        <v>97</v>
      </c>
      <c r="C2107" t="s">
        <v>749</v>
      </c>
    </row>
    <row r="2108" spans="1:4" x14ac:dyDescent="0.5">
      <c r="A2108" t="s">
        <v>329</v>
      </c>
      <c r="B2108" t="s">
        <v>97</v>
      </c>
      <c r="C2108" t="s">
        <v>329</v>
      </c>
      <c r="D2108" t="s">
        <v>722</v>
      </c>
    </row>
    <row r="2109" spans="1:4" x14ac:dyDescent="0.5">
      <c r="A2109" t="s">
        <v>1094</v>
      </c>
      <c r="B2109" t="s">
        <v>97</v>
      </c>
      <c r="C2109" t="s">
        <v>1094</v>
      </c>
    </row>
    <row r="2110" spans="1:4" x14ac:dyDescent="0.5">
      <c r="A2110" t="s">
        <v>519</v>
      </c>
      <c r="B2110" t="s">
        <v>97</v>
      </c>
      <c r="C2110" t="s">
        <v>519</v>
      </c>
      <c r="D2110" t="s">
        <v>98</v>
      </c>
    </row>
    <row r="2111" spans="1:4" x14ac:dyDescent="0.5">
      <c r="A2111" t="s">
        <v>390</v>
      </c>
      <c r="B2111" t="s">
        <v>97</v>
      </c>
      <c r="C2111" t="s">
        <v>390</v>
      </c>
    </row>
    <row r="2112" spans="1:4" x14ac:dyDescent="0.5">
      <c r="A2112" t="s">
        <v>197</v>
      </c>
      <c r="B2112" t="s">
        <v>96</v>
      </c>
      <c r="C2112" t="s">
        <v>197</v>
      </c>
    </row>
    <row r="2113" spans="1:4" x14ac:dyDescent="0.5">
      <c r="A2113" t="s">
        <v>728</v>
      </c>
      <c r="B2113" t="s">
        <v>97</v>
      </c>
      <c r="C2113" t="s">
        <v>729</v>
      </c>
      <c r="D2113" t="s">
        <v>98</v>
      </c>
    </row>
    <row r="2114" spans="1:4" x14ac:dyDescent="0.5">
      <c r="A2114" t="s">
        <v>272</v>
      </c>
      <c r="B2114" t="s">
        <v>97</v>
      </c>
      <c r="C2114" t="s">
        <v>272</v>
      </c>
      <c r="D2114" t="s">
        <v>98</v>
      </c>
    </row>
    <row r="2115" spans="1:4" x14ac:dyDescent="0.5">
      <c r="A2115" t="s">
        <v>648</v>
      </c>
      <c r="B2115" t="s">
        <v>97</v>
      </c>
      <c r="C2115" t="s">
        <v>648</v>
      </c>
      <c r="D2115" t="s">
        <v>98</v>
      </c>
    </row>
    <row r="2116" spans="1:4" x14ac:dyDescent="0.5">
      <c r="A2116" t="s">
        <v>160</v>
      </c>
      <c r="B2116" t="s">
        <v>96</v>
      </c>
      <c r="C2116" t="s">
        <v>160</v>
      </c>
      <c r="D2116" t="s">
        <v>98</v>
      </c>
    </row>
    <row r="2117" spans="1:4" x14ac:dyDescent="0.5">
      <c r="A2117" t="s">
        <v>276</v>
      </c>
      <c r="B2117" t="s">
        <v>96</v>
      </c>
      <c r="C2117" t="s">
        <v>276</v>
      </c>
      <c r="D2117" t="s">
        <v>98</v>
      </c>
    </row>
    <row r="2118" spans="1:4" x14ac:dyDescent="0.5">
      <c r="A2118" t="s">
        <v>134</v>
      </c>
      <c r="B2118" t="s">
        <v>97</v>
      </c>
      <c r="C2118" t="s">
        <v>134</v>
      </c>
    </row>
    <row r="2119" spans="1:4" x14ac:dyDescent="0.5">
      <c r="A2119" t="s">
        <v>236</v>
      </c>
      <c r="B2119" t="s">
        <v>96</v>
      </c>
      <c r="C2119" t="s">
        <v>236</v>
      </c>
      <c r="D2119" t="s">
        <v>701</v>
      </c>
    </row>
    <row r="2120" spans="1:4" x14ac:dyDescent="0.5">
      <c r="A2120" t="s">
        <v>125</v>
      </c>
      <c r="B2120" t="s">
        <v>97</v>
      </c>
      <c r="C2120" t="s">
        <v>125</v>
      </c>
      <c r="D2120" t="s">
        <v>98</v>
      </c>
    </row>
    <row r="2121" spans="1:4" x14ac:dyDescent="0.5">
      <c r="A2121" t="s">
        <v>159</v>
      </c>
      <c r="B2121" t="s">
        <v>97</v>
      </c>
      <c r="C2121" t="s">
        <v>159</v>
      </c>
      <c r="D2121" t="s">
        <v>98</v>
      </c>
    </row>
    <row r="2122" spans="1:4" x14ac:dyDescent="0.5">
      <c r="A2122" t="s">
        <v>535</v>
      </c>
      <c r="B2122" t="s">
        <v>97</v>
      </c>
      <c r="C2122" t="s">
        <v>535</v>
      </c>
    </row>
    <row r="2123" spans="1:4" x14ac:dyDescent="0.5">
      <c r="A2123" t="s">
        <v>115</v>
      </c>
      <c r="B2123" t="s">
        <v>97</v>
      </c>
      <c r="C2123" t="s">
        <v>115</v>
      </c>
      <c r="D2123" t="s">
        <v>705</v>
      </c>
    </row>
    <row r="2124" spans="1:4" x14ac:dyDescent="0.5">
      <c r="A2124" t="s">
        <v>259</v>
      </c>
      <c r="B2124" t="s">
        <v>97</v>
      </c>
      <c r="C2124" t="s">
        <v>725</v>
      </c>
    </row>
    <row r="2125" spans="1:4" x14ac:dyDescent="0.5">
      <c r="A2125" t="s">
        <v>528</v>
      </c>
      <c r="B2125" t="s">
        <v>97</v>
      </c>
      <c r="C2125" t="s">
        <v>528</v>
      </c>
      <c r="D2125" t="s">
        <v>98</v>
      </c>
    </row>
    <row r="2126" spans="1:4" x14ac:dyDescent="0.5">
      <c r="A2126" t="s">
        <v>239</v>
      </c>
      <c r="B2126" t="s">
        <v>97</v>
      </c>
      <c r="C2126" t="s">
        <v>239</v>
      </c>
      <c r="D2126" t="s">
        <v>98</v>
      </c>
    </row>
    <row r="2127" spans="1:4" x14ac:dyDescent="0.5">
      <c r="A2127" t="s">
        <v>956</v>
      </c>
      <c r="B2127" t="s">
        <v>96</v>
      </c>
      <c r="C2127" t="s">
        <v>956</v>
      </c>
    </row>
    <row r="2128" spans="1:4" x14ac:dyDescent="0.5">
      <c r="A2128" t="s">
        <v>958</v>
      </c>
      <c r="B2128" t="s">
        <v>97</v>
      </c>
      <c r="C2128" t="s">
        <v>771</v>
      </c>
    </row>
    <row r="2129" spans="1:4" x14ac:dyDescent="0.5">
      <c r="A2129" t="s">
        <v>958</v>
      </c>
      <c r="B2129" t="s">
        <v>97</v>
      </c>
      <c r="C2129" t="s">
        <v>1095</v>
      </c>
    </row>
    <row r="2130" spans="1:4" x14ac:dyDescent="0.5">
      <c r="A2130" t="s">
        <v>892</v>
      </c>
      <c r="B2130" t="s">
        <v>97</v>
      </c>
      <c r="C2130" t="s">
        <v>892</v>
      </c>
    </row>
    <row r="2131" spans="1:4" x14ac:dyDescent="0.5">
      <c r="A2131" t="s">
        <v>1096</v>
      </c>
      <c r="B2131" t="s">
        <v>97</v>
      </c>
      <c r="C2131" t="s">
        <v>1096</v>
      </c>
      <c r="D2131" t="s">
        <v>98</v>
      </c>
    </row>
    <row r="2132" spans="1:4" x14ac:dyDescent="0.5">
      <c r="A2132" t="s">
        <v>127</v>
      </c>
      <c r="B2132" t="s">
        <v>97</v>
      </c>
      <c r="C2132" t="s">
        <v>127</v>
      </c>
      <c r="D2132" t="s">
        <v>98</v>
      </c>
    </row>
    <row r="2133" spans="1:4" x14ac:dyDescent="0.5">
      <c r="A2133" t="s">
        <v>1097</v>
      </c>
      <c r="B2133" t="s">
        <v>97</v>
      </c>
      <c r="C2133" t="s">
        <v>1097</v>
      </c>
      <c r="D2133" t="s">
        <v>98</v>
      </c>
    </row>
    <row r="2134" spans="1:4" x14ac:dyDescent="0.5">
      <c r="A2134" t="s">
        <v>165</v>
      </c>
      <c r="B2134" t="s">
        <v>97</v>
      </c>
      <c r="C2134" t="s">
        <v>165</v>
      </c>
      <c r="D2134" t="s">
        <v>98</v>
      </c>
    </row>
    <row r="2135" spans="1:4" x14ac:dyDescent="0.5">
      <c r="A2135" t="s">
        <v>323</v>
      </c>
      <c r="B2135" t="s">
        <v>97</v>
      </c>
      <c r="C2135" t="s">
        <v>755</v>
      </c>
    </row>
    <row r="2136" spans="1:4" x14ac:dyDescent="0.5">
      <c r="A2136" t="s">
        <v>1013</v>
      </c>
      <c r="B2136" t="s">
        <v>97</v>
      </c>
      <c r="C2136" t="s">
        <v>1013</v>
      </c>
    </row>
    <row r="2137" spans="1:4" x14ac:dyDescent="0.5">
      <c r="A2137" t="s">
        <v>209</v>
      </c>
      <c r="B2137" t="s">
        <v>97</v>
      </c>
      <c r="C2137" t="s">
        <v>209</v>
      </c>
    </row>
    <row r="2138" spans="1:4" x14ac:dyDescent="0.5">
      <c r="A2138" t="s">
        <v>140</v>
      </c>
      <c r="B2138" t="s">
        <v>97</v>
      </c>
      <c r="C2138" t="s">
        <v>140</v>
      </c>
    </row>
    <row r="2139" spans="1:4" x14ac:dyDescent="0.5">
      <c r="A2139" t="s">
        <v>162</v>
      </c>
      <c r="B2139" t="s">
        <v>97</v>
      </c>
      <c r="C2139" t="s">
        <v>162</v>
      </c>
      <c r="D2139" t="s">
        <v>98</v>
      </c>
    </row>
    <row r="2140" spans="1:4" x14ac:dyDescent="0.5">
      <c r="A2140" t="s">
        <v>1098</v>
      </c>
      <c r="B2140" t="s">
        <v>97</v>
      </c>
      <c r="C2140" t="s">
        <v>1099</v>
      </c>
      <c r="D2140" t="s">
        <v>722</v>
      </c>
    </row>
    <row r="2141" spans="1:4" x14ac:dyDescent="0.5">
      <c r="A2141" t="s">
        <v>973</v>
      </c>
      <c r="B2141" t="s">
        <v>97</v>
      </c>
      <c r="C2141" t="s">
        <v>973</v>
      </c>
      <c r="D2141" t="s">
        <v>722</v>
      </c>
    </row>
    <row r="2142" spans="1:4" x14ac:dyDescent="0.5">
      <c r="A2142" t="s">
        <v>943</v>
      </c>
      <c r="B2142" t="s">
        <v>97</v>
      </c>
      <c r="C2142" t="s">
        <v>943</v>
      </c>
    </row>
    <row r="2143" spans="1:4" x14ac:dyDescent="0.5">
      <c r="A2143" t="s">
        <v>499</v>
      </c>
      <c r="B2143" t="s">
        <v>97</v>
      </c>
      <c r="C2143" t="s">
        <v>499</v>
      </c>
    </row>
    <row r="2144" spans="1:4" x14ac:dyDescent="0.5">
      <c r="A2144" t="s">
        <v>151</v>
      </c>
      <c r="B2144" t="s">
        <v>97</v>
      </c>
      <c r="C2144" t="s">
        <v>749</v>
      </c>
    </row>
    <row r="2145" spans="1:4" x14ac:dyDescent="0.5">
      <c r="A2145" t="s">
        <v>167</v>
      </c>
      <c r="B2145" t="s">
        <v>97</v>
      </c>
      <c r="C2145" t="s">
        <v>167</v>
      </c>
      <c r="D2145" t="s">
        <v>701</v>
      </c>
    </row>
    <row r="2146" spans="1:4" x14ac:dyDescent="0.5">
      <c r="A2146" t="s">
        <v>401</v>
      </c>
      <c r="B2146" t="s">
        <v>97</v>
      </c>
      <c r="C2146" t="s">
        <v>733</v>
      </c>
    </row>
    <row r="2147" spans="1:4" x14ac:dyDescent="0.5">
      <c r="A2147" t="s">
        <v>728</v>
      </c>
      <c r="B2147" t="s">
        <v>97</v>
      </c>
      <c r="C2147" t="s">
        <v>729</v>
      </c>
      <c r="D2147" t="s">
        <v>98</v>
      </c>
    </row>
    <row r="2148" spans="1:4" x14ac:dyDescent="0.5">
      <c r="A2148" t="s">
        <v>292</v>
      </c>
      <c r="B2148" t="s">
        <v>97</v>
      </c>
      <c r="C2148" t="s">
        <v>292</v>
      </c>
      <c r="D2148" t="s">
        <v>98</v>
      </c>
    </row>
    <row r="2149" spans="1:4" x14ac:dyDescent="0.5">
      <c r="A2149" t="s">
        <v>221</v>
      </c>
      <c r="B2149" t="s">
        <v>97</v>
      </c>
      <c r="C2149" t="s">
        <v>221</v>
      </c>
    </row>
    <row r="2150" spans="1:4" x14ac:dyDescent="0.5">
      <c r="A2150" t="s">
        <v>550</v>
      </c>
      <c r="B2150" t="s">
        <v>97</v>
      </c>
      <c r="C2150" t="s">
        <v>736</v>
      </c>
    </row>
    <row r="2151" spans="1:4" x14ac:dyDescent="0.5">
      <c r="A2151" t="s">
        <v>253</v>
      </c>
      <c r="B2151" t="s">
        <v>97</v>
      </c>
      <c r="C2151" t="s">
        <v>726</v>
      </c>
    </row>
    <row r="2152" spans="1:4" x14ac:dyDescent="0.5">
      <c r="A2152" t="s">
        <v>959</v>
      </c>
      <c r="B2152" t="s">
        <v>97</v>
      </c>
      <c r="C2152" t="s">
        <v>959</v>
      </c>
    </row>
    <row r="2153" spans="1:4" x14ac:dyDescent="0.5">
      <c r="A2153" t="s">
        <v>236</v>
      </c>
      <c r="B2153" t="s">
        <v>96</v>
      </c>
      <c r="C2153" t="s">
        <v>236</v>
      </c>
      <c r="D2153" t="s">
        <v>701</v>
      </c>
    </row>
    <row r="2154" spans="1:4" x14ac:dyDescent="0.5">
      <c r="A2154" t="s">
        <v>535</v>
      </c>
      <c r="B2154" t="s">
        <v>97</v>
      </c>
      <c r="C2154" t="s">
        <v>535</v>
      </c>
    </row>
    <row r="2155" spans="1:4" x14ac:dyDescent="0.5">
      <c r="A2155" t="s">
        <v>574</v>
      </c>
      <c r="B2155" t="s">
        <v>97</v>
      </c>
      <c r="C2155" t="s">
        <v>574</v>
      </c>
      <c r="D2155" t="s">
        <v>98</v>
      </c>
    </row>
    <row r="2156" spans="1:4" x14ac:dyDescent="0.5">
      <c r="A2156" t="s">
        <v>659</v>
      </c>
      <c r="B2156" t="s">
        <v>97</v>
      </c>
      <c r="C2156" t="s">
        <v>830</v>
      </c>
    </row>
    <row r="2157" spans="1:4" x14ac:dyDescent="0.5">
      <c r="A2157" t="s">
        <v>647</v>
      </c>
      <c r="B2157" t="s">
        <v>97</v>
      </c>
      <c r="C2157" t="s">
        <v>647</v>
      </c>
    </row>
    <row r="2158" spans="1:4" x14ac:dyDescent="0.5">
      <c r="A2158" t="s">
        <v>392</v>
      </c>
      <c r="B2158" t="s">
        <v>97</v>
      </c>
      <c r="C2158" t="s">
        <v>817</v>
      </c>
    </row>
    <row r="2159" spans="1:4" x14ac:dyDescent="0.5">
      <c r="A2159" t="s">
        <v>1100</v>
      </c>
      <c r="B2159" t="s">
        <v>97</v>
      </c>
      <c r="C2159" t="s">
        <v>1101</v>
      </c>
    </row>
    <row r="2160" spans="1:4" x14ac:dyDescent="0.5">
      <c r="A2160" t="s">
        <v>1102</v>
      </c>
      <c r="B2160" t="s">
        <v>97</v>
      </c>
      <c r="C2160" t="s">
        <v>1103</v>
      </c>
    </row>
    <row r="2161" spans="1:4" x14ac:dyDescent="0.5">
      <c r="A2161" t="s">
        <v>536</v>
      </c>
      <c r="B2161" t="s">
        <v>97</v>
      </c>
      <c r="C2161" t="s">
        <v>536</v>
      </c>
    </row>
    <row r="2162" spans="1:4" x14ac:dyDescent="0.5">
      <c r="A2162" t="s">
        <v>115</v>
      </c>
      <c r="B2162" t="s">
        <v>97</v>
      </c>
      <c r="C2162" t="s">
        <v>115</v>
      </c>
      <c r="D2162" t="s">
        <v>705</v>
      </c>
    </row>
    <row r="2163" spans="1:4" x14ac:dyDescent="0.5">
      <c r="A2163" t="s">
        <v>517</v>
      </c>
      <c r="B2163" t="s">
        <v>97</v>
      </c>
      <c r="C2163" t="s">
        <v>517</v>
      </c>
      <c r="D2163" t="s">
        <v>98</v>
      </c>
    </row>
    <row r="2164" spans="1:4" x14ac:dyDescent="0.5">
      <c r="A2164" t="s">
        <v>161</v>
      </c>
      <c r="B2164" t="s">
        <v>97</v>
      </c>
      <c r="C2164" t="s">
        <v>1104</v>
      </c>
    </row>
    <row r="2165" spans="1:4" x14ac:dyDescent="0.5">
      <c r="A2165" t="s">
        <v>621</v>
      </c>
      <c r="B2165" t="s">
        <v>96</v>
      </c>
      <c r="C2165" t="s">
        <v>621</v>
      </c>
      <c r="D2165" t="s">
        <v>98</v>
      </c>
    </row>
    <row r="2166" spans="1:4" x14ac:dyDescent="0.5">
      <c r="A2166" t="s">
        <v>468</v>
      </c>
      <c r="B2166" t="s">
        <v>97</v>
      </c>
      <c r="C2166" t="s">
        <v>468</v>
      </c>
      <c r="D2166" t="s">
        <v>98</v>
      </c>
    </row>
    <row r="2167" spans="1:4" x14ac:dyDescent="0.5">
      <c r="A2167" t="s">
        <v>1105</v>
      </c>
      <c r="B2167" t="s">
        <v>97</v>
      </c>
      <c r="C2167" t="s">
        <v>1106</v>
      </c>
      <c r="D2167" t="s">
        <v>98</v>
      </c>
    </row>
    <row r="2168" spans="1:4" x14ac:dyDescent="0.5">
      <c r="A2168" t="s">
        <v>363</v>
      </c>
      <c r="B2168" t="s">
        <v>97</v>
      </c>
      <c r="C2168" t="s">
        <v>363</v>
      </c>
    </row>
    <row r="2169" spans="1:4" x14ac:dyDescent="0.5">
      <c r="A2169" t="s">
        <v>144</v>
      </c>
      <c r="B2169" t="s">
        <v>97</v>
      </c>
      <c r="C2169" t="s">
        <v>144</v>
      </c>
    </row>
    <row r="2170" spans="1:4" x14ac:dyDescent="0.5">
      <c r="A2170" t="s">
        <v>602</v>
      </c>
      <c r="B2170" t="s">
        <v>97</v>
      </c>
      <c r="C2170" t="s">
        <v>602</v>
      </c>
      <c r="D2170" t="s">
        <v>98</v>
      </c>
    </row>
    <row r="2171" spans="1:4" x14ac:dyDescent="0.5">
      <c r="A2171" t="s">
        <v>1107</v>
      </c>
      <c r="B2171" t="s">
        <v>97</v>
      </c>
      <c r="C2171" t="s">
        <v>1107</v>
      </c>
    </row>
    <row r="2172" spans="1:4" x14ac:dyDescent="0.5">
      <c r="A2172" t="s">
        <v>165</v>
      </c>
      <c r="B2172" t="s">
        <v>97</v>
      </c>
      <c r="C2172" t="s">
        <v>165</v>
      </c>
      <c r="D2172" t="s">
        <v>98</v>
      </c>
    </row>
    <row r="2173" spans="1:4" x14ac:dyDescent="0.5">
      <c r="A2173" t="s">
        <v>1067</v>
      </c>
      <c r="B2173" t="s">
        <v>97</v>
      </c>
      <c r="C2173" t="s">
        <v>1108</v>
      </c>
    </row>
    <row r="2174" spans="1:4" x14ac:dyDescent="0.5">
      <c r="A2174" t="s">
        <v>220</v>
      </c>
      <c r="B2174" t="s">
        <v>96</v>
      </c>
      <c r="C2174" t="s">
        <v>220</v>
      </c>
      <c r="D2174" t="s">
        <v>98</v>
      </c>
    </row>
    <row r="2175" spans="1:4" x14ac:dyDescent="0.5">
      <c r="A2175" t="s">
        <v>595</v>
      </c>
      <c r="B2175" t="s">
        <v>97</v>
      </c>
      <c r="C2175" t="s">
        <v>595</v>
      </c>
    </row>
    <row r="2176" spans="1:4" x14ac:dyDescent="0.5">
      <c r="A2176" t="s">
        <v>898</v>
      </c>
      <c r="B2176" t="s">
        <v>96</v>
      </c>
      <c r="C2176" t="s">
        <v>899</v>
      </c>
      <c r="D2176" t="s">
        <v>98</v>
      </c>
    </row>
    <row r="2177" spans="1:4" x14ac:dyDescent="0.5">
      <c r="A2177" t="s">
        <v>1109</v>
      </c>
      <c r="B2177" t="s">
        <v>96</v>
      </c>
      <c r="C2177" t="s">
        <v>1109</v>
      </c>
      <c r="D2177" t="s">
        <v>98</v>
      </c>
    </row>
    <row r="2178" spans="1:4" x14ac:dyDescent="0.5">
      <c r="A2178" t="s">
        <v>501</v>
      </c>
      <c r="B2178" t="s">
        <v>97</v>
      </c>
      <c r="C2178" t="s">
        <v>501</v>
      </c>
      <c r="D2178" t="s">
        <v>98</v>
      </c>
    </row>
    <row r="2179" spans="1:4" x14ac:dyDescent="0.5">
      <c r="A2179" t="s">
        <v>258</v>
      </c>
      <c r="B2179" t="s">
        <v>97</v>
      </c>
      <c r="C2179" t="s">
        <v>258</v>
      </c>
      <c r="D2179" t="s">
        <v>98</v>
      </c>
    </row>
    <row r="2180" spans="1:4" x14ac:dyDescent="0.5">
      <c r="A2180" t="s">
        <v>127</v>
      </c>
      <c r="B2180" t="s">
        <v>97</v>
      </c>
      <c r="C2180" t="s">
        <v>127</v>
      </c>
      <c r="D2180" t="s">
        <v>98</v>
      </c>
    </row>
    <row r="2181" spans="1:4" x14ac:dyDescent="0.5">
      <c r="A2181" t="s">
        <v>156</v>
      </c>
      <c r="B2181" t="s">
        <v>97</v>
      </c>
      <c r="C2181" t="s">
        <v>156</v>
      </c>
      <c r="D2181" t="s">
        <v>98</v>
      </c>
    </row>
    <row r="2182" spans="1:4" x14ac:dyDescent="0.5">
      <c r="A2182" t="s">
        <v>451</v>
      </c>
      <c r="B2182" t="s">
        <v>97</v>
      </c>
      <c r="C2182" t="s">
        <v>451</v>
      </c>
    </row>
    <row r="2183" spans="1:4" x14ac:dyDescent="0.5">
      <c r="A2183" t="s">
        <v>323</v>
      </c>
      <c r="B2183" t="s">
        <v>97</v>
      </c>
      <c r="C2183" t="s">
        <v>755</v>
      </c>
    </row>
    <row r="2184" spans="1:4" x14ac:dyDescent="0.5">
      <c r="A2184" t="s">
        <v>942</v>
      </c>
      <c r="B2184" t="s">
        <v>97</v>
      </c>
      <c r="C2184" t="s">
        <v>942</v>
      </c>
      <c r="D2184" t="s">
        <v>705</v>
      </c>
    </row>
    <row r="2185" spans="1:4" x14ac:dyDescent="0.5">
      <c r="A2185" t="s">
        <v>221</v>
      </c>
      <c r="B2185" t="s">
        <v>97</v>
      </c>
      <c r="C2185" t="s">
        <v>221</v>
      </c>
    </row>
    <row r="2186" spans="1:4" x14ac:dyDescent="0.5">
      <c r="A2186" t="s">
        <v>520</v>
      </c>
      <c r="B2186" t="s">
        <v>96</v>
      </c>
      <c r="C2186" t="s">
        <v>520</v>
      </c>
    </row>
    <row r="2187" spans="1:4" x14ac:dyDescent="0.5">
      <c r="A2187" t="s">
        <v>455</v>
      </c>
      <c r="B2187" t="s">
        <v>97</v>
      </c>
      <c r="C2187" t="s">
        <v>455</v>
      </c>
      <c r="D2187" t="s">
        <v>98</v>
      </c>
    </row>
    <row r="2188" spans="1:4" x14ac:dyDescent="0.5">
      <c r="A2188" t="s">
        <v>282</v>
      </c>
      <c r="B2188" t="s">
        <v>97</v>
      </c>
      <c r="C2188" t="s">
        <v>852</v>
      </c>
      <c r="D2188" t="s">
        <v>705</v>
      </c>
    </row>
    <row r="2189" spans="1:4" x14ac:dyDescent="0.5">
      <c r="A2189" t="s">
        <v>861</v>
      </c>
      <c r="B2189" t="s">
        <v>97</v>
      </c>
      <c r="C2189" t="s">
        <v>861</v>
      </c>
    </row>
    <row r="2190" spans="1:4" x14ac:dyDescent="0.5">
      <c r="A2190" t="s">
        <v>639</v>
      </c>
      <c r="B2190" t="s">
        <v>97</v>
      </c>
      <c r="C2190" t="s">
        <v>639</v>
      </c>
    </row>
    <row r="2191" spans="1:4" x14ac:dyDescent="0.5">
      <c r="A2191" t="s">
        <v>1028</v>
      </c>
      <c r="B2191" t="s">
        <v>97</v>
      </c>
      <c r="C2191" t="s">
        <v>1028</v>
      </c>
    </row>
    <row r="2192" spans="1:4" x14ac:dyDescent="0.5">
      <c r="A2192" t="s">
        <v>1110</v>
      </c>
      <c r="B2192" t="s">
        <v>97</v>
      </c>
      <c r="C2192" t="s">
        <v>1110</v>
      </c>
    </row>
    <row r="2193" spans="1:4" x14ac:dyDescent="0.5">
      <c r="A2193" t="s">
        <v>334</v>
      </c>
      <c r="B2193" t="s">
        <v>97</v>
      </c>
      <c r="C2193" t="s">
        <v>334</v>
      </c>
      <c r="D2193" t="s">
        <v>722</v>
      </c>
    </row>
    <row r="2194" spans="1:4" x14ac:dyDescent="0.5">
      <c r="A2194" t="s">
        <v>972</v>
      </c>
      <c r="B2194" t="s">
        <v>97</v>
      </c>
      <c r="C2194" t="s">
        <v>972</v>
      </c>
    </row>
    <row r="2195" spans="1:4" x14ac:dyDescent="0.5">
      <c r="A2195" t="s">
        <v>139</v>
      </c>
      <c r="B2195" t="s">
        <v>97</v>
      </c>
      <c r="C2195" t="s">
        <v>139</v>
      </c>
    </row>
    <row r="2196" spans="1:4" x14ac:dyDescent="0.5">
      <c r="A2196" t="s">
        <v>282</v>
      </c>
      <c r="B2196" t="s">
        <v>97</v>
      </c>
      <c r="C2196" t="s">
        <v>860</v>
      </c>
      <c r="D2196" t="s">
        <v>705</v>
      </c>
    </row>
    <row r="2197" spans="1:4" x14ac:dyDescent="0.5">
      <c r="A2197" t="s">
        <v>122</v>
      </c>
      <c r="B2197" t="s">
        <v>97</v>
      </c>
      <c r="C2197" t="s">
        <v>122</v>
      </c>
    </row>
    <row r="2198" spans="1:4" x14ac:dyDescent="0.5">
      <c r="A2198" t="s">
        <v>196</v>
      </c>
      <c r="B2198" t="s">
        <v>97</v>
      </c>
      <c r="C2198" t="s">
        <v>196</v>
      </c>
      <c r="D2198" t="s">
        <v>98</v>
      </c>
    </row>
    <row r="2199" spans="1:4" x14ac:dyDescent="0.5">
      <c r="A2199" t="s">
        <v>853</v>
      </c>
      <c r="B2199" t="s">
        <v>97</v>
      </c>
      <c r="C2199" t="s">
        <v>1111</v>
      </c>
    </row>
    <row r="2200" spans="1:4" x14ac:dyDescent="0.5">
      <c r="A2200" t="s">
        <v>172</v>
      </c>
      <c r="B2200" t="s">
        <v>97</v>
      </c>
      <c r="C2200" t="s">
        <v>717</v>
      </c>
      <c r="D2200" t="s">
        <v>98</v>
      </c>
    </row>
    <row r="2201" spans="1:4" x14ac:dyDescent="0.5">
      <c r="A2201" t="s">
        <v>1084</v>
      </c>
      <c r="B2201" t="s">
        <v>96</v>
      </c>
      <c r="C2201" t="s">
        <v>1084</v>
      </c>
      <c r="D2201" t="s">
        <v>98</v>
      </c>
    </row>
    <row r="2202" spans="1:4" x14ac:dyDescent="0.5">
      <c r="A2202" t="s">
        <v>374</v>
      </c>
      <c r="B2202" t="s">
        <v>97</v>
      </c>
      <c r="C2202" t="s">
        <v>374</v>
      </c>
      <c r="D2202" t="s">
        <v>98</v>
      </c>
    </row>
    <row r="2203" spans="1:4" x14ac:dyDescent="0.5">
      <c r="A2203" t="s">
        <v>202</v>
      </c>
      <c r="B2203" t="s">
        <v>97</v>
      </c>
      <c r="C2203" t="s">
        <v>202</v>
      </c>
      <c r="D2203" t="s">
        <v>705</v>
      </c>
    </row>
    <row r="2204" spans="1:4" x14ac:dyDescent="0.5">
      <c r="A2204" t="s">
        <v>115</v>
      </c>
      <c r="B2204" t="s">
        <v>97</v>
      </c>
      <c r="C2204" t="s">
        <v>115</v>
      </c>
      <c r="D2204" t="s">
        <v>705</v>
      </c>
    </row>
    <row r="2205" spans="1:4" x14ac:dyDescent="0.5">
      <c r="A2205" t="s">
        <v>1112</v>
      </c>
      <c r="B2205" t="s">
        <v>97</v>
      </c>
      <c r="C2205" t="s">
        <v>1093</v>
      </c>
      <c r="D2205" t="s">
        <v>98</v>
      </c>
    </row>
    <row r="2206" spans="1:4" x14ac:dyDescent="0.5">
      <c r="A2206" t="s">
        <v>499</v>
      </c>
      <c r="B2206" t="s">
        <v>97</v>
      </c>
      <c r="C2206" t="s">
        <v>499</v>
      </c>
    </row>
    <row r="2207" spans="1:4" x14ac:dyDescent="0.5">
      <c r="A2207" t="s">
        <v>159</v>
      </c>
      <c r="B2207" t="s">
        <v>97</v>
      </c>
      <c r="C2207" t="s">
        <v>159</v>
      </c>
      <c r="D2207" t="s">
        <v>98</v>
      </c>
    </row>
    <row r="2208" spans="1:4" x14ac:dyDescent="0.5">
      <c r="A2208" t="s">
        <v>1113</v>
      </c>
      <c r="B2208" t="s">
        <v>97</v>
      </c>
      <c r="C2208" t="s">
        <v>1114</v>
      </c>
    </row>
    <row r="2209" spans="1:4" x14ac:dyDescent="0.5">
      <c r="A2209" t="s">
        <v>313</v>
      </c>
      <c r="B2209" t="s">
        <v>97</v>
      </c>
      <c r="C2209" t="s">
        <v>313</v>
      </c>
    </row>
    <row r="2210" spans="1:4" x14ac:dyDescent="0.5">
      <c r="A2210" t="s">
        <v>953</v>
      </c>
      <c r="B2210" t="s">
        <v>97</v>
      </c>
      <c r="C2210" t="s">
        <v>954</v>
      </c>
      <c r="D2210" t="s">
        <v>705</v>
      </c>
    </row>
    <row r="2211" spans="1:4" x14ac:dyDescent="0.5">
      <c r="A2211" t="s">
        <v>1115</v>
      </c>
      <c r="B2211" t="s">
        <v>97</v>
      </c>
      <c r="C2211" t="s">
        <v>1115</v>
      </c>
      <c r="D2211" t="s">
        <v>98</v>
      </c>
    </row>
    <row r="2212" spans="1:4" x14ac:dyDescent="0.5">
      <c r="A2212" t="s">
        <v>981</v>
      </c>
      <c r="B2212" t="s">
        <v>97</v>
      </c>
      <c r="C2212" t="s">
        <v>981</v>
      </c>
    </row>
    <row r="2213" spans="1:4" x14ac:dyDescent="0.5">
      <c r="A2213" t="s">
        <v>159</v>
      </c>
      <c r="B2213" t="s">
        <v>97</v>
      </c>
      <c r="C2213" t="s">
        <v>159</v>
      </c>
      <c r="D2213" t="s">
        <v>98</v>
      </c>
    </row>
    <row r="2214" spans="1:4" x14ac:dyDescent="0.5">
      <c r="A2214" t="s">
        <v>926</v>
      </c>
      <c r="B2214" t="s">
        <v>96</v>
      </c>
      <c r="C2214" t="s">
        <v>927</v>
      </c>
    </row>
    <row r="2215" spans="1:4" x14ac:dyDescent="0.5">
      <c r="A2215" t="s">
        <v>312</v>
      </c>
      <c r="B2215" t="s">
        <v>97</v>
      </c>
      <c r="C2215" t="s">
        <v>312</v>
      </c>
      <c r="D2215" t="s">
        <v>98</v>
      </c>
    </row>
    <row r="2216" spans="1:4" x14ac:dyDescent="0.5">
      <c r="A2216" t="s">
        <v>173</v>
      </c>
      <c r="B2216" t="s">
        <v>96</v>
      </c>
      <c r="C2216" t="s">
        <v>173</v>
      </c>
      <c r="D2216" t="s">
        <v>98</v>
      </c>
    </row>
    <row r="2217" spans="1:4" x14ac:dyDescent="0.5">
      <c r="A2217" t="s">
        <v>264</v>
      </c>
      <c r="B2217" t="s">
        <v>97</v>
      </c>
      <c r="C2217" t="s">
        <v>786</v>
      </c>
    </row>
    <row r="2218" spans="1:4" x14ac:dyDescent="0.5">
      <c r="A2218" t="s">
        <v>436</v>
      </c>
      <c r="B2218" t="s">
        <v>97</v>
      </c>
      <c r="C2218" t="s">
        <v>436</v>
      </c>
      <c r="D2218" t="s">
        <v>98</v>
      </c>
    </row>
    <row r="2219" spans="1:4" x14ac:dyDescent="0.5">
      <c r="A2219" t="s">
        <v>455</v>
      </c>
      <c r="B2219" t="s">
        <v>97</v>
      </c>
      <c r="C2219" t="s">
        <v>455</v>
      </c>
      <c r="D2219" t="s">
        <v>98</v>
      </c>
    </row>
    <row r="2220" spans="1:4" x14ac:dyDescent="0.5">
      <c r="A2220" t="s">
        <v>532</v>
      </c>
      <c r="B2220" t="s">
        <v>97</v>
      </c>
      <c r="C2220" t="s">
        <v>868</v>
      </c>
    </row>
    <row r="2221" spans="1:4" x14ac:dyDescent="0.5">
      <c r="A2221" t="s">
        <v>303</v>
      </c>
      <c r="B2221" t="s">
        <v>97</v>
      </c>
      <c r="C2221" t="s">
        <v>303</v>
      </c>
    </row>
    <row r="2222" spans="1:4" x14ac:dyDescent="0.5">
      <c r="A2222" t="s">
        <v>115</v>
      </c>
      <c r="B2222" t="s">
        <v>97</v>
      </c>
      <c r="C2222" t="s">
        <v>115</v>
      </c>
      <c r="D2222" t="s">
        <v>705</v>
      </c>
    </row>
    <row r="2223" spans="1:4" x14ac:dyDescent="0.5">
      <c r="A2223" t="s">
        <v>648</v>
      </c>
      <c r="B2223" t="s">
        <v>97</v>
      </c>
      <c r="C2223" t="s">
        <v>648</v>
      </c>
      <c r="D2223" t="s">
        <v>98</v>
      </c>
    </row>
    <row r="2224" spans="1:4" x14ac:dyDescent="0.5">
      <c r="A2224" t="s">
        <v>197</v>
      </c>
      <c r="B2224" t="s">
        <v>96</v>
      </c>
      <c r="C2224" t="s">
        <v>197</v>
      </c>
    </row>
    <row r="2225" spans="1:4" x14ac:dyDescent="0.5">
      <c r="A2225" t="s">
        <v>312</v>
      </c>
      <c r="B2225" t="s">
        <v>97</v>
      </c>
      <c r="C2225" t="s">
        <v>312</v>
      </c>
      <c r="D2225" t="s">
        <v>98</v>
      </c>
    </row>
    <row r="2226" spans="1:4" x14ac:dyDescent="0.5">
      <c r="A2226" t="s">
        <v>853</v>
      </c>
      <c r="B2226" t="s">
        <v>97</v>
      </c>
      <c r="C2226" t="s">
        <v>1111</v>
      </c>
    </row>
    <row r="2227" spans="1:4" x14ac:dyDescent="0.5">
      <c r="A2227" t="s">
        <v>910</v>
      </c>
      <c r="B2227" t="s">
        <v>97</v>
      </c>
      <c r="C2227" t="s">
        <v>1116</v>
      </c>
    </row>
    <row r="2228" spans="1:4" x14ac:dyDescent="0.5">
      <c r="A2228" t="s">
        <v>363</v>
      </c>
      <c r="B2228" t="s">
        <v>97</v>
      </c>
      <c r="C2228" t="s">
        <v>363</v>
      </c>
    </row>
    <row r="2229" spans="1:4" x14ac:dyDescent="0.5">
      <c r="A2229" t="s">
        <v>478</v>
      </c>
      <c r="B2229" t="s">
        <v>97</v>
      </c>
      <c r="C2229" t="s">
        <v>718</v>
      </c>
    </row>
    <row r="2230" spans="1:4" x14ac:dyDescent="0.5">
      <c r="A2230" t="s">
        <v>659</v>
      </c>
      <c r="B2230" t="s">
        <v>97</v>
      </c>
      <c r="C2230" t="s">
        <v>830</v>
      </c>
    </row>
    <row r="2231" spans="1:4" x14ac:dyDescent="0.5">
      <c r="A2231" t="s">
        <v>167</v>
      </c>
      <c r="B2231" t="s">
        <v>97</v>
      </c>
      <c r="C2231" t="s">
        <v>167</v>
      </c>
      <c r="D2231" t="s">
        <v>701</v>
      </c>
    </row>
    <row r="2232" spans="1:4" x14ac:dyDescent="0.5">
      <c r="A2232" t="s">
        <v>323</v>
      </c>
      <c r="B2232" t="s">
        <v>97</v>
      </c>
      <c r="C2232" t="s">
        <v>755</v>
      </c>
    </row>
    <row r="2233" spans="1:4" x14ac:dyDescent="0.5">
      <c r="A2233" t="s">
        <v>965</v>
      </c>
      <c r="B2233" t="s">
        <v>97</v>
      </c>
      <c r="C2233" t="s">
        <v>965</v>
      </c>
      <c r="D2233" t="s">
        <v>98</v>
      </c>
    </row>
    <row r="2234" spans="1:4" x14ac:dyDescent="0.5">
      <c r="A2234" t="s">
        <v>208</v>
      </c>
      <c r="B2234" t="s">
        <v>97</v>
      </c>
      <c r="C2234" t="s">
        <v>208</v>
      </c>
      <c r="D2234" t="s">
        <v>98</v>
      </c>
    </row>
    <row r="2235" spans="1:4" x14ac:dyDescent="0.5">
      <c r="A2235" t="s">
        <v>159</v>
      </c>
      <c r="B2235" t="s">
        <v>97</v>
      </c>
      <c r="C2235" t="s">
        <v>159</v>
      </c>
      <c r="D2235" t="s">
        <v>98</v>
      </c>
    </row>
    <row r="2236" spans="1:4" x14ac:dyDescent="0.5">
      <c r="A2236" t="s">
        <v>115</v>
      </c>
      <c r="B2236" t="s">
        <v>97</v>
      </c>
      <c r="C2236" t="s">
        <v>115</v>
      </c>
      <c r="D2236" t="s">
        <v>705</v>
      </c>
    </row>
    <row r="2237" spans="1:4" x14ac:dyDescent="0.5">
      <c r="A2237" t="s">
        <v>191</v>
      </c>
      <c r="B2237" t="s">
        <v>96</v>
      </c>
      <c r="C2237" t="s">
        <v>828</v>
      </c>
    </row>
    <row r="2238" spans="1:4" x14ac:dyDescent="0.5">
      <c r="A2238" t="s">
        <v>114</v>
      </c>
      <c r="B2238" t="s">
        <v>97</v>
      </c>
      <c r="C2238" t="s">
        <v>114</v>
      </c>
    </row>
    <row r="2239" spans="1:4" x14ac:dyDescent="0.5">
      <c r="A2239" t="s">
        <v>1113</v>
      </c>
      <c r="B2239" t="s">
        <v>97</v>
      </c>
      <c r="C2239" t="s">
        <v>1114</v>
      </c>
    </row>
    <row r="2240" spans="1:4" x14ac:dyDescent="0.5">
      <c r="A2240" t="s">
        <v>158</v>
      </c>
      <c r="B2240" t="s">
        <v>97</v>
      </c>
      <c r="C2240" t="s">
        <v>158</v>
      </c>
    </row>
    <row r="2241" spans="1:4" x14ac:dyDescent="0.5">
      <c r="A2241" t="s">
        <v>200</v>
      </c>
      <c r="B2241" t="s">
        <v>97</v>
      </c>
      <c r="C2241" t="s">
        <v>200</v>
      </c>
      <c r="D2241" t="s">
        <v>98</v>
      </c>
    </row>
    <row r="2242" spans="1:4" x14ac:dyDescent="0.5">
      <c r="A2242" t="s">
        <v>130</v>
      </c>
      <c r="B2242" t="s">
        <v>97</v>
      </c>
      <c r="C2242" t="s">
        <v>130</v>
      </c>
      <c r="D2242" t="s">
        <v>98</v>
      </c>
    </row>
    <row r="2243" spans="1:4" x14ac:dyDescent="0.5">
      <c r="A2243" t="s">
        <v>253</v>
      </c>
      <c r="B2243" t="s">
        <v>97</v>
      </c>
      <c r="C2243" t="s">
        <v>734</v>
      </c>
    </row>
    <row r="2244" spans="1:4" x14ac:dyDescent="0.5">
      <c r="A2244" t="s">
        <v>151</v>
      </c>
      <c r="B2244" t="s">
        <v>97</v>
      </c>
      <c r="C2244" t="s">
        <v>749</v>
      </c>
    </row>
    <row r="2245" spans="1:4" x14ac:dyDescent="0.5">
      <c r="A2245" t="s">
        <v>115</v>
      </c>
      <c r="B2245" t="s">
        <v>97</v>
      </c>
      <c r="C2245" t="s">
        <v>115</v>
      </c>
      <c r="D2245" t="s">
        <v>705</v>
      </c>
    </row>
    <row r="2246" spans="1:4" x14ac:dyDescent="0.5">
      <c r="A2246" t="s">
        <v>1005</v>
      </c>
      <c r="B2246" t="s">
        <v>97</v>
      </c>
      <c r="C2246" t="s">
        <v>1005</v>
      </c>
      <c r="D2246" t="s">
        <v>98</v>
      </c>
    </row>
    <row r="2247" spans="1:4" x14ac:dyDescent="0.5">
      <c r="A2247" t="s">
        <v>127</v>
      </c>
      <c r="B2247" t="s">
        <v>97</v>
      </c>
      <c r="C2247" t="s">
        <v>127</v>
      </c>
      <c r="D2247" t="s">
        <v>98</v>
      </c>
    </row>
    <row r="2248" spans="1:4" x14ac:dyDescent="0.5">
      <c r="A2248" t="s">
        <v>739</v>
      </c>
      <c r="B2248" t="s">
        <v>96</v>
      </c>
      <c r="C2248" t="s">
        <v>132</v>
      </c>
      <c r="D2248" t="s">
        <v>722</v>
      </c>
    </row>
    <row r="2249" spans="1:4" x14ac:dyDescent="0.5">
      <c r="A2249" t="s">
        <v>196</v>
      </c>
      <c r="B2249" t="s">
        <v>97</v>
      </c>
      <c r="C2249" t="s">
        <v>196</v>
      </c>
      <c r="D2249" t="s">
        <v>98</v>
      </c>
    </row>
    <row r="2250" spans="1:4" x14ac:dyDescent="0.5">
      <c r="A2250" t="s">
        <v>162</v>
      </c>
      <c r="B2250" t="s">
        <v>97</v>
      </c>
      <c r="C2250" t="s">
        <v>162</v>
      </c>
      <c r="D2250" t="s">
        <v>98</v>
      </c>
    </row>
    <row r="2251" spans="1:4" x14ac:dyDescent="0.5">
      <c r="A2251" t="s">
        <v>323</v>
      </c>
      <c r="B2251" t="s">
        <v>97</v>
      </c>
      <c r="C2251" t="s">
        <v>833</v>
      </c>
    </row>
    <row r="2252" spans="1:4" x14ac:dyDescent="0.5">
      <c r="A2252" t="s">
        <v>167</v>
      </c>
      <c r="B2252" t="s">
        <v>97</v>
      </c>
      <c r="C2252" t="s">
        <v>167</v>
      </c>
      <c r="D2252" t="s">
        <v>701</v>
      </c>
    </row>
    <row r="2253" spans="1:4" x14ac:dyDescent="0.5">
      <c r="A2253" t="s">
        <v>172</v>
      </c>
      <c r="B2253" t="s">
        <v>97</v>
      </c>
      <c r="C2253" t="s">
        <v>717</v>
      </c>
      <c r="D2253" t="s">
        <v>98</v>
      </c>
    </row>
    <row r="2254" spans="1:4" x14ac:dyDescent="0.5">
      <c r="A2254" t="s">
        <v>320</v>
      </c>
      <c r="B2254" t="s">
        <v>97</v>
      </c>
      <c r="C2254" t="s">
        <v>320</v>
      </c>
      <c r="D2254" t="s">
        <v>98</v>
      </c>
    </row>
    <row r="2255" spans="1:4" x14ac:dyDescent="0.5">
      <c r="A2255" t="s">
        <v>202</v>
      </c>
      <c r="B2255" t="s">
        <v>97</v>
      </c>
      <c r="C2255" t="s">
        <v>202</v>
      </c>
      <c r="D2255" t="s">
        <v>705</v>
      </c>
    </row>
    <row r="2256" spans="1:4" x14ac:dyDescent="0.5">
      <c r="A2256" t="s">
        <v>434</v>
      </c>
      <c r="B2256" t="s">
        <v>97</v>
      </c>
      <c r="C2256" t="s">
        <v>741</v>
      </c>
    </row>
    <row r="2257" spans="1:4" x14ac:dyDescent="0.5">
      <c r="A2257" t="s">
        <v>1117</v>
      </c>
      <c r="B2257" t="s">
        <v>97</v>
      </c>
      <c r="C2257" t="s">
        <v>1118</v>
      </c>
      <c r="D2257" t="s">
        <v>98</v>
      </c>
    </row>
    <row r="2258" spans="1:4" x14ac:dyDescent="0.5">
      <c r="A2258" t="s">
        <v>455</v>
      </c>
      <c r="B2258" t="s">
        <v>97</v>
      </c>
      <c r="C2258" t="s">
        <v>455</v>
      </c>
      <c r="D2258" t="s">
        <v>98</v>
      </c>
    </row>
    <row r="2259" spans="1:4" x14ac:dyDescent="0.5">
      <c r="A2259" t="s">
        <v>165</v>
      </c>
      <c r="B2259" t="s">
        <v>97</v>
      </c>
      <c r="C2259" t="s">
        <v>165</v>
      </c>
      <c r="D2259" t="s">
        <v>98</v>
      </c>
    </row>
    <row r="2260" spans="1:4" x14ac:dyDescent="0.5">
      <c r="A2260" t="s">
        <v>1028</v>
      </c>
      <c r="B2260" t="s">
        <v>97</v>
      </c>
      <c r="C2260" t="s">
        <v>1028</v>
      </c>
    </row>
    <row r="2261" spans="1:4" x14ac:dyDescent="0.5">
      <c r="A2261" t="s">
        <v>166</v>
      </c>
      <c r="B2261" t="s">
        <v>97</v>
      </c>
      <c r="C2261" t="s">
        <v>166</v>
      </c>
    </row>
    <row r="2262" spans="1:4" x14ac:dyDescent="0.5">
      <c r="A2262" t="s">
        <v>1006</v>
      </c>
      <c r="B2262" t="s">
        <v>97</v>
      </c>
      <c r="C2262" t="s">
        <v>1006</v>
      </c>
    </row>
    <row r="2263" spans="1:4" x14ac:dyDescent="0.5">
      <c r="A2263" t="s">
        <v>386</v>
      </c>
      <c r="B2263" t="s">
        <v>97</v>
      </c>
      <c r="C2263" t="s">
        <v>386</v>
      </c>
      <c r="D2263" t="s">
        <v>98</v>
      </c>
    </row>
    <row r="2264" spans="1:4" x14ac:dyDescent="0.5">
      <c r="A2264" t="s">
        <v>517</v>
      </c>
      <c r="B2264" t="s">
        <v>97</v>
      </c>
      <c r="C2264" t="s">
        <v>517</v>
      </c>
      <c r="D2264" t="s">
        <v>98</v>
      </c>
    </row>
    <row r="2265" spans="1:4" x14ac:dyDescent="0.5">
      <c r="A2265" t="s">
        <v>442</v>
      </c>
      <c r="B2265" t="s">
        <v>97</v>
      </c>
      <c r="C2265" t="s">
        <v>442</v>
      </c>
      <c r="D2265" t="s">
        <v>98</v>
      </c>
    </row>
    <row r="2266" spans="1:4" x14ac:dyDescent="0.5">
      <c r="A2266" t="s">
        <v>246</v>
      </c>
      <c r="B2266" t="s">
        <v>97</v>
      </c>
      <c r="C2266" t="s">
        <v>1119</v>
      </c>
      <c r="D2266" t="s">
        <v>705</v>
      </c>
    </row>
    <row r="2267" spans="1:4" x14ac:dyDescent="0.5">
      <c r="A2267" t="s">
        <v>196</v>
      </c>
      <c r="B2267" t="s">
        <v>97</v>
      </c>
      <c r="C2267" t="s">
        <v>196</v>
      </c>
      <c r="D2267" t="s">
        <v>98</v>
      </c>
    </row>
    <row r="2268" spans="1:4" x14ac:dyDescent="0.5">
      <c r="A2268" t="s">
        <v>162</v>
      </c>
      <c r="B2268" t="s">
        <v>97</v>
      </c>
      <c r="C2268" t="s">
        <v>162</v>
      </c>
      <c r="D2268" t="s">
        <v>98</v>
      </c>
    </row>
    <row r="2269" spans="1:4" x14ac:dyDescent="0.5">
      <c r="A2269" t="s">
        <v>393</v>
      </c>
      <c r="B2269" t="s">
        <v>97</v>
      </c>
      <c r="C2269" t="s">
        <v>393</v>
      </c>
      <c r="D2269" t="s">
        <v>705</v>
      </c>
    </row>
    <row r="2270" spans="1:4" x14ac:dyDescent="0.5">
      <c r="A2270" t="s">
        <v>1120</v>
      </c>
      <c r="B2270" t="s">
        <v>97</v>
      </c>
      <c r="C2270" t="s">
        <v>1120</v>
      </c>
      <c r="D2270" t="s">
        <v>98</v>
      </c>
    </row>
    <row r="2271" spans="1:4" x14ac:dyDescent="0.5">
      <c r="A2271" t="s">
        <v>323</v>
      </c>
      <c r="B2271" t="s">
        <v>97</v>
      </c>
      <c r="C2271" t="s">
        <v>755</v>
      </c>
    </row>
    <row r="2272" spans="1:4" x14ac:dyDescent="0.5">
      <c r="A2272" t="s">
        <v>221</v>
      </c>
      <c r="B2272" t="s">
        <v>97</v>
      </c>
      <c r="C2272" t="s">
        <v>221</v>
      </c>
    </row>
    <row r="2273" spans="1:4" x14ac:dyDescent="0.5">
      <c r="A2273" t="s">
        <v>436</v>
      </c>
      <c r="B2273" t="s">
        <v>97</v>
      </c>
      <c r="C2273" t="s">
        <v>436</v>
      </c>
      <c r="D2273" t="s">
        <v>98</v>
      </c>
    </row>
    <row r="2274" spans="1:4" x14ac:dyDescent="0.5">
      <c r="A2274" t="s">
        <v>213</v>
      </c>
      <c r="B2274" t="s">
        <v>97</v>
      </c>
      <c r="C2274" t="s">
        <v>213</v>
      </c>
    </row>
    <row r="2275" spans="1:4" x14ac:dyDescent="0.5">
      <c r="A2275" t="s">
        <v>1121</v>
      </c>
      <c r="B2275" t="s">
        <v>97</v>
      </c>
      <c r="C2275" t="s">
        <v>1121</v>
      </c>
      <c r="D2275" t="s">
        <v>98</v>
      </c>
    </row>
    <row r="2276" spans="1:4" x14ac:dyDescent="0.5">
      <c r="A2276" t="s">
        <v>363</v>
      </c>
      <c r="B2276" t="s">
        <v>97</v>
      </c>
      <c r="C2276" t="s">
        <v>363</v>
      </c>
    </row>
    <row r="2277" spans="1:4" x14ac:dyDescent="0.5">
      <c r="A2277" t="s">
        <v>1122</v>
      </c>
      <c r="B2277" t="s">
        <v>97</v>
      </c>
      <c r="C2277" t="s">
        <v>1122</v>
      </c>
      <c r="D2277" t="s">
        <v>98</v>
      </c>
    </row>
    <row r="2278" spans="1:4" x14ac:dyDescent="0.5">
      <c r="A2278" t="s">
        <v>134</v>
      </c>
      <c r="B2278" t="s">
        <v>97</v>
      </c>
      <c r="C2278" t="s">
        <v>134</v>
      </c>
    </row>
    <row r="2279" spans="1:4" x14ac:dyDescent="0.5">
      <c r="A2279" t="s">
        <v>191</v>
      </c>
      <c r="B2279" t="s">
        <v>97</v>
      </c>
      <c r="C2279" t="s">
        <v>191</v>
      </c>
    </row>
    <row r="2280" spans="1:4" x14ac:dyDescent="0.5">
      <c r="A2280" t="s">
        <v>972</v>
      </c>
      <c r="B2280" t="s">
        <v>97</v>
      </c>
      <c r="C2280" t="s">
        <v>972</v>
      </c>
    </row>
    <row r="2281" spans="1:4" x14ac:dyDescent="0.5">
      <c r="A2281" t="s">
        <v>210</v>
      </c>
      <c r="B2281" t="s">
        <v>97</v>
      </c>
      <c r="C2281" t="s">
        <v>210</v>
      </c>
      <c r="D2281" t="s">
        <v>98</v>
      </c>
    </row>
    <row r="2282" spans="1:4" x14ac:dyDescent="0.5">
      <c r="A2282" t="s">
        <v>312</v>
      </c>
      <c r="B2282" t="s">
        <v>97</v>
      </c>
      <c r="C2282" t="s">
        <v>312</v>
      </c>
      <c r="D2282" t="s">
        <v>98</v>
      </c>
    </row>
    <row r="2283" spans="1:4" x14ac:dyDescent="0.5">
      <c r="A2283" t="s">
        <v>374</v>
      </c>
      <c r="B2283" t="s">
        <v>97</v>
      </c>
      <c r="C2283" t="s">
        <v>374</v>
      </c>
      <c r="D2283" t="s">
        <v>98</v>
      </c>
    </row>
    <row r="2284" spans="1:4" x14ac:dyDescent="0.5">
      <c r="A2284" t="s">
        <v>905</v>
      </c>
      <c r="B2284" t="s">
        <v>97</v>
      </c>
      <c r="C2284" t="s">
        <v>905</v>
      </c>
      <c r="D2284" t="s">
        <v>98</v>
      </c>
    </row>
    <row r="2285" spans="1:4" x14ac:dyDescent="0.5">
      <c r="A2285" t="s">
        <v>323</v>
      </c>
      <c r="B2285" t="s">
        <v>97</v>
      </c>
      <c r="C2285" t="s">
        <v>833</v>
      </c>
    </row>
    <row r="2286" spans="1:4" x14ac:dyDescent="0.5">
      <c r="A2286" t="s">
        <v>1123</v>
      </c>
      <c r="B2286" t="s">
        <v>97</v>
      </c>
      <c r="C2286" t="s">
        <v>1123</v>
      </c>
      <c r="D2286" t="s">
        <v>98</v>
      </c>
    </row>
    <row r="2287" spans="1:4" x14ac:dyDescent="0.5">
      <c r="A2287" t="s">
        <v>116</v>
      </c>
      <c r="B2287" t="s">
        <v>97</v>
      </c>
      <c r="C2287" t="s">
        <v>94</v>
      </c>
      <c r="D2287" t="s">
        <v>98</v>
      </c>
    </row>
    <row r="2288" spans="1:4" x14ac:dyDescent="0.5">
      <c r="A2288" t="s">
        <v>239</v>
      </c>
      <c r="B2288" t="s">
        <v>97</v>
      </c>
      <c r="C2288" t="s">
        <v>239</v>
      </c>
      <c r="D2288" t="s">
        <v>98</v>
      </c>
    </row>
    <row r="2289" spans="1:4" x14ac:dyDescent="0.5">
      <c r="A2289" t="s">
        <v>501</v>
      </c>
      <c r="B2289" t="s">
        <v>97</v>
      </c>
      <c r="C2289" t="s">
        <v>501</v>
      </c>
      <c r="D2289" t="s">
        <v>98</v>
      </c>
    </row>
    <row r="2290" spans="1:4" x14ac:dyDescent="0.5">
      <c r="A2290" t="s">
        <v>196</v>
      </c>
      <c r="B2290" t="s">
        <v>97</v>
      </c>
      <c r="C2290" t="s">
        <v>196</v>
      </c>
      <c r="D2290" t="s">
        <v>98</v>
      </c>
    </row>
    <row r="2291" spans="1:4" x14ac:dyDescent="0.5">
      <c r="A2291" t="s">
        <v>602</v>
      </c>
      <c r="B2291" t="s">
        <v>97</v>
      </c>
      <c r="C2291" t="s">
        <v>602</v>
      </c>
      <c r="D2291" t="s">
        <v>98</v>
      </c>
    </row>
    <row r="2292" spans="1:4" x14ac:dyDescent="0.5">
      <c r="A2292" t="s">
        <v>459</v>
      </c>
      <c r="B2292" t="s">
        <v>97</v>
      </c>
      <c r="C2292" t="s">
        <v>863</v>
      </c>
      <c r="D2292" t="s">
        <v>98</v>
      </c>
    </row>
    <row r="2293" spans="1:4" x14ac:dyDescent="0.5">
      <c r="A2293" t="s">
        <v>512</v>
      </c>
      <c r="B2293" t="s">
        <v>96</v>
      </c>
      <c r="C2293" t="s">
        <v>512</v>
      </c>
      <c r="D2293" t="s">
        <v>98</v>
      </c>
    </row>
    <row r="2294" spans="1:4" x14ac:dyDescent="0.5">
      <c r="A2294" t="s">
        <v>1124</v>
      </c>
      <c r="B2294" t="s">
        <v>97</v>
      </c>
      <c r="C2294" t="s">
        <v>1125</v>
      </c>
    </row>
    <row r="2295" spans="1:4" x14ac:dyDescent="0.5">
      <c r="A2295" t="s">
        <v>174</v>
      </c>
      <c r="B2295" t="s">
        <v>96</v>
      </c>
      <c r="C2295" t="s">
        <v>174</v>
      </c>
    </row>
    <row r="2296" spans="1:4" x14ac:dyDescent="0.5">
      <c r="A2296" t="s">
        <v>1006</v>
      </c>
      <c r="B2296" t="s">
        <v>97</v>
      </c>
      <c r="C2296" t="s">
        <v>1006</v>
      </c>
    </row>
    <row r="2297" spans="1:4" x14ac:dyDescent="0.5">
      <c r="A2297" t="s">
        <v>185</v>
      </c>
      <c r="B2297" t="s">
        <v>97</v>
      </c>
      <c r="C2297" t="s">
        <v>185</v>
      </c>
    </row>
    <row r="2298" spans="1:4" x14ac:dyDescent="0.5">
      <c r="A2298" t="s">
        <v>323</v>
      </c>
      <c r="B2298" t="s">
        <v>97</v>
      </c>
      <c r="C2298" t="s">
        <v>755</v>
      </c>
    </row>
    <row r="2299" spans="1:4" x14ac:dyDescent="0.5">
      <c r="A2299" t="s">
        <v>892</v>
      </c>
      <c r="B2299" t="s">
        <v>97</v>
      </c>
      <c r="C2299" t="s">
        <v>892</v>
      </c>
    </row>
    <row r="2300" spans="1:4" x14ac:dyDescent="0.5">
      <c r="A2300" t="s">
        <v>648</v>
      </c>
      <c r="B2300" t="s">
        <v>97</v>
      </c>
      <c r="C2300" t="s">
        <v>648</v>
      </c>
      <c r="D2300" t="s">
        <v>98</v>
      </c>
    </row>
    <row r="2301" spans="1:4" x14ac:dyDescent="0.5">
      <c r="A2301" t="s">
        <v>451</v>
      </c>
      <c r="B2301" t="s">
        <v>97</v>
      </c>
      <c r="C2301" t="s">
        <v>451</v>
      </c>
    </row>
    <row r="2302" spans="1:4" x14ac:dyDescent="0.5">
      <c r="A2302" t="s">
        <v>1126</v>
      </c>
      <c r="B2302" t="s">
        <v>97</v>
      </c>
      <c r="C2302" t="s">
        <v>1126</v>
      </c>
      <c r="D2302" t="s">
        <v>98</v>
      </c>
    </row>
    <row r="2303" spans="1:4" x14ac:dyDescent="0.5">
      <c r="A2303" t="s">
        <v>246</v>
      </c>
      <c r="B2303" t="s">
        <v>97</v>
      </c>
      <c r="C2303" t="s">
        <v>818</v>
      </c>
      <c r="D2303" t="s">
        <v>705</v>
      </c>
    </row>
    <row r="2304" spans="1:4" x14ac:dyDescent="0.5">
      <c r="A2304" t="s">
        <v>276</v>
      </c>
      <c r="B2304" t="s">
        <v>96</v>
      </c>
      <c r="C2304" t="s">
        <v>276</v>
      </c>
      <c r="D2304" t="s">
        <v>98</v>
      </c>
    </row>
    <row r="2305" spans="1:4" x14ac:dyDescent="0.5">
      <c r="A2305" t="s">
        <v>397</v>
      </c>
      <c r="B2305" t="s">
        <v>97</v>
      </c>
      <c r="C2305" t="s">
        <v>397</v>
      </c>
      <c r="D2305" t="s">
        <v>98</v>
      </c>
    </row>
    <row r="2306" spans="1:4" x14ac:dyDescent="0.5">
      <c r="A2306" t="s">
        <v>315</v>
      </c>
      <c r="B2306" t="s">
        <v>97</v>
      </c>
      <c r="C2306" t="s">
        <v>907</v>
      </c>
      <c r="D2306" t="s">
        <v>722</v>
      </c>
    </row>
    <row r="2307" spans="1:4" x14ac:dyDescent="0.5">
      <c r="A2307" t="s">
        <v>958</v>
      </c>
      <c r="B2307" t="s">
        <v>97</v>
      </c>
      <c r="C2307" t="s">
        <v>958</v>
      </c>
    </row>
    <row r="2308" spans="1:4" x14ac:dyDescent="0.5">
      <c r="A2308" t="s">
        <v>529</v>
      </c>
      <c r="B2308" t="s">
        <v>97</v>
      </c>
      <c r="C2308" t="s">
        <v>759</v>
      </c>
    </row>
    <row r="2309" spans="1:4" x14ac:dyDescent="0.5">
      <c r="A2309" t="s">
        <v>1127</v>
      </c>
      <c r="B2309" t="s">
        <v>96</v>
      </c>
      <c r="C2309" t="s">
        <v>1127</v>
      </c>
    </row>
    <row r="2310" spans="1:4" x14ac:dyDescent="0.5">
      <c r="A2310" t="s">
        <v>314</v>
      </c>
      <c r="B2310" t="s">
        <v>96</v>
      </c>
      <c r="C2310" t="s">
        <v>828</v>
      </c>
    </row>
    <row r="2311" spans="1:4" x14ac:dyDescent="0.5">
      <c r="A2311" t="s">
        <v>258</v>
      </c>
      <c r="B2311" t="s">
        <v>97</v>
      </c>
      <c r="C2311" t="s">
        <v>258</v>
      </c>
      <c r="D2311" t="s">
        <v>98</v>
      </c>
    </row>
    <row r="2312" spans="1:4" x14ac:dyDescent="0.5">
      <c r="A2312" t="s">
        <v>213</v>
      </c>
      <c r="B2312" t="s">
        <v>97</v>
      </c>
      <c r="C2312" t="s">
        <v>213</v>
      </c>
    </row>
    <row r="2313" spans="1:4" x14ac:dyDescent="0.5">
      <c r="A2313" t="s">
        <v>236</v>
      </c>
      <c r="B2313" t="s">
        <v>96</v>
      </c>
      <c r="C2313" t="s">
        <v>236</v>
      </c>
      <c r="D2313" t="s">
        <v>701</v>
      </c>
    </row>
    <row r="2314" spans="1:4" x14ac:dyDescent="0.5">
      <c r="A2314" t="s">
        <v>226</v>
      </c>
      <c r="B2314" t="s">
        <v>97</v>
      </c>
      <c r="C2314" t="s">
        <v>985</v>
      </c>
      <c r="D2314" t="s">
        <v>98</v>
      </c>
    </row>
    <row r="2315" spans="1:4" x14ac:dyDescent="0.5">
      <c r="A2315" t="s">
        <v>162</v>
      </c>
      <c r="B2315" t="s">
        <v>97</v>
      </c>
      <c r="C2315" t="s">
        <v>162</v>
      </c>
      <c r="D2315" t="s">
        <v>98</v>
      </c>
    </row>
    <row r="2316" spans="1:4" x14ac:dyDescent="0.5">
      <c r="A2316" t="s">
        <v>159</v>
      </c>
      <c r="B2316" t="s">
        <v>97</v>
      </c>
      <c r="C2316" t="s">
        <v>159</v>
      </c>
      <c r="D2316" t="s">
        <v>98</v>
      </c>
    </row>
    <row r="2317" spans="1:4" x14ac:dyDescent="0.5">
      <c r="A2317" t="s">
        <v>105</v>
      </c>
      <c r="B2317" t="s">
        <v>96</v>
      </c>
      <c r="C2317" t="s">
        <v>105</v>
      </c>
      <c r="D2317" t="s">
        <v>98</v>
      </c>
    </row>
    <row r="2318" spans="1:4" x14ac:dyDescent="0.5">
      <c r="A2318" t="s">
        <v>585</v>
      </c>
      <c r="B2318" t="s">
        <v>96</v>
      </c>
      <c r="C2318" t="s">
        <v>585</v>
      </c>
      <c r="D2318" t="s">
        <v>98</v>
      </c>
    </row>
    <row r="2319" spans="1:4" x14ac:dyDescent="0.5">
      <c r="A2319" t="s">
        <v>292</v>
      </c>
      <c r="B2319" t="s">
        <v>97</v>
      </c>
      <c r="C2319" t="s">
        <v>292</v>
      </c>
      <c r="D2319" t="s">
        <v>98</v>
      </c>
    </row>
    <row r="2320" spans="1:4" x14ac:dyDescent="0.5">
      <c r="A2320" t="s">
        <v>555</v>
      </c>
      <c r="B2320" t="s">
        <v>97</v>
      </c>
      <c r="C2320" t="s">
        <v>395</v>
      </c>
      <c r="D2320" t="s">
        <v>98</v>
      </c>
    </row>
    <row r="2321" spans="1:4" x14ac:dyDescent="0.5">
      <c r="A2321" t="s">
        <v>499</v>
      </c>
      <c r="B2321" t="s">
        <v>97</v>
      </c>
      <c r="C2321" t="s">
        <v>499</v>
      </c>
    </row>
    <row r="2322" spans="1:4" x14ac:dyDescent="0.5">
      <c r="A2322" t="s">
        <v>126</v>
      </c>
      <c r="B2322" t="s">
        <v>97</v>
      </c>
      <c r="C2322" t="s">
        <v>768</v>
      </c>
      <c r="D2322" t="s">
        <v>98</v>
      </c>
    </row>
    <row r="2323" spans="1:4" x14ac:dyDescent="0.5">
      <c r="A2323" t="s">
        <v>386</v>
      </c>
      <c r="B2323" t="s">
        <v>97</v>
      </c>
      <c r="C2323" t="s">
        <v>386</v>
      </c>
      <c r="D2323" t="s">
        <v>98</v>
      </c>
    </row>
    <row r="2324" spans="1:4" x14ac:dyDescent="0.5">
      <c r="A2324" t="s">
        <v>1128</v>
      </c>
      <c r="B2324" t="s">
        <v>97</v>
      </c>
      <c r="C2324" t="s">
        <v>1128</v>
      </c>
    </row>
    <row r="2325" spans="1:4" x14ac:dyDescent="0.5">
      <c r="A2325" t="s">
        <v>532</v>
      </c>
      <c r="B2325" t="s">
        <v>97</v>
      </c>
      <c r="C2325" t="s">
        <v>868</v>
      </c>
    </row>
    <row r="2326" spans="1:4" x14ac:dyDescent="0.5">
      <c r="A2326" t="s">
        <v>173</v>
      </c>
      <c r="B2326" t="s">
        <v>96</v>
      </c>
      <c r="C2326" t="s">
        <v>173</v>
      </c>
      <c r="D2326" t="s">
        <v>98</v>
      </c>
    </row>
    <row r="2327" spans="1:4" x14ac:dyDescent="0.5">
      <c r="A2327" t="s">
        <v>323</v>
      </c>
      <c r="B2327" t="s">
        <v>97</v>
      </c>
      <c r="C2327" t="s">
        <v>755</v>
      </c>
    </row>
    <row r="2328" spans="1:4" x14ac:dyDescent="0.5">
      <c r="A2328" t="s">
        <v>550</v>
      </c>
      <c r="B2328" t="s">
        <v>97</v>
      </c>
      <c r="C2328" t="s">
        <v>736</v>
      </c>
    </row>
    <row r="2329" spans="1:4" x14ac:dyDescent="0.5">
      <c r="A2329" t="s">
        <v>728</v>
      </c>
      <c r="B2329" t="s">
        <v>97</v>
      </c>
      <c r="C2329" t="s">
        <v>729</v>
      </c>
      <c r="D2329" t="s">
        <v>98</v>
      </c>
    </row>
    <row r="2330" spans="1:4" x14ac:dyDescent="0.5">
      <c r="A2330" t="s">
        <v>165</v>
      </c>
      <c r="B2330" t="s">
        <v>97</v>
      </c>
      <c r="C2330" t="s">
        <v>165</v>
      </c>
      <c r="D2330" t="s">
        <v>98</v>
      </c>
    </row>
    <row r="2331" spans="1:4" x14ac:dyDescent="0.5">
      <c r="A2331" t="s">
        <v>1098</v>
      </c>
      <c r="B2331" t="s">
        <v>97</v>
      </c>
      <c r="C2331" t="s">
        <v>1099</v>
      </c>
      <c r="D2331" t="s">
        <v>722</v>
      </c>
    </row>
    <row r="2332" spans="1:4" x14ac:dyDescent="0.5">
      <c r="A2332" t="s">
        <v>1031</v>
      </c>
      <c r="B2332" t="s">
        <v>97</v>
      </c>
      <c r="C2332" t="s">
        <v>1031</v>
      </c>
    </row>
    <row r="2333" spans="1:4" x14ac:dyDescent="0.5">
      <c r="A2333" t="s">
        <v>116</v>
      </c>
      <c r="B2333" t="s">
        <v>97</v>
      </c>
      <c r="C2333" t="s">
        <v>116</v>
      </c>
      <c r="D2333" t="s">
        <v>98</v>
      </c>
    </row>
    <row r="2334" spans="1:4" x14ac:dyDescent="0.5">
      <c r="A2334" t="s">
        <v>127</v>
      </c>
      <c r="B2334" t="s">
        <v>97</v>
      </c>
      <c r="C2334" t="s">
        <v>127</v>
      </c>
      <c r="D2334" t="s">
        <v>98</v>
      </c>
    </row>
    <row r="2335" spans="1:4" x14ac:dyDescent="0.5">
      <c r="A2335" t="s">
        <v>967</v>
      </c>
      <c r="B2335" t="s">
        <v>97</v>
      </c>
      <c r="C2335" t="s">
        <v>967</v>
      </c>
    </row>
    <row r="2336" spans="1:4" x14ac:dyDescent="0.5">
      <c r="A2336" t="s">
        <v>116</v>
      </c>
      <c r="B2336" t="s">
        <v>97</v>
      </c>
      <c r="C2336" t="s">
        <v>94</v>
      </c>
      <c r="D2336" t="s">
        <v>98</v>
      </c>
    </row>
    <row r="2337" spans="1:4" x14ac:dyDescent="0.5">
      <c r="A2337" t="s">
        <v>441</v>
      </c>
      <c r="B2337" t="s">
        <v>96</v>
      </c>
      <c r="C2337" t="s">
        <v>441</v>
      </c>
      <c r="D2337" t="s">
        <v>98</v>
      </c>
    </row>
    <row r="2338" spans="1:4" x14ac:dyDescent="0.5">
      <c r="A2338" t="s">
        <v>172</v>
      </c>
      <c r="B2338" t="s">
        <v>97</v>
      </c>
      <c r="C2338" t="s">
        <v>717</v>
      </c>
      <c r="D2338" t="s">
        <v>98</v>
      </c>
    </row>
    <row r="2339" spans="1:4" x14ac:dyDescent="0.5">
      <c r="A2339" t="s">
        <v>351</v>
      </c>
      <c r="B2339" t="s">
        <v>97</v>
      </c>
      <c r="C2339" t="s">
        <v>351</v>
      </c>
      <c r="D2339" t="s">
        <v>98</v>
      </c>
    </row>
    <row r="2340" spans="1:4" x14ac:dyDescent="0.5">
      <c r="A2340" t="s">
        <v>115</v>
      </c>
      <c r="B2340" t="s">
        <v>97</v>
      </c>
      <c r="C2340" t="s">
        <v>115</v>
      </c>
      <c r="D2340" t="s">
        <v>705</v>
      </c>
    </row>
    <row r="2341" spans="1:4" x14ac:dyDescent="0.5">
      <c r="A2341" t="s">
        <v>1028</v>
      </c>
      <c r="B2341" t="s">
        <v>97</v>
      </c>
      <c r="C2341" t="s">
        <v>1028</v>
      </c>
    </row>
    <row r="2342" spans="1:4" x14ac:dyDescent="0.5">
      <c r="A2342" t="s">
        <v>159</v>
      </c>
      <c r="B2342" t="s">
        <v>97</v>
      </c>
      <c r="C2342" t="s">
        <v>159</v>
      </c>
      <c r="D2342" t="s">
        <v>98</v>
      </c>
    </row>
    <row r="2343" spans="1:4" x14ac:dyDescent="0.5">
      <c r="A2343" t="s">
        <v>555</v>
      </c>
      <c r="B2343" t="s">
        <v>97</v>
      </c>
      <c r="C2343" t="s">
        <v>395</v>
      </c>
      <c r="D2343" t="s">
        <v>98</v>
      </c>
    </row>
    <row r="2344" spans="1:4" x14ac:dyDescent="0.5">
      <c r="A2344" t="s">
        <v>455</v>
      </c>
      <c r="B2344" t="s">
        <v>97</v>
      </c>
      <c r="C2344" t="s">
        <v>455</v>
      </c>
      <c r="D2344" t="s">
        <v>98</v>
      </c>
    </row>
    <row r="2345" spans="1:4" x14ac:dyDescent="0.5">
      <c r="A2345" t="s">
        <v>312</v>
      </c>
      <c r="B2345" t="s">
        <v>97</v>
      </c>
      <c r="C2345" t="s">
        <v>312</v>
      </c>
      <c r="D2345" t="s">
        <v>98</v>
      </c>
    </row>
    <row r="2346" spans="1:4" x14ac:dyDescent="0.5">
      <c r="A2346" t="s">
        <v>208</v>
      </c>
      <c r="B2346" t="s">
        <v>97</v>
      </c>
      <c r="C2346" t="s">
        <v>208</v>
      </c>
      <c r="D2346" t="s">
        <v>98</v>
      </c>
    </row>
    <row r="2347" spans="1:4" x14ac:dyDescent="0.5">
      <c r="A2347" t="s">
        <v>401</v>
      </c>
      <c r="B2347" t="s">
        <v>97</v>
      </c>
      <c r="C2347" t="s">
        <v>733</v>
      </c>
    </row>
    <row r="2348" spans="1:4" x14ac:dyDescent="0.5">
      <c r="A2348" t="s">
        <v>360</v>
      </c>
      <c r="B2348" t="s">
        <v>97</v>
      </c>
      <c r="C2348" t="s">
        <v>360</v>
      </c>
    </row>
    <row r="2349" spans="1:4" x14ac:dyDescent="0.5">
      <c r="A2349" t="s">
        <v>477</v>
      </c>
      <c r="B2349" t="s">
        <v>97</v>
      </c>
      <c r="C2349" t="s">
        <v>477</v>
      </c>
    </row>
    <row r="2350" spans="1:4" x14ac:dyDescent="0.5">
      <c r="A2350" t="s">
        <v>196</v>
      </c>
      <c r="B2350" t="s">
        <v>97</v>
      </c>
      <c r="C2350" t="s">
        <v>196</v>
      </c>
      <c r="D2350" t="s">
        <v>98</v>
      </c>
    </row>
    <row r="2351" spans="1:4" x14ac:dyDescent="0.5">
      <c r="A2351" t="s">
        <v>535</v>
      </c>
      <c r="B2351" t="s">
        <v>97</v>
      </c>
      <c r="C2351" t="s">
        <v>535</v>
      </c>
    </row>
    <row r="2352" spans="1:4" x14ac:dyDescent="0.5">
      <c r="A2352" t="s">
        <v>574</v>
      </c>
      <c r="B2352" t="s">
        <v>97</v>
      </c>
      <c r="C2352" t="s">
        <v>574</v>
      </c>
      <c r="D2352" t="s">
        <v>98</v>
      </c>
    </row>
    <row r="2353" spans="1:4" x14ac:dyDescent="0.5">
      <c r="A2353" t="s">
        <v>162</v>
      </c>
      <c r="B2353" t="s">
        <v>97</v>
      </c>
      <c r="C2353" t="s">
        <v>162</v>
      </c>
      <c r="D2353" t="s">
        <v>98</v>
      </c>
    </row>
    <row r="2354" spans="1:4" x14ac:dyDescent="0.5">
      <c r="A2354" t="s">
        <v>165</v>
      </c>
      <c r="B2354" t="s">
        <v>97</v>
      </c>
      <c r="C2354" t="s">
        <v>165</v>
      </c>
      <c r="D2354" t="s">
        <v>98</v>
      </c>
    </row>
    <row r="2355" spans="1:4" x14ac:dyDescent="0.5">
      <c r="A2355" t="s">
        <v>912</v>
      </c>
      <c r="B2355" t="s">
        <v>96</v>
      </c>
      <c r="C2355" t="s">
        <v>912</v>
      </c>
    </row>
    <row r="2356" spans="1:4" x14ac:dyDescent="0.5">
      <c r="A2356" t="s">
        <v>1129</v>
      </c>
      <c r="B2356" t="s">
        <v>97</v>
      </c>
      <c r="C2356" t="s">
        <v>1130</v>
      </c>
    </row>
    <row r="2357" spans="1:4" x14ac:dyDescent="0.5">
      <c r="A2357" t="s">
        <v>116</v>
      </c>
      <c r="B2357" t="s">
        <v>97</v>
      </c>
      <c r="C2357" t="s">
        <v>116</v>
      </c>
      <c r="D2357" t="s">
        <v>98</v>
      </c>
    </row>
    <row r="2358" spans="1:4" x14ac:dyDescent="0.5">
      <c r="A2358" t="s">
        <v>452</v>
      </c>
      <c r="B2358" t="s">
        <v>97</v>
      </c>
      <c r="C2358" t="s">
        <v>452</v>
      </c>
      <c r="D2358" t="s">
        <v>98</v>
      </c>
    </row>
    <row r="2359" spans="1:4" x14ac:dyDescent="0.5">
      <c r="A2359" t="s">
        <v>685</v>
      </c>
      <c r="B2359" t="s">
        <v>97</v>
      </c>
      <c r="C2359" t="s">
        <v>685</v>
      </c>
    </row>
    <row r="2360" spans="1:4" x14ac:dyDescent="0.5">
      <c r="A2360" t="s">
        <v>590</v>
      </c>
      <c r="B2360" t="s">
        <v>97</v>
      </c>
      <c r="C2360" t="s">
        <v>862</v>
      </c>
    </row>
    <row r="2361" spans="1:4" x14ac:dyDescent="0.5">
      <c r="A2361" t="s">
        <v>436</v>
      </c>
      <c r="B2361" t="s">
        <v>97</v>
      </c>
      <c r="C2361" t="s">
        <v>436</v>
      </c>
      <c r="D2361" t="s">
        <v>98</v>
      </c>
    </row>
    <row r="2362" spans="1:4" x14ac:dyDescent="0.5">
      <c r="A2362" t="s">
        <v>308</v>
      </c>
      <c r="B2362" t="s">
        <v>97</v>
      </c>
      <c r="C2362" t="s">
        <v>308</v>
      </c>
    </row>
    <row r="2363" spans="1:4" x14ac:dyDescent="0.5">
      <c r="A2363" t="s">
        <v>115</v>
      </c>
      <c r="B2363" t="s">
        <v>97</v>
      </c>
      <c r="C2363" t="s">
        <v>115</v>
      </c>
      <c r="D2363" t="s">
        <v>705</v>
      </c>
    </row>
    <row r="2364" spans="1:4" x14ac:dyDescent="0.5">
      <c r="A2364" t="s">
        <v>252</v>
      </c>
      <c r="B2364" t="s">
        <v>97</v>
      </c>
      <c r="C2364" t="s">
        <v>743</v>
      </c>
      <c r="D2364" t="s">
        <v>705</v>
      </c>
    </row>
    <row r="2365" spans="1:4" x14ac:dyDescent="0.5">
      <c r="A2365" t="s">
        <v>114</v>
      </c>
      <c r="B2365" t="s">
        <v>97</v>
      </c>
      <c r="C2365" t="s">
        <v>114</v>
      </c>
    </row>
    <row r="2366" spans="1:4" x14ac:dyDescent="0.5">
      <c r="A2366" t="s">
        <v>1127</v>
      </c>
      <c r="B2366" t="s">
        <v>96</v>
      </c>
      <c r="C2366" t="s">
        <v>1127</v>
      </c>
    </row>
    <row r="2367" spans="1:4" x14ac:dyDescent="0.5">
      <c r="A2367" t="s">
        <v>174</v>
      </c>
      <c r="B2367" t="s">
        <v>96</v>
      </c>
      <c r="C2367" t="s">
        <v>174</v>
      </c>
    </row>
    <row r="2368" spans="1:4" x14ac:dyDescent="0.5">
      <c r="A2368" t="s">
        <v>312</v>
      </c>
      <c r="B2368" t="s">
        <v>97</v>
      </c>
      <c r="C2368" t="s">
        <v>312</v>
      </c>
      <c r="D2368" t="s">
        <v>98</v>
      </c>
    </row>
    <row r="2369" spans="1:4" x14ac:dyDescent="0.5">
      <c r="A2369" t="s">
        <v>196</v>
      </c>
      <c r="B2369" t="s">
        <v>97</v>
      </c>
      <c r="C2369" t="s">
        <v>196</v>
      </c>
      <c r="D2369" t="s">
        <v>98</v>
      </c>
    </row>
    <row r="2370" spans="1:4" x14ac:dyDescent="0.5">
      <c r="A2370" t="s">
        <v>417</v>
      </c>
      <c r="B2370" t="s">
        <v>97</v>
      </c>
      <c r="C2370" t="s">
        <v>417</v>
      </c>
      <c r="D2370" t="s">
        <v>98</v>
      </c>
    </row>
    <row r="2371" spans="1:4" x14ac:dyDescent="0.5">
      <c r="A2371" t="s">
        <v>236</v>
      </c>
      <c r="B2371" t="s">
        <v>96</v>
      </c>
      <c r="C2371" t="s">
        <v>236</v>
      </c>
      <c r="D2371" t="s">
        <v>701</v>
      </c>
    </row>
    <row r="2372" spans="1:4" x14ac:dyDescent="0.5">
      <c r="A2372" t="s">
        <v>1121</v>
      </c>
      <c r="B2372" t="s">
        <v>97</v>
      </c>
      <c r="C2372" t="s">
        <v>1121</v>
      </c>
      <c r="D2372" t="s">
        <v>98</v>
      </c>
    </row>
    <row r="2373" spans="1:4" x14ac:dyDescent="0.5">
      <c r="A2373" t="s">
        <v>920</v>
      </c>
      <c r="B2373" t="s">
        <v>97</v>
      </c>
      <c r="C2373" t="s">
        <v>920</v>
      </c>
      <c r="D2373" t="s">
        <v>98</v>
      </c>
    </row>
    <row r="2374" spans="1:4" x14ac:dyDescent="0.5">
      <c r="A2374" t="s">
        <v>664</v>
      </c>
      <c r="B2374" t="s">
        <v>96</v>
      </c>
      <c r="C2374" t="s">
        <v>664</v>
      </c>
      <c r="D2374" t="s">
        <v>98</v>
      </c>
    </row>
    <row r="2375" spans="1:4" x14ac:dyDescent="0.5">
      <c r="A2375" t="s">
        <v>393</v>
      </c>
      <c r="B2375" t="s">
        <v>97</v>
      </c>
      <c r="C2375" t="s">
        <v>393</v>
      </c>
      <c r="D2375" t="s">
        <v>705</v>
      </c>
    </row>
    <row r="2376" spans="1:4" x14ac:dyDescent="0.5">
      <c r="A2376" t="s">
        <v>1131</v>
      </c>
      <c r="B2376" t="s">
        <v>97</v>
      </c>
      <c r="C2376" t="s">
        <v>1131</v>
      </c>
    </row>
    <row r="2377" spans="1:4" x14ac:dyDescent="0.5">
      <c r="A2377" t="s">
        <v>1132</v>
      </c>
      <c r="B2377" t="s">
        <v>96</v>
      </c>
      <c r="C2377" t="s">
        <v>1132</v>
      </c>
    </row>
    <row r="2378" spans="1:4" x14ac:dyDescent="0.5">
      <c r="A2378" t="s">
        <v>1133</v>
      </c>
      <c r="B2378" t="s">
        <v>97</v>
      </c>
      <c r="C2378" t="s">
        <v>1134</v>
      </c>
      <c r="D2378" t="s">
        <v>98</v>
      </c>
    </row>
    <row r="2379" spans="1:4" x14ac:dyDescent="0.5">
      <c r="A2379" t="s">
        <v>180</v>
      </c>
      <c r="B2379" t="s">
        <v>97</v>
      </c>
      <c r="C2379" t="s">
        <v>706</v>
      </c>
    </row>
    <row r="2380" spans="1:4" x14ac:dyDescent="0.5">
      <c r="A2380" t="s">
        <v>202</v>
      </c>
      <c r="B2380" t="s">
        <v>97</v>
      </c>
      <c r="C2380" t="s">
        <v>202</v>
      </c>
      <c r="D2380" t="s">
        <v>705</v>
      </c>
    </row>
    <row r="2381" spans="1:4" x14ac:dyDescent="0.5">
      <c r="A2381" t="s">
        <v>159</v>
      </c>
      <c r="B2381" t="s">
        <v>97</v>
      </c>
      <c r="C2381" t="s">
        <v>159</v>
      </c>
      <c r="D2381" t="s">
        <v>98</v>
      </c>
    </row>
    <row r="2382" spans="1:4" x14ac:dyDescent="0.5">
      <c r="A2382" t="s">
        <v>182</v>
      </c>
      <c r="B2382" t="s">
        <v>97</v>
      </c>
      <c r="C2382" t="s">
        <v>182</v>
      </c>
      <c r="D2382" t="s">
        <v>705</v>
      </c>
    </row>
    <row r="2383" spans="1:4" x14ac:dyDescent="0.5">
      <c r="A2383" t="s">
        <v>268</v>
      </c>
      <c r="B2383" t="s">
        <v>97</v>
      </c>
      <c r="C2383" t="s">
        <v>268</v>
      </c>
      <c r="D2383" t="s">
        <v>98</v>
      </c>
    </row>
    <row r="2384" spans="1:4" x14ac:dyDescent="0.5">
      <c r="A2384" t="s">
        <v>116</v>
      </c>
      <c r="B2384" t="s">
        <v>97</v>
      </c>
      <c r="C2384" t="s">
        <v>94</v>
      </c>
      <c r="D2384" t="s">
        <v>98</v>
      </c>
    </row>
    <row r="2385" spans="1:4" x14ac:dyDescent="0.5">
      <c r="A2385" t="s">
        <v>1057</v>
      </c>
      <c r="B2385" t="s">
        <v>97</v>
      </c>
      <c r="C2385" t="s">
        <v>1057</v>
      </c>
      <c r="D2385" t="s">
        <v>98</v>
      </c>
    </row>
    <row r="2386" spans="1:4" x14ac:dyDescent="0.5">
      <c r="A2386" t="s">
        <v>439</v>
      </c>
      <c r="B2386" t="s">
        <v>97</v>
      </c>
      <c r="C2386" t="s">
        <v>439</v>
      </c>
      <c r="D2386" t="s">
        <v>98</v>
      </c>
    </row>
    <row r="2387" spans="1:4" x14ac:dyDescent="0.5">
      <c r="A2387" t="s">
        <v>1135</v>
      </c>
      <c r="B2387" t="s">
        <v>97</v>
      </c>
      <c r="C2387" t="s">
        <v>1135</v>
      </c>
    </row>
    <row r="2388" spans="1:4" x14ac:dyDescent="0.5">
      <c r="A2388" t="s">
        <v>478</v>
      </c>
      <c r="B2388" t="s">
        <v>97</v>
      </c>
      <c r="C2388" t="s">
        <v>718</v>
      </c>
    </row>
    <row r="2389" spans="1:4" x14ac:dyDescent="0.5">
      <c r="A2389" t="s">
        <v>975</v>
      </c>
      <c r="B2389" t="s">
        <v>96</v>
      </c>
      <c r="C2389" t="s">
        <v>975</v>
      </c>
    </row>
    <row r="2390" spans="1:4" x14ac:dyDescent="0.5">
      <c r="A2390" t="s">
        <v>536</v>
      </c>
      <c r="B2390" t="s">
        <v>97</v>
      </c>
      <c r="C2390" t="s">
        <v>536</v>
      </c>
    </row>
    <row r="2391" spans="1:4" x14ac:dyDescent="0.5">
      <c r="A2391" t="s">
        <v>965</v>
      </c>
      <c r="B2391" t="s">
        <v>97</v>
      </c>
      <c r="C2391" t="s">
        <v>965</v>
      </c>
      <c r="D2391" t="s">
        <v>98</v>
      </c>
    </row>
    <row r="2392" spans="1:4" x14ac:dyDescent="0.5">
      <c r="A2392" t="s">
        <v>258</v>
      </c>
      <c r="B2392" t="s">
        <v>97</v>
      </c>
      <c r="C2392" t="s">
        <v>258</v>
      </c>
      <c r="D2392" t="s">
        <v>98</v>
      </c>
    </row>
    <row r="2393" spans="1:4" x14ac:dyDescent="0.5">
      <c r="A2393" t="s">
        <v>760</v>
      </c>
      <c r="B2393" t="s">
        <v>97</v>
      </c>
      <c r="C2393" t="s">
        <v>760</v>
      </c>
      <c r="D2393" t="s">
        <v>701</v>
      </c>
    </row>
    <row r="2394" spans="1:4" x14ac:dyDescent="0.5">
      <c r="A2394" t="s">
        <v>124</v>
      </c>
      <c r="B2394" t="s">
        <v>97</v>
      </c>
      <c r="C2394" t="s">
        <v>124</v>
      </c>
      <c r="D2394" t="s">
        <v>98</v>
      </c>
    </row>
    <row r="2395" spans="1:4" x14ac:dyDescent="0.5">
      <c r="A2395" t="s">
        <v>125</v>
      </c>
      <c r="B2395" t="s">
        <v>97</v>
      </c>
      <c r="C2395" t="s">
        <v>125</v>
      </c>
      <c r="D2395" t="s">
        <v>98</v>
      </c>
    </row>
    <row r="2396" spans="1:4" x14ac:dyDescent="0.5">
      <c r="A2396" t="s">
        <v>123</v>
      </c>
      <c r="B2396" t="s">
        <v>97</v>
      </c>
      <c r="C2396" t="s">
        <v>123</v>
      </c>
    </row>
    <row r="2397" spans="1:4" x14ac:dyDescent="0.5">
      <c r="A2397" t="s">
        <v>115</v>
      </c>
      <c r="B2397" t="s">
        <v>97</v>
      </c>
      <c r="C2397" t="s">
        <v>115</v>
      </c>
      <c r="D2397" t="s">
        <v>705</v>
      </c>
    </row>
    <row r="2398" spans="1:4" x14ac:dyDescent="0.5">
      <c r="A2398" t="s">
        <v>535</v>
      </c>
      <c r="B2398" t="s">
        <v>97</v>
      </c>
      <c r="C2398" t="s">
        <v>1136</v>
      </c>
    </row>
    <row r="2399" spans="1:4" x14ac:dyDescent="0.5">
      <c r="A2399" t="s">
        <v>1137</v>
      </c>
      <c r="B2399" t="s">
        <v>97</v>
      </c>
      <c r="C2399" t="s">
        <v>1137</v>
      </c>
    </row>
    <row r="2400" spans="1:4" x14ac:dyDescent="0.5">
      <c r="A2400" t="s">
        <v>129</v>
      </c>
      <c r="B2400" t="s">
        <v>97</v>
      </c>
      <c r="C2400" t="s">
        <v>749</v>
      </c>
      <c r="D2400" t="s">
        <v>705</v>
      </c>
    </row>
    <row r="2401" spans="1:4" x14ac:dyDescent="0.5">
      <c r="A2401" t="s">
        <v>236</v>
      </c>
      <c r="B2401" t="s">
        <v>96</v>
      </c>
      <c r="C2401" t="s">
        <v>236</v>
      </c>
      <c r="D2401" t="s">
        <v>701</v>
      </c>
    </row>
    <row r="2402" spans="1:4" x14ac:dyDescent="0.5">
      <c r="A2402" t="s">
        <v>532</v>
      </c>
      <c r="B2402" t="s">
        <v>97</v>
      </c>
      <c r="C2402" t="s">
        <v>868</v>
      </c>
    </row>
    <row r="2403" spans="1:4" x14ac:dyDescent="0.5">
      <c r="A2403" t="s">
        <v>508</v>
      </c>
      <c r="B2403" t="s">
        <v>97</v>
      </c>
      <c r="C2403" t="s">
        <v>508</v>
      </c>
      <c r="D2403" t="s">
        <v>98</v>
      </c>
    </row>
    <row r="2404" spans="1:4" x14ac:dyDescent="0.5">
      <c r="A2404" t="s">
        <v>519</v>
      </c>
      <c r="B2404" t="s">
        <v>97</v>
      </c>
      <c r="C2404" t="s">
        <v>519</v>
      </c>
      <c r="D2404" t="s">
        <v>98</v>
      </c>
    </row>
    <row r="2405" spans="1:4" x14ac:dyDescent="0.5">
      <c r="A2405" t="s">
        <v>618</v>
      </c>
      <c r="B2405" t="s">
        <v>97</v>
      </c>
      <c r="C2405" t="s">
        <v>618</v>
      </c>
      <c r="D2405" t="s">
        <v>98</v>
      </c>
    </row>
    <row r="2406" spans="1:4" x14ac:dyDescent="0.5">
      <c r="A2406" t="s">
        <v>436</v>
      </c>
      <c r="B2406" t="s">
        <v>97</v>
      </c>
      <c r="C2406" t="s">
        <v>436</v>
      </c>
      <c r="D2406" t="s">
        <v>98</v>
      </c>
    </row>
    <row r="2407" spans="1:4" x14ac:dyDescent="0.5">
      <c r="A2407" t="s">
        <v>258</v>
      </c>
      <c r="B2407" t="s">
        <v>97</v>
      </c>
      <c r="C2407" t="s">
        <v>258</v>
      </c>
      <c r="D2407" t="s">
        <v>98</v>
      </c>
    </row>
    <row r="2408" spans="1:4" x14ac:dyDescent="0.5">
      <c r="A2408" t="s">
        <v>1138</v>
      </c>
      <c r="B2408" t="s">
        <v>97</v>
      </c>
      <c r="C2408" t="s">
        <v>1138</v>
      </c>
      <c r="D2408" t="s">
        <v>98</v>
      </c>
    </row>
    <row r="2409" spans="1:4" x14ac:dyDescent="0.5">
      <c r="A2409" t="s">
        <v>339</v>
      </c>
      <c r="B2409" t="s">
        <v>97</v>
      </c>
      <c r="C2409" t="s">
        <v>339</v>
      </c>
      <c r="D2409" t="s">
        <v>98</v>
      </c>
    </row>
    <row r="2410" spans="1:4" x14ac:dyDescent="0.5">
      <c r="A2410" t="s">
        <v>1028</v>
      </c>
      <c r="B2410" t="s">
        <v>97</v>
      </c>
      <c r="C2410" t="s">
        <v>1028</v>
      </c>
    </row>
    <row r="2411" spans="1:4" x14ac:dyDescent="0.5">
      <c r="A2411" t="s">
        <v>1139</v>
      </c>
      <c r="B2411" t="s">
        <v>97</v>
      </c>
      <c r="C2411" t="s">
        <v>1139</v>
      </c>
      <c r="D2411" t="s">
        <v>98</v>
      </c>
    </row>
    <row r="2412" spans="1:4" x14ac:dyDescent="0.5">
      <c r="A2412" t="s">
        <v>144</v>
      </c>
      <c r="B2412" t="s">
        <v>97</v>
      </c>
      <c r="C2412" t="s">
        <v>144</v>
      </c>
    </row>
    <row r="2413" spans="1:4" x14ac:dyDescent="0.5">
      <c r="A2413" t="s">
        <v>239</v>
      </c>
      <c r="B2413" t="s">
        <v>97</v>
      </c>
      <c r="C2413" t="s">
        <v>239</v>
      </c>
      <c r="D2413" t="s">
        <v>98</v>
      </c>
    </row>
    <row r="2414" spans="1:4" x14ac:dyDescent="0.5">
      <c r="A2414" t="s">
        <v>343</v>
      </c>
      <c r="B2414" t="s">
        <v>97</v>
      </c>
      <c r="C2414" t="s">
        <v>784</v>
      </c>
      <c r="D2414" t="s">
        <v>98</v>
      </c>
    </row>
    <row r="2415" spans="1:4" x14ac:dyDescent="0.5">
      <c r="A2415" t="s">
        <v>156</v>
      </c>
      <c r="B2415" t="s">
        <v>97</v>
      </c>
      <c r="C2415" t="s">
        <v>156</v>
      </c>
      <c r="D2415" t="s">
        <v>98</v>
      </c>
    </row>
    <row r="2416" spans="1:4" x14ac:dyDescent="0.5">
      <c r="A2416" t="s">
        <v>1140</v>
      </c>
      <c r="B2416" t="s">
        <v>97</v>
      </c>
      <c r="C2416" t="s">
        <v>1140</v>
      </c>
    </row>
    <row r="2417" spans="1:4" x14ac:dyDescent="0.5">
      <c r="A2417" t="s">
        <v>1141</v>
      </c>
      <c r="B2417" t="s">
        <v>97</v>
      </c>
      <c r="C2417" t="s">
        <v>1142</v>
      </c>
    </row>
    <row r="2418" spans="1:4" x14ac:dyDescent="0.5">
      <c r="A2418" t="s">
        <v>784</v>
      </c>
      <c r="B2418" t="s">
        <v>97</v>
      </c>
      <c r="C2418" t="s">
        <v>784</v>
      </c>
      <c r="D2418" t="s">
        <v>98</v>
      </c>
    </row>
    <row r="2419" spans="1:4" x14ac:dyDescent="0.5">
      <c r="A2419" t="s">
        <v>965</v>
      </c>
      <c r="B2419" t="s">
        <v>97</v>
      </c>
      <c r="C2419" t="s">
        <v>965</v>
      </c>
      <c r="D2419" t="s">
        <v>98</v>
      </c>
    </row>
    <row r="2420" spans="1:4" x14ac:dyDescent="0.5">
      <c r="A2420" t="s">
        <v>312</v>
      </c>
      <c r="B2420" t="s">
        <v>97</v>
      </c>
      <c r="C2420" t="s">
        <v>312</v>
      </c>
      <c r="D2420" t="s">
        <v>98</v>
      </c>
    </row>
    <row r="2421" spans="1:4" x14ac:dyDescent="0.5">
      <c r="A2421" t="s">
        <v>459</v>
      </c>
      <c r="B2421" t="s">
        <v>97</v>
      </c>
      <c r="C2421" t="s">
        <v>753</v>
      </c>
      <c r="D2421" t="s">
        <v>98</v>
      </c>
    </row>
    <row r="2422" spans="1:4" x14ac:dyDescent="0.5">
      <c r="A2422" t="s">
        <v>948</v>
      </c>
      <c r="B2422" t="s">
        <v>97</v>
      </c>
      <c r="C2422" t="s">
        <v>948</v>
      </c>
    </row>
    <row r="2423" spans="1:4" x14ac:dyDescent="0.5">
      <c r="A2423" t="s">
        <v>321</v>
      </c>
      <c r="B2423" t="s">
        <v>97</v>
      </c>
      <c r="C2423" t="s">
        <v>321</v>
      </c>
      <c r="D2423" t="s">
        <v>98</v>
      </c>
    </row>
    <row r="2424" spans="1:4" x14ac:dyDescent="0.5">
      <c r="A2424" t="s">
        <v>535</v>
      </c>
      <c r="B2424" t="s">
        <v>97</v>
      </c>
      <c r="C2424" t="s">
        <v>535</v>
      </c>
    </row>
    <row r="2425" spans="1:4" x14ac:dyDescent="0.5">
      <c r="A2425" t="s">
        <v>246</v>
      </c>
      <c r="B2425" t="s">
        <v>97</v>
      </c>
      <c r="C2425" t="s">
        <v>1009</v>
      </c>
      <c r="D2425" t="s">
        <v>705</v>
      </c>
    </row>
    <row r="2426" spans="1:4" x14ac:dyDescent="0.5">
      <c r="A2426" t="s">
        <v>532</v>
      </c>
      <c r="B2426" t="s">
        <v>97</v>
      </c>
      <c r="C2426" t="s">
        <v>868</v>
      </c>
    </row>
    <row r="2427" spans="1:4" x14ac:dyDescent="0.5">
      <c r="A2427" t="s">
        <v>501</v>
      </c>
      <c r="B2427" t="s">
        <v>97</v>
      </c>
      <c r="C2427" t="s">
        <v>501</v>
      </c>
      <c r="D2427" t="s">
        <v>98</v>
      </c>
    </row>
    <row r="2428" spans="1:4" x14ac:dyDescent="0.5">
      <c r="A2428" t="s">
        <v>236</v>
      </c>
      <c r="B2428" t="s">
        <v>96</v>
      </c>
      <c r="C2428" t="s">
        <v>236</v>
      </c>
      <c r="D2428" t="s">
        <v>701</v>
      </c>
    </row>
    <row r="2429" spans="1:4" x14ac:dyDescent="0.5">
      <c r="A2429" t="s">
        <v>127</v>
      </c>
      <c r="B2429" t="s">
        <v>97</v>
      </c>
      <c r="C2429" t="s">
        <v>127</v>
      </c>
      <c r="D2429" t="s">
        <v>98</v>
      </c>
    </row>
    <row r="2430" spans="1:4" x14ac:dyDescent="0.5">
      <c r="A2430" t="s">
        <v>439</v>
      </c>
      <c r="B2430" t="s">
        <v>97</v>
      </c>
      <c r="C2430" t="s">
        <v>439</v>
      </c>
      <c r="D2430" t="s">
        <v>98</v>
      </c>
    </row>
    <row r="2431" spans="1:4" x14ac:dyDescent="0.5">
      <c r="A2431" t="s">
        <v>434</v>
      </c>
      <c r="B2431" t="s">
        <v>97</v>
      </c>
      <c r="C2431" t="s">
        <v>741</v>
      </c>
    </row>
    <row r="2432" spans="1:4" x14ac:dyDescent="0.5">
      <c r="A2432" t="s">
        <v>151</v>
      </c>
      <c r="B2432" t="s">
        <v>97</v>
      </c>
      <c r="C2432" t="s">
        <v>749</v>
      </c>
    </row>
    <row r="2433" spans="1:4" x14ac:dyDescent="0.5">
      <c r="A2433" t="s">
        <v>162</v>
      </c>
      <c r="B2433" t="s">
        <v>97</v>
      </c>
      <c r="C2433" t="s">
        <v>162</v>
      </c>
      <c r="D2433" t="s">
        <v>98</v>
      </c>
    </row>
    <row r="2434" spans="1:4" x14ac:dyDescent="0.5">
      <c r="A2434" t="s">
        <v>926</v>
      </c>
      <c r="B2434" t="s">
        <v>96</v>
      </c>
      <c r="C2434" t="s">
        <v>927</v>
      </c>
    </row>
    <row r="2435" spans="1:4" x14ac:dyDescent="0.5">
      <c r="A2435" t="s">
        <v>233</v>
      </c>
      <c r="B2435" t="s">
        <v>97</v>
      </c>
      <c r="C2435" t="s">
        <v>233</v>
      </c>
      <c r="D2435" t="s">
        <v>98</v>
      </c>
    </row>
    <row r="2436" spans="1:4" x14ac:dyDescent="0.5">
      <c r="A2436" t="s">
        <v>509</v>
      </c>
      <c r="B2436" t="s">
        <v>97</v>
      </c>
      <c r="C2436" t="s">
        <v>509</v>
      </c>
      <c r="D2436" t="s">
        <v>701</v>
      </c>
    </row>
    <row r="2437" spans="1:4" x14ac:dyDescent="0.5">
      <c r="A2437" t="s">
        <v>455</v>
      </c>
      <c r="B2437" t="s">
        <v>97</v>
      </c>
      <c r="C2437" t="s">
        <v>455</v>
      </c>
      <c r="D2437" t="s">
        <v>98</v>
      </c>
    </row>
    <row r="2438" spans="1:4" x14ac:dyDescent="0.5">
      <c r="A2438" t="s">
        <v>196</v>
      </c>
      <c r="B2438" t="s">
        <v>97</v>
      </c>
      <c r="C2438" t="s">
        <v>196</v>
      </c>
      <c r="D2438" t="s">
        <v>98</v>
      </c>
    </row>
    <row r="2439" spans="1:4" x14ac:dyDescent="0.5">
      <c r="A2439" t="s">
        <v>1139</v>
      </c>
      <c r="B2439" t="s">
        <v>97</v>
      </c>
      <c r="C2439" t="s">
        <v>1139</v>
      </c>
      <c r="D2439" t="s">
        <v>98</v>
      </c>
    </row>
    <row r="2440" spans="1:4" x14ac:dyDescent="0.5">
      <c r="A2440" t="s">
        <v>1143</v>
      </c>
      <c r="B2440" t="s">
        <v>97</v>
      </c>
      <c r="C2440" t="s">
        <v>1143</v>
      </c>
    </row>
    <row r="2441" spans="1:4" x14ac:dyDescent="0.5">
      <c r="A2441" t="s">
        <v>472</v>
      </c>
      <c r="B2441" t="s">
        <v>97</v>
      </c>
      <c r="C2441" t="s">
        <v>472</v>
      </c>
    </row>
    <row r="2442" spans="1:4" x14ac:dyDescent="0.5">
      <c r="A2442" t="s">
        <v>115</v>
      </c>
      <c r="B2442" t="s">
        <v>97</v>
      </c>
      <c r="C2442" t="s">
        <v>115</v>
      </c>
      <c r="D2442" t="s">
        <v>705</v>
      </c>
    </row>
    <row r="2443" spans="1:4" x14ac:dyDescent="0.5">
      <c r="A2443" t="s">
        <v>321</v>
      </c>
      <c r="B2443" t="s">
        <v>97</v>
      </c>
      <c r="C2443" t="s">
        <v>321</v>
      </c>
      <c r="D2443" t="s">
        <v>98</v>
      </c>
    </row>
    <row r="2444" spans="1:4" x14ac:dyDescent="0.5">
      <c r="A2444" t="s">
        <v>1112</v>
      </c>
      <c r="B2444" t="s">
        <v>97</v>
      </c>
      <c r="C2444" t="s">
        <v>1093</v>
      </c>
      <c r="D2444" t="s">
        <v>98</v>
      </c>
    </row>
    <row r="2445" spans="1:4" x14ac:dyDescent="0.5">
      <c r="A2445" t="s">
        <v>1124</v>
      </c>
      <c r="B2445" t="s">
        <v>97</v>
      </c>
      <c r="C2445" t="s">
        <v>1124</v>
      </c>
    </row>
    <row r="2446" spans="1:4" x14ac:dyDescent="0.5">
      <c r="A2446" t="s">
        <v>1144</v>
      </c>
      <c r="B2446" t="s">
        <v>96</v>
      </c>
      <c r="C2446" t="s">
        <v>1144</v>
      </c>
    </row>
    <row r="2447" spans="1:4" x14ac:dyDescent="0.5">
      <c r="A2447" t="s">
        <v>477</v>
      </c>
      <c r="B2447" t="s">
        <v>97</v>
      </c>
      <c r="C2447" t="s">
        <v>477</v>
      </c>
    </row>
    <row r="2448" spans="1:4" x14ac:dyDescent="0.5">
      <c r="A2448" t="s">
        <v>866</v>
      </c>
      <c r="B2448" t="s">
        <v>97</v>
      </c>
      <c r="C2448" t="s">
        <v>867</v>
      </c>
    </row>
    <row r="2449" spans="1:4" x14ac:dyDescent="0.5">
      <c r="A2449" t="s">
        <v>189</v>
      </c>
      <c r="B2449" t="s">
        <v>97</v>
      </c>
      <c r="C2449" t="s">
        <v>189</v>
      </c>
    </row>
    <row r="2450" spans="1:4" x14ac:dyDescent="0.5">
      <c r="A2450" t="s">
        <v>312</v>
      </c>
      <c r="B2450" t="s">
        <v>97</v>
      </c>
      <c r="C2450" t="s">
        <v>312</v>
      </c>
      <c r="D2450" t="s">
        <v>98</v>
      </c>
    </row>
    <row r="2451" spans="1:4" x14ac:dyDescent="0.5">
      <c r="A2451" t="s">
        <v>535</v>
      </c>
      <c r="B2451" t="s">
        <v>97</v>
      </c>
      <c r="C2451" t="s">
        <v>535</v>
      </c>
    </row>
    <row r="2452" spans="1:4" x14ac:dyDescent="0.5">
      <c r="A2452" t="s">
        <v>1145</v>
      </c>
      <c r="B2452" t="s">
        <v>97</v>
      </c>
      <c r="C2452" t="s">
        <v>1145</v>
      </c>
      <c r="D2452" t="s">
        <v>98</v>
      </c>
    </row>
    <row r="2453" spans="1:4" x14ac:dyDescent="0.5">
      <c r="A2453" t="s">
        <v>323</v>
      </c>
      <c r="B2453" t="s">
        <v>97</v>
      </c>
      <c r="C2453" t="s">
        <v>755</v>
      </c>
    </row>
    <row r="2454" spans="1:4" x14ac:dyDescent="0.5">
      <c r="A2454" t="s">
        <v>536</v>
      </c>
      <c r="B2454" t="s">
        <v>97</v>
      </c>
      <c r="C2454" t="s">
        <v>536</v>
      </c>
    </row>
    <row r="2455" spans="1:4" x14ac:dyDescent="0.5">
      <c r="A2455" t="s">
        <v>231</v>
      </c>
      <c r="B2455" t="s">
        <v>97</v>
      </c>
      <c r="C2455" t="s">
        <v>348</v>
      </c>
    </row>
    <row r="2456" spans="1:4" x14ac:dyDescent="0.5">
      <c r="A2456" t="s">
        <v>482</v>
      </c>
      <c r="B2456" t="s">
        <v>97</v>
      </c>
      <c r="C2456" t="s">
        <v>740</v>
      </c>
      <c r="D2456" t="s">
        <v>98</v>
      </c>
    </row>
    <row r="2457" spans="1:4" x14ac:dyDescent="0.5">
      <c r="A2457" t="s">
        <v>266</v>
      </c>
      <c r="B2457" t="s">
        <v>96</v>
      </c>
      <c r="C2457" t="s">
        <v>266</v>
      </c>
      <c r="D2457" t="s">
        <v>98</v>
      </c>
    </row>
    <row r="2458" spans="1:4" x14ac:dyDescent="0.5">
      <c r="A2458" t="s">
        <v>115</v>
      </c>
      <c r="B2458" t="s">
        <v>97</v>
      </c>
      <c r="C2458" t="s">
        <v>115</v>
      </c>
      <c r="D2458" t="s">
        <v>705</v>
      </c>
    </row>
    <row r="2459" spans="1:4" x14ac:dyDescent="0.5">
      <c r="A2459" t="s">
        <v>221</v>
      </c>
      <c r="B2459" t="s">
        <v>97</v>
      </c>
      <c r="C2459" t="s">
        <v>221</v>
      </c>
    </row>
    <row r="2460" spans="1:4" x14ac:dyDescent="0.5">
      <c r="A2460" t="s">
        <v>207</v>
      </c>
      <c r="B2460" t="s">
        <v>96</v>
      </c>
      <c r="C2460" t="s">
        <v>789</v>
      </c>
      <c r="D2460" t="s">
        <v>705</v>
      </c>
    </row>
    <row r="2461" spans="1:4" x14ac:dyDescent="0.5">
      <c r="A2461" t="s">
        <v>239</v>
      </c>
      <c r="B2461" t="s">
        <v>97</v>
      </c>
      <c r="C2461" t="s">
        <v>239</v>
      </c>
      <c r="D2461" t="s">
        <v>98</v>
      </c>
    </row>
    <row r="2462" spans="1:4" x14ac:dyDescent="0.5">
      <c r="A2462" t="s">
        <v>220</v>
      </c>
      <c r="B2462" t="s">
        <v>96</v>
      </c>
      <c r="C2462" t="s">
        <v>220</v>
      </c>
      <c r="D2462" t="s">
        <v>98</v>
      </c>
    </row>
    <row r="2463" spans="1:4" x14ac:dyDescent="0.5">
      <c r="A2463" t="s">
        <v>262</v>
      </c>
      <c r="B2463" t="s">
        <v>97</v>
      </c>
      <c r="C2463" t="s">
        <v>262</v>
      </c>
    </row>
    <row r="2464" spans="1:4" x14ac:dyDescent="0.5">
      <c r="A2464" t="s">
        <v>724</v>
      </c>
      <c r="B2464" t="s">
        <v>97</v>
      </c>
      <c r="C2464" t="s">
        <v>205</v>
      </c>
      <c r="D2464" t="s">
        <v>722</v>
      </c>
    </row>
    <row r="2465" spans="1:4" x14ac:dyDescent="0.5">
      <c r="A2465" t="s">
        <v>303</v>
      </c>
      <c r="B2465" t="s">
        <v>97</v>
      </c>
      <c r="C2465" t="s">
        <v>303</v>
      </c>
    </row>
    <row r="2466" spans="1:4" x14ac:dyDescent="0.5">
      <c r="A2466" t="s">
        <v>1026</v>
      </c>
      <c r="B2466" t="s">
        <v>96</v>
      </c>
      <c r="C2466" t="s">
        <v>1026</v>
      </c>
      <c r="D2466" t="s">
        <v>98</v>
      </c>
    </row>
    <row r="2467" spans="1:4" x14ac:dyDescent="0.5">
      <c r="A2467" t="s">
        <v>836</v>
      </c>
      <c r="B2467" t="s">
        <v>97</v>
      </c>
      <c r="C2467" t="s">
        <v>570</v>
      </c>
    </row>
    <row r="2468" spans="1:4" x14ac:dyDescent="0.5">
      <c r="A2468" t="s">
        <v>423</v>
      </c>
      <c r="B2468" t="s">
        <v>97</v>
      </c>
      <c r="C2468" t="s">
        <v>423</v>
      </c>
    </row>
    <row r="2469" spans="1:4" x14ac:dyDescent="0.5">
      <c r="A2469" t="s">
        <v>233</v>
      </c>
      <c r="B2469" t="s">
        <v>97</v>
      </c>
      <c r="C2469" t="s">
        <v>233</v>
      </c>
      <c r="D2469" t="s">
        <v>98</v>
      </c>
    </row>
    <row r="2470" spans="1:4" x14ac:dyDescent="0.5">
      <c r="A2470" t="s">
        <v>1098</v>
      </c>
      <c r="B2470" t="s">
        <v>97</v>
      </c>
      <c r="C2470" t="s">
        <v>1099</v>
      </c>
      <c r="D2470" t="s">
        <v>722</v>
      </c>
    </row>
    <row r="2471" spans="1:4" x14ac:dyDescent="0.5">
      <c r="A2471" t="s">
        <v>532</v>
      </c>
      <c r="B2471" t="s">
        <v>96</v>
      </c>
      <c r="C2471" t="s">
        <v>532</v>
      </c>
    </row>
    <row r="2472" spans="1:4" x14ac:dyDescent="0.5">
      <c r="A2472" t="s">
        <v>535</v>
      </c>
      <c r="B2472" t="s">
        <v>97</v>
      </c>
      <c r="C2472" t="s">
        <v>535</v>
      </c>
    </row>
    <row r="2473" spans="1:4" x14ac:dyDescent="0.5">
      <c r="A2473" t="s">
        <v>602</v>
      </c>
      <c r="B2473" t="s">
        <v>97</v>
      </c>
      <c r="C2473" t="s">
        <v>602</v>
      </c>
      <c r="D2473" t="s">
        <v>98</v>
      </c>
    </row>
    <row r="2474" spans="1:4" x14ac:dyDescent="0.5">
      <c r="A2474" t="s">
        <v>270</v>
      </c>
      <c r="B2474" t="s">
        <v>97</v>
      </c>
      <c r="C2474" t="s">
        <v>823</v>
      </c>
      <c r="D2474" t="s">
        <v>98</v>
      </c>
    </row>
    <row r="2475" spans="1:4" x14ac:dyDescent="0.5">
      <c r="A2475" t="s">
        <v>532</v>
      </c>
      <c r="B2475" t="s">
        <v>96</v>
      </c>
      <c r="C2475" t="s">
        <v>532</v>
      </c>
    </row>
    <row r="2476" spans="1:4" x14ac:dyDescent="0.5">
      <c r="A2476" t="s">
        <v>973</v>
      </c>
      <c r="B2476" t="s">
        <v>97</v>
      </c>
      <c r="C2476" t="s">
        <v>973</v>
      </c>
      <c r="D2476" t="s">
        <v>722</v>
      </c>
    </row>
    <row r="2477" spans="1:4" x14ac:dyDescent="0.5">
      <c r="A2477" t="s">
        <v>1098</v>
      </c>
      <c r="B2477" t="s">
        <v>97</v>
      </c>
      <c r="C2477" t="s">
        <v>1099</v>
      </c>
      <c r="D2477" t="s">
        <v>722</v>
      </c>
    </row>
    <row r="2478" spans="1:4" x14ac:dyDescent="0.5">
      <c r="A2478" t="s">
        <v>1038</v>
      </c>
      <c r="B2478" t="s">
        <v>97</v>
      </c>
      <c r="C2478" t="s">
        <v>1039</v>
      </c>
      <c r="D2478" t="s">
        <v>98</v>
      </c>
    </row>
    <row r="2479" spans="1:4" x14ac:dyDescent="0.5">
      <c r="A2479" t="s">
        <v>221</v>
      </c>
      <c r="B2479" t="s">
        <v>97</v>
      </c>
      <c r="C2479" t="s">
        <v>221</v>
      </c>
    </row>
    <row r="2480" spans="1:4" x14ac:dyDescent="0.5">
      <c r="A2480" t="s">
        <v>1146</v>
      </c>
      <c r="B2480" t="s">
        <v>97</v>
      </c>
      <c r="C2480" t="s">
        <v>1146</v>
      </c>
    </row>
    <row r="2481" spans="1:4" x14ac:dyDescent="0.5">
      <c r="A2481" t="s">
        <v>1147</v>
      </c>
      <c r="B2481" t="s">
        <v>97</v>
      </c>
      <c r="C2481" t="s">
        <v>1147</v>
      </c>
    </row>
    <row r="2482" spans="1:4" x14ac:dyDescent="0.5">
      <c r="A2482" t="s">
        <v>1021</v>
      </c>
      <c r="B2482" t="s">
        <v>97</v>
      </c>
      <c r="C2482" t="s">
        <v>1022</v>
      </c>
    </row>
    <row r="2483" spans="1:4" x14ac:dyDescent="0.5">
      <c r="A2483" t="s">
        <v>872</v>
      </c>
      <c r="B2483" t="s">
        <v>97</v>
      </c>
      <c r="C2483" t="s">
        <v>872</v>
      </c>
    </row>
    <row r="2484" spans="1:4" x14ac:dyDescent="0.5">
      <c r="A2484" t="s">
        <v>326</v>
      </c>
      <c r="B2484" t="s">
        <v>97</v>
      </c>
      <c r="C2484" t="s">
        <v>720</v>
      </c>
      <c r="D2484" t="s">
        <v>98</v>
      </c>
    </row>
    <row r="2485" spans="1:4" x14ac:dyDescent="0.5">
      <c r="A2485" t="s">
        <v>180</v>
      </c>
      <c r="B2485" t="s">
        <v>97</v>
      </c>
      <c r="C2485" t="s">
        <v>706</v>
      </c>
    </row>
    <row r="2486" spans="1:4" x14ac:dyDescent="0.5">
      <c r="A2486" t="s">
        <v>926</v>
      </c>
      <c r="B2486" t="s">
        <v>96</v>
      </c>
      <c r="C2486" t="s">
        <v>927</v>
      </c>
    </row>
    <row r="2487" spans="1:4" x14ac:dyDescent="0.5">
      <c r="A2487" t="s">
        <v>788</v>
      </c>
      <c r="B2487" t="s">
        <v>97</v>
      </c>
      <c r="C2487" t="s">
        <v>686</v>
      </c>
    </row>
    <row r="2488" spans="1:4" x14ac:dyDescent="0.5">
      <c r="A2488" t="s">
        <v>1148</v>
      </c>
      <c r="B2488" t="s">
        <v>97</v>
      </c>
      <c r="C2488" t="s">
        <v>1148</v>
      </c>
    </row>
    <row r="2489" spans="1:4" x14ac:dyDescent="0.5">
      <c r="A2489" t="s">
        <v>528</v>
      </c>
      <c r="B2489" t="s">
        <v>97</v>
      </c>
      <c r="C2489" t="s">
        <v>528</v>
      </c>
      <c r="D2489" t="s">
        <v>98</v>
      </c>
    </row>
    <row r="2490" spans="1:4" x14ac:dyDescent="0.5">
      <c r="A2490" t="s">
        <v>173</v>
      </c>
      <c r="B2490" t="s">
        <v>96</v>
      </c>
      <c r="C2490" t="s">
        <v>173</v>
      </c>
      <c r="D2490" t="s">
        <v>98</v>
      </c>
    </row>
    <row r="2491" spans="1:4" x14ac:dyDescent="0.5">
      <c r="A2491" t="s">
        <v>1050</v>
      </c>
      <c r="B2491" t="s">
        <v>97</v>
      </c>
      <c r="C2491" t="s">
        <v>1050</v>
      </c>
      <c r="D2491" t="s">
        <v>98</v>
      </c>
    </row>
    <row r="2492" spans="1:4" x14ac:dyDescent="0.5">
      <c r="A2492" t="s">
        <v>519</v>
      </c>
      <c r="B2492" t="s">
        <v>97</v>
      </c>
      <c r="C2492" t="s">
        <v>519</v>
      </c>
      <c r="D2492" t="s">
        <v>98</v>
      </c>
    </row>
    <row r="2493" spans="1:4" x14ac:dyDescent="0.5">
      <c r="A2493" t="s">
        <v>122</v>
      </c>
      <c r="B2493" t="s">
        <v>97</v>
      </c>
      <c r="C2493" t="s">
        <v>122</v>
      </c>
    </row>
    <row r="2494" spans="1:4" x14ac:dyDescent="0.5">
      <c r="A2494" t="s">
        <v>1027</v>
      </c>
      <c r="B2494" t="s">
        <v>96</v>
      </c>
      <c r="C2494" t="s">
        <v>1027</v>
      </c>
    </row>
    <row r="2495" spans="1:4" x14ac:dyDescent="0.5">
      <c r="A2495" t="s">
        <v>115</v>
      </c>
      <c r="B2495" t="s">
        <v>97</v>
      </c>
      <c r="C2495" t="s">
        <v>115</v>
      </c>
      <c r="D2495" t="s">
        <v>705</v>
      </c>
    </row>
    <row r="2496" spans="1:4" x14ac:dyDescent="0.5">
      <c r="A2496" t="s">
        <v>243</v>
      </c>
      <c r="B2496" t="s">
        <v>96</v>
      </c>
      <c r="C2496" t="s">
        <v>243</v>
      </c>
      <c r="D2496" t="s">
        <v>98</v>
      </c>
    </row>
    <row r="2497" spans="1:4" x14ac:dyDescent="0.5">
      <c r="A2497" t="s">
        <v>151</v>
      </c>
      <c r="B2497" t="s">
        <v>97</v>
      </c>
      <c r="C2497" t="s">
        <v>749</v>
      </c>
    </row>
    <row r="2498" spans="1:4" x14ac:dyDescent="0.5">
      <c r="A2498" t="s">
        <v>532</v>
      </c>
      <c r="B2498" t="s">
        <v>96</v>
      </c>
      <c r="C2498" t="s">
        <v>532</v>
      </c>
    </row>
    <row r="2499" spans="1:4" x14ac:dyDescent="0.5">
      <c r="A2499" t="s">
        <v>378</v>
      </c>
      <c r="B2499" t="s">
        <v>97</v>
      </c>
      <c r="C2499" t="s">
        <v>378</v>
      </c>
    </row>
    <row r="2500" spans="1:4" x14ac:dyDescent="0.5">
      <c r="A2500" t="s">
        <v>137</v>
      </c>
      <c r="B2500" t="s">
        <v>96</v>
      </c>
      <c r="C2500" t="s">
        <v>803</v>
      </c>
      <c r="D2500" t="s">
        <v>98</v>
      </c>
    </row>
    <row r="2501" spans="1:4" x14ac:dyDescent="0.5">
      <c r="A2501" t="s">
        <v>478</v>
      </c>
      <c r="B2501" t="s">
        <v>97</v>
      </c>
      <c r="C2501" t="s">
        <v>718</v>
      </c>
    </row>
    <row r="2502" spans="1:4" x14ac:dyDescent="0.5">
      <c r="A2502" t="s">
        <v>1060</v>
      </c>
      <c r="B2502" t="s">
        <v>97</v>
      </c>
      <c r="C2502" t="s">
        <v>1060</v>
      </c>
    </row>
    <row r="2503" spans="1:4" x14ac:dyDescent="0.5">
      <c r="A2503" t="s">
        <v>140</v>
      </c>
      <c r="B2503" t="s">
        <v>97</v>
      </c>
      <c r="C2503" t="s">
        <v>140</v>
      </c>
    </row>
    <row r="2504" spans="1:4" x14ac:dyDescent="0.5">
      <c r="A2504" t="s">
        <v>502</v>
      </c>
      <c r="B2504" t="s">
        <v>97</v>
      </c>
      <c r="C2504" t="s">
        <v>502</v>
      </c>
      <c r="D2504" t="s">
        <v>722</v>
      </c>
    </row>
    <row r="2505" spans="1:4" x14ac:dyDescent="0.5">
      <c r="A2505" t="s">
        <v>1140</v>
      </c>
      <c r="B2505" t="s">
        <v>97</v>
      </c>
      <c r="C2505" t="s">
        <v>1140</v>
      </c>
    </row>
    <row r="2506" spans="1:4" x14ac:dyDescent="0.5">
      <c r="A2506" t="s">
        <v>1149</v>
      </c>
      <c r="B2506" t="s">
        <v>96</v>
      </c>
      <c r="C2506" t="s">
        <v>1149</v>
      </c>
    </row>
    <row r="2507" spans="1:4" x14ac:dyDescent="0.5">
      <c r="A2507" t="s">
        <v>1100</v>
      </c>
      <c r="B2507" t="s">
        <v>97</v>
      </c>
      <c r="C2507" t="s">
        <v>1101</v>
      </c>
    </row>
    <row r="2508" spans="1:4" x14ac:dyDescent="0.5">
      <c r="A2508" t="s">
        <v>585</v>
      </c>
      <c r="B2508" t="s">
        <v>96</v>
      </c>
      <c r="C2508" t="s">
        <v>585</v>
      </c>
      <c r="D2508" t="s">
        <v>98</v>
      </c>
    </row>
    <row r="2509" spans="1:4" x14ac:dyDescent="0.5">
      <c r="A2509" t="s">
        <v>140</v>
      </c>
      <c r="B2509" t="s">
        <v>97</v>
      </c>
      <c r="C2509" t="s">
        <v>140</v>
      </c>
    </row>
    <row r="2510" spans="1:4" x14ac:dyDescent="0.5">
      <c r="A2510" t="s">
        <v>1150</v>
      </c>
      <c r="B2510" t="s">
        <v>97</v>
      </c>
      <c r="C2510" t="s">
        <v>1150</v>
      </c>
    </row>
    <row r="2511" spans="1:4" x14ac:dyDescent="0.5">
      <c r="A2511" t="s">
        <v>711</v>
      </c>
      <c r="B2511" t="s">
        <v>96</v>
      </c>
      <c r="C2511" t="s">
        <v>614</v>
      </c>
    </row>
    <row r="2512" spans="1:4" x14ac:dyDescent="0.5">
      <c r="A2512" t="s">
        <v>323</v>
      </c>
      <c r="B2512" t="s">
        <v>97</v>
      </c>
      <c r="C2512" t="s">
        <v>755</v>
      </c>
    </row>
    <row r="2513" spans="1:4" x14ac:dyDescent="0.5">
      <c r="A2513" t="s">
        <v>386</v>
      </c>
      <c r="B2513" t="s">
        <v>97</v>
      </c>
      <c r="C2513" t="s">
        <v>386</v>
      </c>
      <c r="D2513" t="s">
        <v>98</v>
      </c>
    </row>
    <row r="2514" spans="1:4" x14ac:dyDescent="0.5">
      <c r="A2514" t="s">
        <v>1087</v>
      </c>
      <c r="B2514" t="s">
        <v>97</v>
      </c>
      <c r="C2514" t="s">
        <v>1088</v>
      </c>
    </row>
    <row r="2515" spans="1:4" x14ac:dyDescent="0.5">
      <c r="A2515" t="s">
        <v>1151</v>
      </c>
      <c r="B2515" t="s">
        <v>97</v>
      </c>
      <c r="C2515" t="s">
        <v>1151</v>
      </c>
    </row>
    <row r="2516" spans="1:4" x14ac:dyDescent="0.5">
      <c r="A2516" t="s">
        <v>532</v>
      </c>
      <c r="B2516" t="s">
        <v>96</v>
      </c>
      <c r="C2516" t="s">
        <v>532</v>
      </c>
    </row>
    <row r="2517" spans="1:4" x14ac:dyDescent="0.5">
      <c r="A2517" t="s">
        <v>214</v>
      </c>
      <c r="B2517" t="s">
        <v>97</v>
      </c>
      <c r="C2517" t="s">
        <v>779</v>
      </c>
    </row>
    <row r="2518" spans="1:4" x14ac:dyDescent="0.5">
      <c r="A2518" t="s">
        <v>905</v>
      </c>
      <c r="B2518" t="s">
        <v>97</v>
      </c>
      <c r="C2518" t="s">
        <v>905</v>
      </c>
      <c r="D2518" t="s">
        <v>98</v>
      </c>
    </row>
    <row r="2519" spans="1:4" x14ac:dyDescent="0.5">
      <c r="A2519" t="s">
        <v>415</v>
      </c>
      <c r="B2519" t="s">
        <v>97</v>
      </c>
      <c r="C2519" t="s">
        <v>415</v>
      </c>
      <c r="D2519" t="s">
        <v>705</v>
      </c>
    </row>
    <row r="2520" spans="1:4" x14ac:dyDescent="0.5">
      <c r="A2520" t="s">
        <v>312</v>
      </c>
      <c r="B2520" t="s">
        <v>97</v>
      </c>
      <c r="C2520" t="s">
        <v>312</v>
      </c>
      <c r="D2520" t="s">
        <v>98</v>
      </c>
    </row>
    <row r="2521" spans="1:4" x14ac:dyDescent="0.5">
      <c r="A2521" t="s">
        <v>559</v>
      </c>
      <c r="B2521" t="s">
        <v>97</v>
      </c>
      <c r="C2521" t="s">
        <v>775</v>
      </c>
      <c r="D2521" t="s">
        <v>701</v>
      </c>
    </row>
    <row r="2522" spans="1:4" x14ac:dyDescent="0.5">
      <c r="A2522" t="s">
        <v>1067</v>
      </c>
      <c r="B2522" t="s">
        <v>97</v>
      </c>
      <c r="C2522" t="s">
        <v>1152</v>
      </c>
    </row>
    <row r="2523" spans="1:4" x14ac:dyDescent="0.5">
      <c r="A2523" t="s">
        <v>149</v>
      </c>
      <c r="B2523" t="s">
        <v>96</v>
      </c>
      <c r="C2523" t="s">
        <v>149</v>
      </c>
    </row>
    <row r="2524" spans="1:4" x14ac:dyDescent="0.5">
      <c r="A2524" t="s">
        <v>316</v>
      </c>
      <c r="B2524" t="s">
        <v>97</v>
      </c>
      <c r="C2524" t="s">
        <v>316</v>
      </c>
      <c r="D2524" t="s">
        <v>98</v>
      </c>
    </row>
    <row r="2525" spans="1:4" x14ac:dyDescent="0.5">
      <c r="A2525" t="s">
        <v>235</v>
      </c>
      <c r="B2525" t="s">
        <v>97</v>
      </c>
      <c r="C2525" t="s">
        <v>235</v>
      </c>
    </row>
    <row r="2526" spans="1:4" x14ac:dyDescent="0.5">
      <c r="A2526" t="s">
        <v>209</v>
      </c>
      <c r="B2526" t="s">
        <v>97</v>
      </c>
      <c r="C2526" t="s">
        <v>209</v>
      </c>
    </row>
    <row r="2527" spans="1:4" x14ac:dyDescent="0.5">
      <c r="A2527" t="s">
        <v>191</v>
      </c>
      <c r="B2527" t="s">
        <v>97</v>
      </c>
      <c r="C2527" t="s">
        <v>191</v>
      </c>
    </row>
    <row r="2528" spans="1:4" x14ac:dyDescent="0.5">
      <c r="A2528" t="s">
        <v>453</v>
      </c>
      <c r="B2528" t="s">
        <v>96</v>
      </c>
      <c r="C2528" t="s">
        <v>453</v>
      </c>
      <c r="D2528" t="s">
        <v>98</v>
      </c>
    </row>
    <row r="2529" spans="1:4" x14ac:dyDescent="0.5">
      <c r="A2529" t="s">
        <v>478</v>
      </c>
      <c r="B2529" t="s">
        <v>97</v>
      </c>
      <c r="C2529" t="s">
        <v>718</v>
      </c>
    </row>
    <row r="2530" spans="1:4" x14ac:dyDescent="0.5">
      <c r="A2530" t="s">
        <v>327</v>
      </c>
      <c r="B2530" t="s">
        <v>97</v>
      </c>
      <c r="C2530" t="s">
        <v>327</v>
      </c>
      <c r="D2530" t="s">
        <v>701</v>
      </c>
    </row>
    <row r="2531" spans="1:4" x14ac:dyDescent="0.5">
      <c r="A2531" t="s">
        <v>1153</v>
      </c>
      <c r="B2531" t="s">
        <v>97</v>
      </c>
      <c r="C2531" t="s">
        <v>1153</v>
      </c>
    </row>
    <row r="2532" spans="1:4" x14ac:dyDescent="0.5">
      <c r="A2532" t="s">
        <v>323</v>
      </c>
      <c r="B2532" t="s">
        <v>97</v>
      </c>
      <c r="C2532" t="s">
        <v>755</v>
      </c>
    </row>
    <row r="2533" spans="1:4" x14ac:dyDescent="0.5">
      <c r="A2533" t="s">
        <v>334</v>
      </c>
      <c r="B2533" t="s">
        <v>97</v>
      </c>
      <c r="C2533" t="s">
        <v>334</v>
      </c>
      <c r="D2533" t="s">
        <v>722</v>
      </c>
    </row>
    <row r="2534" spans="1:4" x14ac:dyDescent="0.5">
      <c r="A2534" t="s">
        <v>180</v>
      </c>
      <c r="B2534" t="s">
        <v>97</v>
      </c>
      <c r="C2534" t="s">
        <v>702</v>
      </c>
    </row>
    <row r="2535" spans="1:4" x14ac:dyDescent="0.5">
      <c r="A2535" t="s">
        <v>529</v>
      </c>
      <c r="B2535" t="s">
        <v>97</v>
      </c>
      <c r="C2535" t="s">
        <v>759</v>
      </c>
    </row>
    <row r="2536" spans="1:4" x14ac:dyDescent="0.5">
      <c r="A2536" t="s">
        <v>1154</v>
      </c>
      <c r="B2536" t="s">
        <v>97</v>
      </c>
      <c r="C2536" t="s">
        <v>1155</v>
      </c>
    </row>
    <row r="2537" spans="1:4" x14ac:dyDescent="0.5">
      <c r="A2537" t="s">
        <v>122</v>
      </c>
      <c r="B2537" t="s">
        <v>97</v>
      </c>
      <c r="C2537" t="s">
        <v>122</v>
      </c>
    </row>
    <row r="2538" spans="1:4" x14ac:dyDescent="0.5">
      <c r="A2538" t="s">
        <v>189</v>
      </c>
      <c r="B2538" t="s">
        <v>97</v>
      </c>
      <c r="C2538" t="s">
        <v>189</v>
      </c>
    </row>
    <row r="2539" spans="1:4" x14ac:dyDescent="0.5">
      <c r="A2539" t="s">
        <v>125</v>
      </c>
      <c r="B2539" t="s">
        <v>97</v>
      </c>
      <c r="C2539" t="s">
        <v>125</v>
      </c>
      <c r="D2539" t="s">
        <v>98</v>
      </c>
    </row>
    <row r="2540" spans="1:4" x14ac:dyDescent="0.5">
      <c r="A2540" t="s">
        <v>115</v>
      </c>
      <c r="B2540" t="s">
        <v>97</v>
      </c>
      <c r="C2540" t="s">
        <v>115</v>
      </c>
      <c r="D2540" t="s">
        <v>705</v>
      </c>
    </row>
    <row r="2541" spans="1:4" x14ac:dyDescent="0.5">
      <c r="A2541" t="s">
        <v>186</v>
      </c>
      <c r="B2541" t="s">
        <v>97</v>
      </c>
      <c r="C2541" t="s">
        <v>186</v>
      </c>
      <c r="D2541" t="s">
        <v>98</v>
      </c>
    </row>
    <row r="2542" spans="1:4" x14ac:dyDescent="0.5">
      <c r="A2542" t="s">
        <v>138</v>
      </c>
      <c r="B2542" t="s">
        <v>96</v>
      </c>
      <c r="C2542" t="s">
        <v>138</v>
      </c>
    </row>
    <row r="2543" spans="1:4" x14ac:dyDescent="0.5">
      <c r="A2543" t="s">
        <v>176</v>
      </c>
      <c r="B2543" t="s">
        <v>97</v>
      </c>
      <c r="C2543" t="s">
        <v>176</v>
      </c>
    </row>
    <row r="2544" spans="1:4" x14ac:dyDescent="0.5">
      <c r="A2544" t="s">
        <v>175</v>
      </c>
      <c r="B2544" t="s">
        <v>96</v>
      </c>
      <c r="C2544" t="s">
        <v>175</v>
      </c>
      <c r="D2544" t="s">
        <v>98</v>
      </c>
    </row>
    <row r="2545" spans="1:4" x14ac:dyDescent="0.5">
      <c r="A2545" t="s">
        <v>220</v>
      </c>
      <c r="B2545" t="s">
        <v>96</v>
      </c>
      <c r="C2545" t="s">
        <v>220</v>
      </c>
      <c r="D2545" t="s">
        <v>98</v>
      </c>
    </row>
    <row r="2546" spans="1:4" x14ac:dyDescent="0.5">
      <c r="A2546" t="s">
        <v>276</v>
      </c>
      <c r="B2546" t="s">
        <v>96</v>
      </c>
      <c r="C2546" t="s">
        <v>276</v>
      </c>
      <c r="D2546" t="s">
        <v>98</v>
      </c>
    </row>
    <row r="2547" spans="1:4" x14ac:dyDescent="0.5">
      <c r="A2547" t="s">
        <v>380</v>
      </c>
      <c r="B2547" t="s">
        <v>97</v>
      </c>
      <c r="C2547" t="s">
        <v>380</v>
      </c>
    </row>
    <row r="2548" spans="1:4" x14ac:dyDescent="0.5">
      <c r="A2548" t="s">
        <v>159</v>
      </c>
      <c r="B2548" t="s">
        <v>97</v>
      </c>
      <c r="C2548" t="s">
        <v>159</v>
      </c>
      <c r="D2548" t="s">
        <v>98</v>
      </c>
    </row>
    <row r="2549" spans="1:4" x14ac:dyDescent="0.5">
      <c r="A2549" t="s">
        <v>664</v>
      </c>
      <c r="B2549" t="s">
        <v>96</v>
      </c>
      <c r="C2549" t="s">
        <v>664</v>
      </c>
      <c r="D2549" t="s">
        <v>98</v>
      </c>
    </row>
    <row r="2550" spans="1:4" x14ac:dyDescent="0.5">
      <c r="A2550" t="s">
        <v>721</v>
      </c>
      <c r="B2550" t="s">
        <v>97</v>
      </c>
      <c r="C2550" t="s">
        <v>516</v>
      </c>
      <c r="D2550" t="s">
        <v>98</v>
      </c>
    </row>
    <row r="2551" spans="1:4" x14ac:dyDescent="0.5">
      <c r="A2551" t="s">
        <v>955</v>
      </c>
      <c r="B2551" t="s">
        <v>97</v>
      </c>
      <c r="C2551" t="s">
        <v>955</v>
      </c>
    </row>
    <row r="2552" spans="1:4" x14ac:dyDescent="0.5">
      <c r="A2552" t="s">
        <v>159</v>
      </c>
      <c r="B2552" t="s">
        <v>97</v>
      </c>
      <c r="C2552" t="s">
        <v>159</v>
      </c>
      <c r="D2552" t="s">
        <v>98</v>
      </c>
    </row>
    <row r="2553" spans="1:4" x14ac:dyDescent="0.5">
      <c r="A2553" t="s">
        <v>226</v>
      </c>
      <c r="B2553" t="s">
        <v>97</v>
      </c>
      <c r="C2553" t="s">
        <v>1156</v>
      </c>
      <c r="D2553" t="s">
        <v>98</v>
      </c>
    </row>
    <row r="2554" spans="1:4" x14ac:dyDescent="0.5">
      <c r="A2554" t="s">
        <v>400</v>
      </c>
      <c r="B2554" t="s">
        <v>97</v>
      </c>
      <c r="C2554" t="s">
        <v>400</v>
      </c>
    </row>
    <row r="2555" spans="1:4" x14ac:dyDescent="0.5">
      <c r="A2555" t="s">
        <v>323</v>
      </c>
      <c r="B2555" t="s">
        <v>97</v>
      </c>
      <c r="C2555" t="s">
        <v>755</v>
      </c>
    </row>
    <row r="2556" spans="1:4" x14ac:dyDescent="0.5">
      <c r="A2556" t="s">
        <v>574</v>
      </c>
      <c r="B2556" t="s">
        <v>97</v>
      </c>
      <c r="C2556" t="s">
        <v>574</v>
      </c>
      <c r="D2556" t="s">
        <v>98</v>
      </c>
    </row>
    <row r="2557" spans="1:4" x14ac:dyDescent="0.5">
      <c r="A2557" t="s">
        <v>1157</v>
      </c>
      <c r="B2557" t="s">
        <v>97</v>
      </c>
      <c r="C2557" t="s">
        <v>1157</v>
      </c>
    </row>
    <row r="2558" spans="1:4" x14ac:dyDescent="0.5">
      <c r="A2558" t="s">
        <v>229</v>
      </c>
      <c r="B2558" t="s">
        <v>97</v>
      </c>
      <c r="C2558" t="s">
        <v>229</v>
      </c>
      <c r="D2558" t="s">
        <v>722</v>
      </c>
    </row>
    <row r="2559" spans="1:4" x14ac:dyDescent="0.5">
      <c r="A2559" t="s">
        <v>321</v>
      </c>
      <c r="B2559" t="s">
        <v>97</v>
      </c>
      <c r="C2559" t="s">
        <v>321</v>
      </c>
      <c r="D2559" t="s">
        <v>98</v>
      </c>
    </row>
    <row r="2560" spans="1:4" x14ac:dyDescent="0.5">
      <c r="A2560" t="s">
        <v>258</v>
      </c>
      <c r="B2560" t="s">
        <v>97</v>
      </c>
      <c r="C2560" t="s">
        <v>258</v>
      </c>
      <c r="D2560" t="s">
        <v>98</v>
      </c>
    </row>
    <row r="2561" spans="1:4" x14ac:dyDescent="0.5">
      <c r="A2561" t="s">
        <v>778</v>
      </c>
      <c r="B2561" t="s">
        <v>96</v>
      </c>
      <c r="C2561" t="s">
        <v>778</v>
      </c>
    </row>
    <row r="2562" spans="1:4" x14ac:dyDescent="0.5">
      <c r="A2562" t="s">
        <v>144</v>
      </c>
      <c r="B2562" t="s">
        <v>97</v>
      </c>
      <c r="C2562" t="s">
        <v>144</v>
      </c>
    </row>
    <row r="2563" spans="1:4" x14ac:dyDescent="0.5">
      <c r="A2563" t="s">
        <v>253</v>
      </c>
      <c r="B2563" t="s">
        <v>97</v>
      </c>
      <c r="C2563" t="s">
        <v>734</v>
      </c>
    </row>
    <row r="2564" spans="1:4" x14ac:dyDescent="0.5">
      <c r="A2564" t="s">
        <v>287</v>
      </c>
      <c r="B2564" t="s">
        <v>97</v>
      </c>
      <c r="C2564" t="s">
        <v>287</v>
      </c>
    </row>
    <row r="2565" spans="1:4" x14ac:dyDescent="0.5">
      <c r="A2565" t="s">
        <v>125</v>
      </c>
      <c r="B2565" t="s">
        <v>97</v>
      </c>
      <c r="C2565" t="s">
        <v>1158</v>
      </c>
      <c r="D2565" t="s">
        <v>98</v>
      </c>
    </row>
    <row r="2566" spans="1:4" x14ac:dyDescent="0.5">
      <c r="A2566" t="s">
        <v>572</v>
      </c>
      <c r="B2566" t="s">
        <v>96</v>
      </c>
      <c r="C2566" t="s">
        <v>572</v>
      </c>
      <c r="D2566" t="s">
        <v>98</v>
      </c>
    </row>
    <row r="2567" spans="1:4" x14ac:dyDescent="0.5">
      <c r="A2567" t="s">
        <v>233</v>
      </c>
      <c r="B2567" t="s">
        <v>97</v>
      </c>
      <c r="C2567" t="s">
        <v>233</v>
      </c>
      <c r="D2567" t="s">
        <v>98</v>
      </c>
    </row>
    <row r="2568" spans="1:4" x14ac:dyDescent="0.5">
      <c r="A2568" t="s">
        <v>499</v>
      </c>
      <c r="B2568" t="s">
        <v>97</v>
      </c>
      <c r="C2568" t="s">
        <v>499</v>
      </c>
    </row>
    <row r="2569" spans="1:4" x14ac:dyDescent="0.5">
      <c r="A2569" t="s">
        <v>125</v>
      </c>
      <c r="B2569" t="s">
        <v>97</v>
      </c>
      <c r="C2569" t="s">
        <v>1159</v>
      </c>
      <c r="D2569" t="s">
        <v>98</v>
      </c>
    </row>
    <row r="2570" spans="1:4" x14ac:dyDescent="0.5">
      <c r="A2570" t="s">
        <v>1160</v>
      </c>
      <c r="B2570" t="s">
        <v>97</v>
      </c>
      <c r="C2570" t="s">
        <v>1161</v>
      </c>
      <c r="D2570" t="s">
        <v>98</v>
      </c>
    </row>
    <row r="2571" spans="1:4" x14ac:dyDescent="0.5">
      <c r="A2571" t="s">
        <v>115</v>
      </c>
      <c r="B2571" t="s">
        <v>97</v>
      </c>
      <c r="C2571" t="s">
        <v>115</v>
      </c>
      <c r="D2571" t="s">
        <v>705</v>
      </c>
    </row>
    <row r="2572" spans="1:4" x14ac:dyDescent="0.5">
      <c r="A2572" t="s">
        <v>323</v>
      </c>
      <c r="B2572" t="s">
        <v>97</v>
      </c>
      <c r="C2572" t="s">
        <v>755</v>
      </c>
    </row>
    <row r="2573" spans="1:4" x14ac:dyDescent="0.5">
      <c r="A2573" t="s">
        <v>968</v>
      </c>
      <c r="B2573" t="s">
        <v>97</v>
      </c>
      <c r="C2573" t="s">
        <v>968</v>
      </c>
      <c r="D2573" t="s">
        <v>98</v>
      </c>
    </row>
    <row r="2574" spans="1:4" x14ac:dyDescent="0.5">
      <c r="A2574" t="s">
        <v>535</v>
      </c>
      <c r="B2574" t="s">
        <v>97</v>
      </c>
      <c r="C2574" t="s">
        <v>535</v>
      </c>
    </row>
    <row r="2575" spans="1:4" x14ac:dyDescent="0.5">
      <c r="A2575" t="s">
        <v>151</v>
      </c>
      <c r="B2575" t="s">
        <v>97</v>
      </c>
      <c r="C2575" t="s">
        <v>749</v>
      </c>
    </row>
    <row r="2576" spans="1:4" x14ac:dyDescent="0.5">
      <c r="A2576" t="s">
        <v>157</v>
      </c>
      <c r="B2576" t="s">
        <v>97</v>
      </c>
      <c r="C2576" t="s">
        <v>825</v>
      </c>
      <c r="D2576" t="s">
        <v>98</v>
      </c>
    </row>
    <row r="2577" spans="1:4" x14ac:dyDescent="0.5">
      <c r="A2577" t="s">
        <v>392</v>
      </c>
      <c r="B2577" t="s">
        <v>97</v>
      </c>
      <c r="C2577" t="s">
        <v>817</v>
      </c>
    </row>
    <row r="2578" spans="1:4" x14ac:dyDescent="0.5">
      <c r="A2578" t="s">
        <v>1162</v>
      </c>
      <c r="B2578" t="s">
        <v>97</v>
      </c>
      <c r="C2578" t="s">
        <v>1162</v>
      </c>
    </row>
    <row r="2579" spans="1:4" x14ac:dyDescent="0.5">
      <c r="A2579" t="s">
        <v>436</v>
      </c>
      <c r="B2579" t="s">
        <v>97</v>
      </c>
      <c r="C2579" t="s">
        <v>436</v>
      </c>
      <c r="D2579" t="s">
        <v>98</v>
      </c>
    </row>
    <row r="2580" spans="1:4" x14ac:dyDescent="0.5">
      <c r="A2580" t="s">
        <v>226</v>
      </c>
      <c r="B2580" t="s">
        <v>97</v>
      </c>
      <c r="C2580" t="s">
        <v>983</v>
      </c>
      <c r="D2580" t="s">
        <v>98</v>
      </c>
    </row>
    <row r="2581" spans="1:4" x14ac:dyDescent="0.5">
      <c r="A2581" t="s">
        <v>184</v>
      </c>
      <c r="B2581" t="s">
        <v>97</v>
      </c>
      <c r="C2581" t="s">
        <v>184</v>
      </c>
      <c r="D2581" t="s">
        <v>98</v>
      </c>
    </row>
    <row r="2582" spans="1:4" x14ac:dyDescent="0.5">
      <c r="A2582" t="s">
        <v>685</v>
      </c>
      <c r="B2582" t="s">
        <v>97</v>
      </c>
      <c r="C2582" t="s">
        <v>685</v>
      </c>
    </row>
    <row r="2583" spans="1:4" x14ac:dyDescent="0.5">
      <c r="A2583" t="s">
        <v>550</v>
      </c>
      <c r="B2583" t="s">
        <v>97</v>
      </c>
      <c r="C2583" t="s">
        <v>736</v>
      </c>
    </row>
    <row r="2584" spans="1:4" x14ac:dyDescent="0.5">
      <c r="A2584" t="s">
        <v>196</v>
      </c>
      <c r="B2584" t="s">
        <v>97</v>
      </c>
      <c r="C2584" t="s">
        <v>196</v>
      </c>
      <c r="D2584" t="s">
        <v>98</v>
      </c>
    </row>
    <row r="2585" spans="1:4" x14ac:dyDescent="0.5">
      <c r="A2585" t="s">
        <v>125</v>
      </c>
      <c r="B2585" t="s">
        <v>97</v>
      </c>
      <c r="C2585" t="s">
        <v>125</v>
      </c>
      <c r="D2585" t="s">
        <v>98</v>
      </c>
    </row>
    <row r="2586" spans="1:4" x14ac:dyDescent="0.5">
      <c r="A2586" t="s">
        <v>126</v>
      </c>
      <c r="B2586" t="s">
        <v>97</v>
      </c>
      <c r="C2586" t="s">
        <v>768</v>
      </c>
      <c r="D2586" t="s">
        <v>98</v>
      </c>
    </row>
    <row r="2587" spans="1:4" x14ac:dyDescent="0.5">
      <c r="A2587" t="s">
        <v>162</v>
      </c>
      <c r="B2587" t="s">
        <v>97</v>
      </c>
      <c r="C2587" t="s">
        <v>162</v>
      </c>
      <c r="D2587" t="s">
        <v>98</v>
      </c>
    </row>
    <row r="2588" spans="1:4" x14ac:dyDescent="0.5">
      <c r="A2588" t="s">
        <v>236</v>
      </c>
      <c r="B2588" t="s">
        <v>96</v>
      </c>
      <c r="C2588" t="s">
        <v>236</v>
      </c>
      <c r="D2588" t="s">
        <v>701</v>
      </c>
    </row>
    <row r="2589" spans="1:4" x14ac:dyDescent="0.5">
      <c r="A2589" t="s">
        <v>169</v>
      </c>
      <c r="B2589" t="s">
        <v>97</v>
      </c>
      <c r="C2589" t="s">
        <v>169</v>
      </c>
      <c r="D2589" t="s">
        <v>98</v>
      </c>
    </row>
    <row r="2590" spans="1:4" x14ac:dyDescent="0.5">
      <c r="A2590" t="s">
        <v>478</v>
      </c>
      <c r="B2590" t="s">
        <v>97</v>
      </c>
      <c r="C2590" t="s">
        <v>718</v>
      </c>
    </row>
    <row r="2591" spans="1:4" x14ac:dyDescent="0.5">
      <c r="A2591" t="s">
        <v>242</v>
      </c>
      <c r="B2591" t="s">
        <v>96</v>
      </c>
      <c r="C2591" t="s">
        <v>242</v>
      </c>
      <c r="D2591" t="s">
        <v>701</v>
      </c>
    </row>
    <row r="2592" spans="1:4" x14ac:dyDescent="0.5">
      <c r="A2592" t="s">
        <v>226</v>
      </c>
      <c r="B2592" t="s">
        <v>97</v>
      </c>
      <c r="C2592" t="s">
        <v>1163</v>
      </c>
      <c r="D2592" t="s">
        <v>98</v>
      </c>
    </row>
    <row r="2593" spans="1:4" x14ac:dyDescent="0.5">
      <c r="A2593" t="s">
        <v>226</v>
      </c>
      <c r="B2593" t="s">
        <v>97</v>
      </c>
      <c r="C2593" t="s">
        <v>1164</v>
      </c>
      <c r="D2593" t="s">
        <v>98</v>
      </c>
    </row>
    <row r="2594" spans="1:4" x14ac:dyDescent="0.5">
      <c r="A2594" t="s">
        <v>416</v>
      </c>
      <c r="B2594" t="s">
        <v>97</v>
      </c>
      <c r="C2594" t="s">
        <v>416</v>
      </c>
    </row>
    <row r="2595" spans="1:4" x14ac:dyDescent="0.5">
      <c r="A2595" t="s">
        <v>211</v>
      </c>
      <c r="B2595" t="s">
        <v>97</v>
      </c>
      <c r="C2595" t="s">
        <v>211</v>
      </c>
    </row>
    <row r="2596" spans="1:4" x14ac:dyDescent="0.5">
      <c r="A2596" t="s">
        <v>1089</v>
      </c>
      <c r="B2596" t="s">
        <v>96</v>
      </c>
      <c r="C2596" t="s">
        <v>1089</v>
      </c>
      <c r="D2596" t="s">
        <v>98</v>
      </c>
    </row>
    <row r="2597" spans="1:4" x14ac:dyDescent="0.5">
      <c r="A2597" t="s">
        <v>196</v>
      </c>
      <c r="B2597" t="s">
        <v>97</v>
      </c>
      <c r="C2597" t="s">
        <v>196</v>
      </c>
      <c r="D2597" t="s">
        <v>98</v>
      </c>
    </row>
    <row r="2598" spans="1:4" x14ac:dyDescent="0.5">
      <c r="A2598" t="s">
        <v>275</v>
      </c>
      <c r="B2598" t="s">
        <v>97</v>
      </c>
      <c r="C2598" t="s">
        <v>275</v>
      </c>
    </row>
    <row r="2599" spans="1:4" x14ac:dyDescent="0.5">
      <c r="A2599" t="s">
        <v>400</v>
      </c>
      <c r="B2599" t="s">
        <v>97</v>
      </c>
      <c r="C2599" t="s">
        <v>400</v>
      </c>
    </row>
    <row r="2600" spans="1:4" x14ac:dyDescent="0.5">
      <c r="A2600" t="s">
        <v>176</v>
      </c>
      <c r="B2600" t="s">
        <v>97</v>
      </c>
      <c r="C2600" t="s">
        <v>176</v>
      </c>
    </row>
    <row r="2601" spans="1:4" x14ac:dyDescent="0.5">
      <c r="A2601" t="s">
        <v>323</v>
      </c>
      <c r="B2601" t="s">
        <v>97</v>
      </c>
      <c r="C2601" t="s">
        <v>755</v>
      </c>
    </row>
    <row r="2602" spans="1:4" x14ac:dyDescent="0.5">
      <c r="A2602" t="s">
        <v>144</v>
      </c>
      <c r="B2602" t="s">
        <v>97</v>
      </c>
      <c r="C2602" t="s">
        <v>144</v>
      </c>
    </row>
    <row r="2603" spans="1:4" x14ac:dyDescent="0.5">
      <c r="A2603" t="s">
        <v>728</v>
      </c>
      <c r="B2603" t="s">
        <v>96</v>
      </c>
      <c r="C2603" t="s">
        <v>222</v>
      </c>
      <c r="D2603" t="s">
        <v>98</v>
      </c>
    </row>
    <row r="2604" spans="1:4" x14ac:dyDescent="0.5">
      <c r="A2604" t="s">
        <v>115</v>
      </c>
      <c r="B2604" t="s">
        <v>97</v>
      </c>
      <c r="C2604" t="s">
        <v>115</v>
      </c>
      <c r="D2604" t="s">
        <v>705</v>
      </c>
    </row>
    <row r="2605" spans="1:4" x14ac:dyDescent="0.5">
      <c r="A2605" t="s">
        <v>628</v>
      </c>
      <c r="B2605" t="s">
        <v>97</v>
      </c>
      <c r="C2605" t="s">
        <v>790</v>
      </c>
    </row>
    <row r="2606" spans="1:4" x14ac:dyDescent="0.5">
      <c r="A2606" t="s">
        <v>664</v>
      </c>
      <c r="B2606" t="s">
        <v>96</v>
      </c>
      <c r="C2606" t="s">
        <v>664</v>
      </c>
      <c r="D2606" t="s">
        <v>98</v>
      </c>
    </row>
    <row r="2607" spans="1:4" x14ac:dyDescent="0.5">
      <c r="A2607" t="s">
        <v>185</v>
      </c>
      <c r="B2607" t="s">
        <v>97</v>
      </c>
      <c r="C2607" t="s">
        <v>185</v>
      </c>
    </row>
    <row r="2608" spans="1:4" x14ac:dyDescent="0.5">
      <c r="A2608" t="s">
        <v>182</v>
      </c>
      <c r="B2608" t="s">
        <v>97</v>
      </c>
      <c r="C2608" t="s">
        <v>182</v>
      </c>
      <c r="D2608" t="s">
        <v>705</v>
      </c>
    </row>
    <row r="2609" spans="1:4" x14ac:dyDescent="0.5">
      <c r="A2609" t="s">
        <v>308</v>
      </c>
      <c r="B2609" t="s">
        <v>97</v>
      </c>
      <c r="C2609" t="s">
        <v>308</v>
      </c>
    </row>
    <row r="2610" spans="1:4" x14ac:dyDescent="0.5">
      <c r="A2610" t="s">
        <v>511</v>
      </c>
      <c r="B2610" t="s">
        <v>97</v>
      </c>
      <c r="C2610" t="s">
        <v>511</v>
      </c>
    </row>
    <row r="2611" spans="1:4" x14ac:dyDescent="0.5">
      <c r="A2611" t="s">
        <v>1165</v>
      </c>
      <c r="B2611" t="s">
        <v>97</v>
      </c>
      <c r="C2611" t="s">
        <v>1165</v>
      </c>
      <c r="D2611" t="s">
        <v>98</v>
      </c>
    </row>
    <row r="2612" spans="1:4" x14ac:dyDescent="0.5">
      <c r="A2612" t="s">
        <v>528</v>
      </c>
      <c r="B2612" t="s">
        <v>97</v>
      </c>
      <c r="C2612" t="s">
        <v>528</v>
      </c>
      <c r="D2612" t="s">
        <v>98</v>
      </c>
    </row>
    <row r="2613" spans="1:4" x14ac:dyDescent="0.5">
      <c r="A2613" t="s">
        <v>1006</v>
      </c>
      <c r="B2613" t="s">
        <v>97</v>
      </c>
      <c r="C2613" t="s">
        <v>1006</v>
      </c>
    </row>
    <row r="2614" spans="1:4" x14ac:dyDescent="0.5">
      <c r="A2614" t="s">
        <v>159</v>
      </c>
      <c r="B2614" t="s">
        <v>97</v>
      </c>
      <c r="C2614" t="s">
        <v>159</v>
      </c>
      <c r="D2614" t="s">
        <v>98</v>
      </c>
    </row>
    <row r="2615" spans="1:4" x14ac:dyDescent="0.5">
      <c r="A2615" t="s">
        <v>245</v>
      </c>
      <c r="B2615" t="s">
        <v>97</v>
      </c>
      <c r="C2615" t="s">
        <v>245</v>
      </c>
      <c r="D2615" t="s">
        <v>98</v>
      </c>
    </row>
    <row r="2616" spans="1:4" x14ac:dyDescent="0.5">
      <c r="A2616" t="s">
        <v>252</v>
      </c>
      <c r="B2616" t="s">
        <v>97</v>
      </c>
      <c r="C2616" t="s">
        <v>743</v>
      </c>
      <c r="D2616" t="s">
        <v>705</v>
      </c>
    </row>
    <row r="2617" spans="1:4" x14ac:dyDescent="0.5">
      <c r="A2617" t="s">
        <v>1080</v>
      </c>
      <c r="B2617" t="s">
        <v>97</v>
      </c>
      <c r="C2617" t="s">
        <v>1080</v>
      </c>
      <c r="D2617" t="s">
        <v>98</v>
      </c>
    </row>
    <row r="2618" spans="1:4" x14ac:dyDescent="0.5">
      <c r="A2618" t="s">
        <v>156</v>
      </c>
      <c r="B2618" t="s">
        <v>97</v>
      </c>
      <c r="C2618" t="s">
        <v>156</v>
      </c>
      <c r="D2618" t="s">
        <v>98</v>
      </c>
    </row>
    <row r="2619" spans="1:4" x14ac:dyDescent="0.5">
      <c r="A2619" t="s">
        <v>189</v>
      </c>
      <c r="B2619" t="s">
        <v>97</v>
      </c>
      <c r="C2619" t="s">
        <v>189</v>
      </c>
    </row>
    <row r="2620" spans="1:4" x14ac:dyDescent="0.5">
      <c r="A2620" t="s">
        <v>1166</v>
      </c>
      <c r="B2620" t="s">
        <v>97</v>
      </c>
      <c r="C2620" t="s">
        <v>1166</v>
      </c>
    </row>
    <row r="2621" spans="1:4" x14ac:dyDescent="0.5">
      <c r="A2621" t="s">
        <v>393</v>
      </c>
      <c r="B2621" t="s">
        <v>97</v>
      </c>
      <c r="C2621" t="s">
        <v>393</v>
      </c>
      <c r="D2621" t="s">
        <v>705</v>
      </c>
    </row>
    <row r="2622" spans="1:4" x14ac:dyDescent="0.5">
      <c r="A2622" t="s">
        <v>174</v>
      </c>
      <c r="B2622" t="s">
        <v>96</v>
      </c>
      <c r="C2622" t="s">
        <v>174</v>
      </c>
    </row>
    <row r="2623" spans="1:4" x14ac:dyDescent="0.5">
      <c r="A2623" t="s">
        <v>621</v>
      </c>
      <c r="B2623" t="s">
        <v>96</v>
      </c>
      <c r="C2623" t="s">
        <v>621</v>
      </c>
      <c r="D2623" t="s">
        <v>98</v>
      </c>
    </row>
    <row r="2624" spans="1:4" x14ac:dyDescent="0.5">
      <c r="A2624" t="s">
        <v>386</v>
      </c>
      <c r="B2624" t="s">
        <v>97</v>
      </c>
      <c r="C2624" t="s">
        <v>386</v>
      </c>
      <c r="D2624" t="s">
        <v>98</v>
      </c>
    </row>
    <row r="2625" spans="1:4" x14ac:dyDescent="0.5">
      <c r="A2625" t="s">
        <v>1094</v>
      </c>
      <c r="B2625" t="s">
        <v>97</v>
      </c>
      <c r="C2625" t="s">
        <v>1094</v>
      </c>
    </row>
    <row r="2626" spans="1:4" x14ac:dyDescent="0.5">
      <c r="A2626" t="s">
        <v>258</v>
      </c>
      <c r="B2626" t="s">
        <v>97</v>
      </c>
      <c r="C2626" t="s">
        <v>258</v>
      </c>
      <c r="D2626" t="s">
        <v>98</v>
      </c>
    </row>
    <row r="2627" spans="1:4" x14ac:dyDescent="0.5">
      <c r="A2627" t="s">
        <v>162</v>
      </c>
      <c r="B2627" t="s">
        <v>97</v>
      </c>
      <c r="C2627" t="s">
        <v>162</v>
      </c>
      <c r="D2627" t="s">
        <v>98</v>
      </c>
    </row>
    <row r="2628" spans="1:4" x14ac:dyDescent="0.5">
      <c r="A2628" t="s">
        <v>137</v>
      </c>
      <c r="B2628" t="s">
        <v>96</v>
      </c>
      <c r="C2628" t="s">
        <v>803</v>
      </c>
      <c r="D2628" t="s">
        <v>98</v>
      </c>
    </row>
    <row r="2629" spans="1:4" x14ac:dyDescent="0.5">
      <c r="A2629" t="s">
        <v>436</v>
      </c>
      <c r="B2629" t="s">
        <v>97</v>
      </c>
      <c r="C2629" t="s">
        <v>436</v>
      </c>
      <c r="D2629" t="s">
        <v>98</v>
      </c>
    </row>
    <row r="2630" spans="1:4" x14ac:dyDescent="0.5">
      <c r="A2630" t="s">
        <v>207</v>
      </c>
      <c r="B2630" t="s">
        <v>96</v>
      </c>
      <c r="C2630" t="s">
        <v>789</v>
      </c>
      <c r="D2630" t="s">
        <v>705</v>
      </c>
    </row>
    <row r="2631" spans="1:4" x14ac:dyDescent="0.5">
      <c r="A2631" t="s">
        <v>393</v>
      </c>
      <c r="B2631" t="s">
        <v>97</v>
      </c>
      <c r="C2631" t="s">
        <v>393</v>
      </c>
      <c r="D2631" t="s">
        <v>705</v>
      </c>
    </row>
    <row r="2632" spans="1:4" x14ac:dyDescent="0.5">
      <c r="A2632" t="s">
        <v>196</v>
      </c>
      <c r="B2632" t="s">
        <v>97</v>
      </c>
      <c r="C2632" t="s">
        <v>196</v>
      </c>
      <c r="D2632" t="s">
        <v>98</v>
      </c>
    </row>
    <row r="2633" spans="1:4" x14ac:dyDescent="0.5">
      <c r="A2633" t="s">
        <v>261</v>
      </c>
      <c r="B2633" t="s">
        <v>97</v>
      </c>
      <c r="C2633" t="s">
        <v>261</v>
      </c>
      <c r="D2633" t="s">
        <v>98</v>
      </c>
    </row>
    <row r="2634" spans="1:4" x14ac:dyDescent="0.5">
      <c r="A2634" t="s">
        <v>159</v>
      </c>
      <c r="B2634" t="s">
        <v>97</v>
      </c>
      <c r="C2634" t="s">
        <v>159</v>
      </c>
      <c r="D2634" t="s">
        <v>98</v>
      </c>
    </row>
    <row r="2635" spans="1:4" x14ac:dyDescent="0.5">
      <c r="A2635" t="s">
        <v>957</v>
      </c>
      <c r="B2635" t="s">
        <v>97</v>
      </c>
      <c r="C2635" t="s">
        <v>957</v>
      </c>
      <c r="D2635" t="s">
        <v>705</v>
      </c>
    </row>
    <row r="2636" spans="1:4" x14ac:dyDescent="0.5">
      <c r="A2636" t="s">
        <v>1141</v>
      </c>
      <c r="B2636" t="s">
        <v>97</v>
      </c>
      <c r="C2636" t="s">
        <v>1142</v>
      </c>
    </row>
    <row r="2637" spans="1:4" x14ac:dyDescent="0.5">
      <c r="A2637" t="s">
        <v>214</v>
      </c>
      <c r="B2637" t="s">
        <v>97</v>
      </c>
      <c r="C2637" t="s">
        <v>779</v>
      </c>
    </row>
    <row r="2638" spans="1:4" x14ac:dyDescent="0.5">
      <c r="A2638" t="s">
        <v>510</v>
      </c>
      <c r="B2638" t="s">
        <v>97</v>
      </c>
      <c r="C2638" t="s">
        <v>510</v>
      </c>
    </row>
    <row r="2639" spans="1:4" x14ac:dyDescent="0.5">
      <c r="A2639" t="s">
        <v>323</v>
      </c>
      <c r="B2639" t="s">
        <v>97</v>
      </c>
      <c r="C2639" t="s">
        <v>755</v>
      </c>
    </row>
    <row r="2640" spans="1:4" x14ac:dyDescent="0.5">
      <c r="A2640" t="s">
        <v>363</v>
      </c>
      <c r="B2640" t="s">
        <v>97</v>
      </c>
      <c r="C2640" t="s">
        <v>363</v>
      </c>
    </row>
    <row r="2641" spans="1:4" x14ac:dyDescent="0.5">
      <c r="A2641" t="s">
        <v>312</v>
      </c>
      <c r="B2641" t="s">
        <v>97</v>
      </c>
      <c r="C2641" t="s">
        <v>312</v>
      </c>
      <c r="D2641" t="s">
        <v>98</v>
      </c>
    </row>
    <row r="2642" spans="1:4" x14ac:dyDescent="0.5">
      <c r="A2642" t="s">
        <v>968</v>
      </c>
      <c r="B2642" t="s">
        <v>97</v>
      </c>
      <c r="C2642" t="s">
        <v>968</v>
      </c>
      <c r="D2642" t="s">
        <v>98</v>
      </c>
    </row>
    <row r="2643" spans="1:4" x14ac:dyDescent="0.5">
      <c r="A2643" t="s">
        <v>319</v>
      </c>
      <c r="B2643" t="s">
        <v>97</v>
      </c>
      <c r="C2643" t="s">
        <v>319</v>
      </c>
      <c r="D2643" t="s">
        <v>98</v>
      </c>
    </row>
    <row r="2644" spans="1:4" x14ac:dyDescent="0.5">
      <c r="A2644" t="s">
        <v>1089</v>
      </c>
      <c r="B2644" t="s">
        <v>96</v>
      </c>
      <c r="C2644" t="s">
        <v>1089</v>
      </c>
      <c r="D2644" t="s">
        <v>98</v>
      </c>
    </row>
    <row r="2645" spans="1:4" x14ac:dyDescent="0.5">
      <c r="A2645" t="s">
        <v>220</v>
      </c>
      <c r="B2645" t="s">
        <v>96</v>
      </c>
      <c r="C2645" t="s">
        <v>220</v>
      </c>
      <c r="D2645" t="s">
        <v>98</v>
      </c>
    </row>
    <row r="2646" spans="1:4" x14ac:dyDescent="0.5">
      <c r="A2646" t="s">
        <v>389</v>
      </c>
      <c r="B2646" t="s">
        <v>97</v>
      </c>
      <c r="C2646" t="s">
        <v>389</v>
      </c>
      <c r="D2646" t="s">
        <v>98</v>
      </c>
    </row>
    <row r="2647" spans="1:4" x14ac:dyDescent="0.5">
      <c r="A2647" t="s">
        <v>436</v>
      </c>
      <c r="B2647" t="s">
        <v>97</v>
      </c>
      <c r="C2647" t="s">
        <v>436</v>
      </c>
      <c r="D2647" t="s">
        <v>98</v>
      </c>
    </row>
    <row r="2648" spans="1:4" x14ac:dyDescent="0.5">
      <c r="A2648" t="s">
        <v>115</v>
      </c>
      <c r="B2648" t="s">
        <v>97</v>
      </c>
      <c r="C2648" t="s">
        <v>115</v>
      </c>
      <c r="D2648" t="s">
        <v>705</v>
      </c>
    </row>
    <row r="2649" spans="1:4" x14ac:dyDescent="0.5">
      <c r="A2649" t="s">
        <v>510</v>
      </c>
      <c r="B2649" t="s">
        <v>97</v>
      </c>
      <c r="C2649" t="s">
        <v>510</v>
      </c>
    </row>
    <row r="2650" spans="1:4" x14ac:dyDescent="0.5">
      <c r="A2650" t="s">
        <v>171</v>
      </c>
      <c r="B2650" t="s">
        <v>97</v>
      </c>
      <c r="C2650" t="s">
        <v>787</v>
      </c>
    </row>
    <row r="2651" spans="1:4" x14ac:dyDescent="0.5">
      <c r="A2651" t="s">
        <v>1149</v>
      </c>
      <c r="B2651" t="s">
        <v>96</v>
      </c>
      <c r="C2651" t="s">
        <v>1149</v>
      </c>
    </row>
    <row r="2652" spans="1:4" x14ac:dyDescent="0.5">
      <c r="A2652" t="s">
        <v>323</v>
      </c>
      <c r="B2652" t="s">
        <v>97</v>
      </c>
      <c r="C2652" t="s">
        <v>755</v>
      </c>
    </row>
    <row r="2653" spans="1:4" x14ac:dyDescent="0.5">
      <c r="A2653" t="s">
        <v>312</v>
      </c>
      <c r="B2653" t="s">
        <v>97</v>
      </c>
      <c r="C2653" t="s">
        <v>312</v>
      </c>
      <c r="D2653" t="s">
        <v>98</v>
      </c>
    </row>
    <row r="2654" spans="1:4" x14ac:dyDescent="0.5">
      <c r="A2654" t="s">
        <v>270</v>
      </c>
      <c r="B2654" t="s">
        <v>97</v>
      </c>
      <c r="C2654" t="s">
        <v>823</v>
      </c>
      <c r="D2654" t="s">
        <v>98</v>
      </c>
    </row>
    <row r="2655" spans="1:4" x14ac:dyDescent="0.5">
      <c r="A2655" t="s">
        <v>289</v>
      </c>
      <c r="B2655" t="s">
        <v>97</v>
      </c>
      <c r="C2655" t="s">
        <v>289</v>
      </c>
    </row>
    <row r="2656" spans="1:4" x14ac:dyDescent="0.5">
      <c r="A2656" t="s">
        <v>1167</v>
      </c>
      <c r="B2656" t="s">
        <v>96</v>
      </c>
      <c r="C2656" t="s">
        <v>1167</v>
      </c>
    </row>
    <row r="2657" spans="1:4" x14ac:dyDescent="0.5">
      <c r="A2657" t="s">
        <v>613</v>
      </c>
      <c r="B2657" t="s">
        <v>97</v>
      </c>
      <c r="C2657" t="s">
        <v>613</v>
      </c>
      <c r="D2657" t="s">
        <v>98</v>
      </c>
    </row>
    <row r="2658" spans="1:4" x14ac:dyDescent="0.5">
      <c r="A2658" t="s">
        <v>207</v>
      </c>
      <c r="B2658" t="s">
        <v>96</v>
      </c>
      <c r="C2658" t="s">
        <v>789</v>
      </c>
      <c r="D2658" t="s">
        <v>705</v>
      </c>
    </row>
    <row r="2659" spans="1:4" x14ac:dyDescent="0.5">
      <c r="A2659" t="s">
        <v>882</v>
      </c>
      <c r="B2659" t="s">
        <v>97</v>
      </c>
      <c r="C2659" t="s">
        <v>882</v>
      </c>
    </row>
    <row r="2660" spans="1:4" x14ac:dyDescent="0.5">
      <c r="A2660" t="s">
        <v>196</v>
      </c>
      <c r="B2660" t="s">
        <v>97</v>
      </c>
      <c r="C2660" t="s">
        <v>196</v>
      </c>
      <c r="D2660" t="s">
        <v>98</v>
      </c>
    </row>
    <row r="2661" spans="1:4" x14ac:dyDescent="0.5">
      <c r="A2661" t="s">
        <v>125</v>
      </c>
      <c r="B2661" t="s">
        <v>97</v>
      </c>
      <c r="C2661" t="s">
        <v>125</v>
      </c>
      <c r="D2661" t="s">
        <v>98</v>
      </c>
    </row>
    <row r="2662" spans="1:4" x14ac:dyDescent="0.5">
      <c r="A2662" t="s">
        <v>154</v>
      </c>
      <c r="B2662" t="s">
        <v>97</v>
      </c>
      <c r="C2662" t="s">
        <v>1168</v>
      </c>
    </row>
    <row r="2663" spans="1:4" x14ac:dyDescent="0.5">
      <c r="A2663" t="s">
        <v>1087</v>
      </c>
      <c r="B2663" t="s">
        <v>97</v>
      </c>
      <c r="C2663" t="s">
        <v>1088</v>
      </c>
    </row>
    <row r="2664" spans="1:4" x14ac:dyDescent="0.5">
      <c r="A2664" t="s">
        <v>140</v>
      </c>
      <c r="B2664" t="s">
        <v>97</v>
      </c>
      <c r="C2664" t="s">
        <v>140</v>
      </c>
    </row>
    <row r="2665" spans="1:4" x14ac:dyDescent="0.5">
      <c r="A2665" t="s">
        <v>151</v>
      </c>
      <c r="B2665" t="s">
        <v>97</v>
      </c>
      <c r="C2665" t="s">
        <v>749</v>
      </c>
    </row>
    <row r="2666" spans="1:4" x14ac:dyDescent="0.5">
      <c r="A2666" t="s">
        <v>905</v>
      </c>
      <c r="B2666" t="s">
        <v>97</v>
      </c>
      <c r="C2666" t="s">
        <v>905</v>
      </c>
      <c r="D2666" t="s">
        <v>98</v>
      </c>
    </row>
    <row r="2667" spans="1:4" x14ac:dyDescent="0.5">
      <c r="A2667" t="s">
        <v>711</v>
      </c>
      <c r="B2667" t="s">
        <v>96</v>
      </c>
      <c r="C2667" t="s">
        <v>614</v>
      </c>
    </row>
    <row r="2668" spans="1:4" x14ac:dyDescent="0.5">
      <c r="A2668" t="s">
        <v>220</v>
      </c>
      <c r="B2668" t="s">
        <v>96</v>
      </c>
      <c r="C2668" t="s">
        <v>220</v>
      </c>
      <c r="D2668" t="s">
        <v>98</v>
      </c>
    </row>
    <row r="2669" spans="1:4" x14ac:dyDescent="0.5">
      <c r="A2669" t="s">
        <v>126</v>
      </c>
      <c r="B2669" t="s">
        <v>97</v>
      </c>
      <c r="C2669" t="s">
        <v>768</v>
      </c>
      <c r="D2669" t="s">
        <v>98</v>
      </c>
    </row>
    <row r="2670" spans="1:4" x14ac:dyDescent="0.5">
      <c r="A2670" t="s">
        <v>161</v>
      </c>
      <c r="B2670" t="s">
        <v>97</v>
      </c>
      <c r="C2670" t="s">
        <v>1056</v>
      </c>
    </row>
    <row r="2671" spans="1:4" x14ac:dyDescent="0.5">
      <c r="A2671" t="s">
        <v>1169</v>
      </c>
      <c r="B2671" t="s">
        <v>97</v>
      </c>
      <c r="C2671" t="s">
        <v>1169</v>
      </c>
      <c r="D2671" t="s">
        <v>98</v>
      </c>
    </row>
    <row r="2672" spans="1:4" x14ac:dyDescent="0.5">
      <c r="A2672" t="s">
        <v>621</v>
      </c>
      <c r="B2672" t="s">
        <v>96</v>
      </c>
      <c r="C2672" t="s">
        <v>621</v>
      </c>
      <c r="D2672" t="s">
        <v>98</v>
      </c>
    </row>
    <row r="2673" spans="1:4" x14ac:dyDescent="0.5">
      <c r="A2673" t="s">
        <v>115</v>
      </c>
      <c r="B2673" t="s">
        <v>97</v>
      </c>
      <c r="C2673" t="s">
        <v>115</v>
      </c>
      <c r="D2673" t="s">
        <v>705</v>
      </c>
    </row>
    <row r="2674" spans="1:4" x14ac:dyDescent="0.5">
      <c r="A2674" t="s">
        <v>242</v>
      </c>
      <c r="B2674" t="s">
        <v>96</v>
      </c>
      <c r="C2674" t="s">
        <v>242</v>
      </c>
      <c r="D2674" t="s">
        <v>701</v>
      </c>
    </row>
    <row r="2675" spans="1:4" x14ac:dyDescent="0.5">
      <c r="A2675" t="s">
        <v>434</v>
      </c>
      <c r="B2675" t="s">
        <v>97</v>
      </c>
      <c r="C2675" t="s">
        <v>741</v>
      </c>
    </row>
    <row r="2676" spans="1:4" x14ac:dyDescent="0.5">
      <c r="A2676" t="s">
        <v>161</v>
      </c>
      <c r="B2676" t="s">
        <v>97</v>
      </c>
      <c r="C2676" t="s">
        <v>1093</v>
      </c>
    </row>
    <row r="2677" spans="1:4" x14ac:dyDescent="0.5">
      <c r="A2677" t="s">
        <v>139</v>
      </c>
      <c r="B2677" t="s">
        <v>97</v>
      </c>
      <c r="C2677" t="s">
        <v>139</v>
      </c>
    </row>
    <row r="2678" spans="1:4" x14ac:dyDescent="0.5">
      <c r="A2678" t="s">
        <v>363</v>
      </c>
      <c r="B2678" t="s">
        <v>97</v>
      </c>
      <c r="C2678" t="s">
        <v>363</v>
      </c>
    </row>
    <row r="2679" spans="1:4" x14ac:dyDescent="0.5">
      <c r="A2679" t="s">
        <v>180</v>
      </c>
      <c r="B2679" t="s">
        <v>97</v>
      </c>
      <c r="C2679" t="s">
        <v>706</v>
      </c>
    </row>
    <row r="2680" spans="1:4" x14ac:dyDescent="0.5">
      <c r="A2680" t="s">
        <v>276</v>
      </c>
      <c r="B2680" t="s">
        <v>96</v>
      </c>
      <c r="C2680" t="s">
        <v>276</v>
      </c>
      <c r="D2680" t="s">
        <v>98</v>
      </c>
    </row>
    <row r="2681" spans="1:4" x14ac:dyDescent="0.5">
      <c r="A2681" t="s">
        <v>363</v>
      </c>
      <c r="B2681" t="s">
        <v>97</v>
      </c>
      <c r="C2681" t="s">
        <v>363</v>
      </c>
    </row>
    <row r="2682" spans="1:4" x14ac:dyDescent="0.5">
      <c r="A2682" t="s">
        <v>646</v>
      </c>
      <c r="B2682" t="s">
        <v>97</v>
      </c>
      <c r="C2682" t="s">
        <v>646</v>
      </c>
    </row>
    <row r="2683" spans="1:4" x14ac:dyDescent="0.5">
      <c r="A2683" t="s">
        <v>290</v>
      </c>
      <c r="B2683" t="s">
        <v>97</v>
      </c>
      <c r="C2683" t="s">
        <v>290</v>
      </c>
      <c r="D2683" t="s">
        <v>98</v>
      </c>
    </row>
    <row r="2684" spans="1:4" x14ac:dyDescent="0.5">
      <c r="A2684" t="s">
        <v>953</v>
      </c>
      <c r="B2684" t="s">
        <v>97</v>
      </c>
      <c r="C2684" t="s">
        <v>954</v>
      </c>
      <c r="D2684" t="s">
        <v>705</v>
      </c>
    </row>
    <row r="2685" spans="1:4" x14ac:dyDescent="0.5">
      <c r="A2685" t="s">
        <v>1170</v>
      </c>
      <c r="B2685" t="s">
        <v>97</v>
      </c>
      <c r="C2685" t="s">
        <v>1170</v>
      </c>
      <c r="D2685" t="s">
        <v>98</v>
      </c>
    </row>
    <row r="2686" spans="1:4" x14ac:dyDescent="0.5">
      <c r="A2686" t="s">
        <v>180</v>
      </c>
      <c r="B2686" t="s">
        <v>97</v>
      </c>
      <c r="C2686" t="s">
        <v>706</v>
      </c>
    </row>
    <row r="2687" spans="1:4" x14ac:dyDescent="0.5">
      <c r="A2687" t="s">
        <v>197</v>
      </c>
      <c r="B2687" t="s">
        <v>96</v>
      </c>
      <c r="C2687" t="s">
        <v>197</v>
      </c>
    </row>
    <row r="2688" spans="1:4" x14ac:dyDescent="0.5">
      <c r="A2688" t="s">
        <v>115</v>
      </c>
      <c r="B2688" t="s">
        <v>97</v>
      </c>
      <c r="C2688" t="s">
        <v>115</v>
      </c>
      <c r="D2688" t="s">
        <v>705</v>
      </c>
    </row>
    <row r="2689" spans="1:4" x14ac:dyDescent="0.5">
      <c r="A2689" t="s">
        <v>785</v>
      </c>
      <c r="B2689" t="s">
        <v>97</v>
      </c>
      <c r="C2689" t="s">
        <v>785</v>
      </c>
    </row>
    <row r="2690" spans="1:4" x14ac:dyDescent="0.5">
      <c r="A2690" t="s">
        <v>156</v>
      </c>
      <c r="B2690" t="s">
        <v>97</v>
      </c>
      <c r="C2690" t="s">
        <v>156</v>
      </c>
      <c r="D2690" t="s">
        <v>98</v>
      </c>
    </row>
    <row r="2691" spans="1:4" x14ac:dyDescent="0.5">
      <c r="A2691" t="s">
        <v>1171</v>
      </c>
      <c r="B2691" t="s">
        <v>96</v>
      </c>
      <c r="C2691" t="s">
        <v>1171</v>
      </c>
    </row>
    <row r="2692" spans="1:4" x14ac:dyDescent="0.5">
      <c r="A2692" t="s">
        <v>259</v>
      </c>
      <c r="B2692" t="s">
        <v>97</v>
      </c>
      <c r="C2692" t="s">
        <v>725</v>
      </c>
    </row>
    <row r="2693" spans="1:4" x14ac:dyDescent="0.5">
      <c r="A2693" t="s">
        <v>156</v>
      </c>
      <c r="B2693" t="s">
        <v>97</v>
      </c>
      <c r="C2693" t="s">
        <v>1172</v>
      </c>
      <c r="D2693" t="s">
        <v>98</v>
      </c>
    </row>
    <row r="2694" spans="1:4" x14ac:dyDescent="0.5">
      <c r="A2694" t="s">
        <v>1173</v>
      </c>
      <c r="B2694" t="s">
        <v>97</v>
      </c>
      <c r="C2694" t="s">
        <v>1174</v>
      </c>
    </row>
    <row r="2695" spans="1:4" x14ac:dyDescent="0.5">
      <c r="A2695" t="s">
        <v>384</v>
      </c>
      <c r="B2695" t="s">
        <v>97</v>
      </c>
      <c r="C2695" t="s">
        <v>384</v>
      </c>
      <c r="D2695" t="s">
        <v>98</v>
      </c>
    </row>
    <row r="2696" spans="1:4" x14ac:dyDescent="0.5">
      <c r="A2696" t="s">
        <v>640</v>
      </c>
      <c r="B2696" t="s">
        <v>97</v>
      </c>
      <c r="C2696" t="s">
        <v>640</v>
      </c>
      <c r="D2696" t="s">
        <v>98</v>
      </c>
    </row>
    <row r="2697" spans="1:4" x14ac:dyDescent="0.5">
      <c r="A2697" t="s">
        <v>149</v>
      </c>
      <c r="B2697" t="s">
        <v>96</v>
      </c>
      <c r="C2697" t="s">
        <v>149</v>
      </c>
    </row>
    <row r="2698" spans="1:4" x14ac:dyDescent="0.5">
      <c r="A2698" t="s">
        <v>379</v>
      </c>
      <c r="B2698" t="s">
        <v>97</v>
      </c>
      <c r="C2698" t="s">
        <v>379</v>
      </c>
    </row>
    <row r="2699" spans="1:4" x14ac:dyDescent="0.5">
      <c r="A2699" t="s">
        <v>926</v>
      </c>
      <c r="B2699" t="s">
        <v>96</v>
      </c>
      <c r="C2699" t="s">
        <v>927</v>
      </c>
    </row>
    <row r="2700" spans="1:4" x14ac:dyDescent="0.5">
      <c r="A2700" t="s">
        <v>175</v>
      </c>
      <c r="B2700" t="s">
        <v>96</v>
      </c>
      <c r="C2700" t="s">
        <v>175</v>
      </c>
      <c r="D2700" t="s">
        <v>98</v>
      </c>
    </row>
    <row r="2701" spans="1:4" x14ac:dyDescent="0.5">
      <c r="A2701" t="s">
        <v>258</v>
      </c>
      <c r="B2701" t="s">
        <v>97</v>
      </c>
      <c r="C2701" t="s">
        <v>258</v>
      </c>
      <c r="D2701" t="s">
        <v>98</v>
      </c>
    </row>
    <row r="2702" spans="1:4" x14ac:dyDescent="0.5">
      <c r="A2702" t="s">
        <v>750</v>
      </c>
      <c r="B2702" t="s">
        <v>97</v>
      </c>
      <c r="C2702" t="s">
        <v>284</v>
      </c>
      <c r="D2702" t="s">
        <v>98</v>
      </c>
    </row>
    <row r="2703" spans="1:4" x14ac:dyDescent="0.5">
      <c r="A2703" t="s">
        <v>127</v>
      </c>
      <c r="B2703" t="s">
        <v>97</v>
      </c>
      <c r="C2703" t="s">
        <v>127</v>
      </c>
      <c r="D2703" t="s">
        <v>98</v>
      </c>
    </row>
    <row r="2704" spans="1:4" x14ac:dyDescent="0.5">
      <c r="A2704" t="s">
        <v>158</v>
      </c>
      <c r="B2704" t="s">
        <v>97</v>
      </c>
      <c r="C2704" t="s">
        <v>158</v>
      </c>
    </row>
    <row r="2705" spans="1:4" x14ac:dyDescent="0.5">
      <c r="A2705" t="s">
        <v>207</v>
      </c>
      <c r="B2705" t="s">
        <v>96</v>
      </c>
      <c r="C2705" t="s">
        <v>789</v>
      </c>
      <c r="D2705" t="s">
        <v>705</v>
      </c>
    </row>
    <row r="2706" spans="1:4" x14ac:dyDescent="0.5">
      <c r="A2706" t="s">
        <v>116</v>
      </c>
      <c r="B2706" t="s">
        <v>97</v>
      </c>
      <c r="C2706" t="s">
        <v>94</v>
      </c>
      <c r="D2706" t="s">
        <v>98</v>
      </c>
    </row>
    <row r="2707" spans="1:4" x14ac:dyDescent="0.5">
      <c r="A2707" t="s">
        <v>926</v>
      </c>
      <c r="B2707" t="s">
        <v>96</v>
      </c>
      <c r="C2707" t="s">
        <v>927</v>
      </c>
    </row>
    <row r="2708" spans="1:4" x14ac:dyDescent="0.5">
      <c r="A2708" t="s">
        <v>384</v>
      </c>
      <c r="B2708" t="s">
        <v>97</v>
      </c>
      <c r="C2708" t="s">
        <v>384</v>
      </c>
      <c r="D2708" t="s">
        <v>98</v>
      </c>
    </row>
    <row r="2709" spans="1:4" x14ac:dyDescent="0.5">
      <c r="A2709" t="s">
        <v>1120</v>
      </c>
      <c r="B2709" t="s">
        <v>97</v>
      </c>
      <c r="C2709" t="s">
        <v>1120</v>
      </c>
      <c r="D2709" t="s">
        <v>98</v>
      </c>
    </row>
    <row r="2710" spans="1:4" x14ac:dyDescent="0.5">
      <c r="A2710" t="s">
        <v>246</v>
      </c>
      <c r="B2710" t="s">
        <v>97</v>
      </c>
      <c r="C2710" t="s">
        <v>818</v>
      </c>
      <c r="D2710" t="s">
        <v>705</v>
      </c>
    </row>
    <row r="2711" spans="1:4" x14ac:dyDescent="0.5">
      <c r="A2711" t="s">
        <v>236</v>
      </c>
      <c r="B2711" t="s">
        <v>96</v>
      </c>
      <c r="C2711" t="s">
        <v>236</v>
      </c>
      <c r="D2711" t="s">
        <v>701</v>
      </c>
    </row>
    <row r="2712" spans="1:4" x14ac:dyDescent="0.5">
      <c r="A2712" t="s">
        <v>499</v>
      </c>
      <c r="B2712" t="s">
        <v>97</v>
      </c>
      <c r="C2712" t="s">
        <v>499</v>
      </c>
    </row>
    <row r="2713" spans="1:4" x14ac:dyDescent="0.5">
      <c r="A2713" t="s">
        <v>1141</v>
      </c>
      <c r="B2713" t="s">
        <v>97</v>
      </c>
      <c r="C2713" t="s">
        <v>1142</v>
      </c>
    </row>
    <row r="2714" spans="1:4" x14ac:dyDescent="0.5">
      <c r="A2714" t="s">
        <v>1150</v>
      </c>
      <c r="B2714" t="s">
        <v>97</v>
      </c>
      <c r="C2714" t="s">
        <v>1150</v>
      </c>
    </row>
    <row r="2715" spans="1:4" x14ac:dyDescent="0.5">
      <c r="A2715" t="s">
        <v>196</v>
      </c>
      <c r="B2715" t="s">
        <v>97</v>
      </c>
      <c r="C2715" t="s">
        <v>196</v>
      </c>
      <c r="D2715" t="s">
        <v>98</v>
      </c>
    </row>
    <row r="2716" spans="1:4" x14ac:dyDescent="0.5">
      <c r="A2716" t="s">
        <v>191</v>
      </c>
      <c r="B2716" t="s">
        <v>96</v>
      </c>
      <c r="C2716" t="s">
        <v>828</v>
      </c>
    </row>
    <row r="2717" spans="1:4" x14ac:dyDescent="0.5">
      <c r="A2717" t="s">
        <v>439</v>
      </c>
      <c r="B2717" t="s">
        <v>97</v>
      </c>
      <c r="C2717" t="s">
        <v>439</v>
      </c>
      <c r="D2717" t="s">
        <v>98</v>
      </c>
    </row>
    <row r="2718" spans="1:4" x14ac:dyDescent="0.5">
      <c r="A2718" t="s">
        <v>323</v>
      </c>
      <c r="B2718" t="s">
        <v>97</v>
      </c>
      <c r="C2718" t="s">
        <v>755</v>
      </c>
    </row>
    <row r="2719" spans="1:4" x14ac:dyDescent="0.5">
      <c r="A2719" t="s">
        <v>144</v>
      </c>
      <c r="B2719" t="s">
        <v>97</v>
      </c>
      <c r="C2719" t="s">
        <v>144</v>
      </c>
    </row>
    <row r="2720" spans="1:4" x14ac:dyDescent="0.5">
      <c r="A2720" t="s">
        <v>246</v>
      </c>
      <c r="B2720" t="s">
        <v>97</v>
      </c>
      <c r="C2720" t="s">
        <v>1009</v>
      </c>
      <c r="D2720" t="s">
        <v>705</v>
      </c>
    </row>
    <row r="2721" spans="1:4" x14ac:dyDescent="0.5">
      <c r="A2721" t="s">
        <v>115</v>
      </c>
      <c r="B2721" t="s">
        <v>97</v>
      </c>
      <c r="C2721" t="s">
        <v>115</v>
      </c>
      <c r="D2721" t="s">
        <v>705</v>
      </c>
    </row>
    <row r="2722" spans="1:4" x14ac:dyDescent="0.5">
      <c r="A2722" t="s">
        <v>512</v>
      </c>
      <c r="B2722" t="s">
        <v>96</v>
      </c>
      <c r="C2722" t="s">
        <v>512</v>
      </c>
      <c r="D2722" t="s">
        <v>98</v>
      </c>
    </row>
    <row r="2723" spans="1:4" x14ac:dyDescent="0.5">
      <c r="A2723" t="s">
        <v>404</v>
      </c>
      <c r="B2723" t="s">
        <v>97</v>
      </c>
      <c r="C2723" t="s">
        <v>727</v>
      </c>
    </row>
    <row r="2724" spans="1:4" x14ac:dyDescent="0.5">
      <c r="A2724" t="s">
        <v>396</v>
      </c>
      <c r="B2724" t="s">
        <v>97</v>
      </c>
      <c r="C2724" t="s">
        <v>396</v>
      </c>
      <c r="D2724" t="s">
        <v>98</v>
      </c>
    </row>
    <row r="2725" spans="1:4" x14ac:dyDescent="0.5">
      <c r="A2725" t="s">
        <v>853</v>
      </c>
      <c r="B2725" t="s">
        <v>97</v>
      </c>
      <c r="C2725" t="s">
        <v>1111</v>
      </c>
    </row>
    <row r="2726" spans="1:4" x14ac:dyDescent="0.5">
      <c r="A2726" t="s">
        <v>526</v>
      </c>
      <c r="B2726" t="s">
        <v>97</v>
      </c>
      <c r="C2726" t="s">
        <v>526</v>
      </c>
    </row>
    <row r="2727" spans="1:4" x14ac:dyDescent="0.5">
      <c r="A2727" t="s">
        <v>434</v>
      </c>
      <c r="B2727" t="s">
        <v>97</v>
      </c>
      <c r="C2727" t="s">
        <v>741</v>
      </c>
    </row>
    <row r="2728" spans="1:4" x14ac:dyDescent="0.5">
      <c r="A2728" t="s">
        <v>161</v>
      </c>
      <c r="B2728" t="s">
        <v>97</v>
      </c>
      <c r="C2728" t="s">
        <v>1093</v>
      </c>
    </row>
    <row r="2729" spans="1:4" x14ac:dyDescent="0.5">
      <c r="A2729" t="s">
        <v>1122</v>
      </c>
      <c r="B2729" t="s">
        <v>97</v>
      </c>
      <c r="C2729" t="s">
        <v>1122</v>
      </c>
      <c r="D2729" t="s">
        <v>98</v>
      </c>
    </row>
    <row r="2730" spans="1:4" x14ac:dyDescent="0.5">
      <c r="A2730" t="s">
        <v>126</v>
      </c>
      <c r="B2730" t="s">
        <v>97</v>
      </c>
      <c r="C2730" t="s">
        <v>768</v>
      </c>
      <c r="D2730" t="s">
        <v>98</v>
      </c>
    </row>
    <row r="2731" spans="1:4" x14ac:dyDescent="0.5">
      <c r="A2731" t="s">
        <v>535</v>
      </c>
      <c r="B2731" t="s">
        <v>97</v>
      </c>
      <c r="C2731" t="s">
        <v>535</v>
      </c>
    </row>
    <row r="2732" spans="1:4" x14ac:dyDescent="0.5">
      <c r="A2732" t="s">
        <v>585</v>
      </c>
      <c r="B2732" t="s">
        <v>96</v>
      </c>
      <c r="C2732" t="s">
        <v>585</v>
      </c>
      <c r="D2732" t="s">
        <v>98</v>
      </c>
    </row>
    <row r="2733" spans="1:4" x14ac:dyDescent="0.5">
      <c r="A2733" t="s">
        <v>170</v>
      </c>
      <c r="B2733" t="s">
        <v>97</v>
      </c>
      <c r="C2733" t="s">
        <v>700</v>
      </c>
    </row>
    <row r="2734" spans="1:4" x14ac:dyDescent="0.5">
      <c r="A2734" t="s">
        <v>1166</v>
      </c>
      <c r="B2734" t="s">
        <v>97</v>
      </c>
      <c r="C2734" t="s">
        <v>1166</v>
      </c>
    </row>
    <row r="2735" spans="1:4" x14ac:dyDescent="0.5">
      <c r="A2735" t="s">
        <v>197</v>
      </c>
      <c r="B2735" t="s">
        <v>96</v>
      </c>
      <c r="C2735" t="s">
        <v>197</v>
      </c>
    </row>
    <row r="2736" spans="1:4" x14ac:dyDescent="0.5">
      <c r="A2736" t="s">
        <v>162</v>
      </c>
      <c r="B2736" t="s">
        <v>97</v>
      </c>
      <c r="C2736" t="s">
        <v>162</v>
      </c>
      <c r="D2736" t="s">
        <v>98</v>
      </c>
    </row>
    <row r="2737" spans="1:4" x14ac:dyDescent="0.5">
      <c r="A2737" t="s">
        <v>1064</v>
      </c>
      <c r="B2737" t="s">
        <v>97</v>
      </c>
      <c r="C2737" t="s">
        <v>1065</v>
      </c>
    </row>
    <row r="2738" spans="1:4" x14ac:dyDescent="0.5">
      <c r="A2738" t="s">
        <v>1139</v>
      </c>
      <c r="B2738" t="s">
        <v>97</v>
      </c>
      <c r="C2738" t="s">
        <v>1139</v>
      </c>
      <c r="D2738" t="s">
        <v>98</v>
      </c>
    </row>
    <row r="2739" spans="1:4" x14ac:dyDescent="0.5">
      <c r="A2739" t="s">
        <v>1175</v>
      </c>
      <c r="B2739" t="s">
        <v>97</v>
      </c>
      <c r="C2739" t="s">
        <v>1175</v>
      </c>
    </row>
    <row r="2740" spans="1:4" x14ac:dyDescent="0.5">
      <c r="A2740" t="s">
        <v>115</v>
      </c>
      <c r="B2740" t="s">
        <v>97</v>
      </c>
      <c r="C2740" t="s">
        <v>115</v>
      </c>
      <c r="D2740" t="s">
        <v>705</v>
      </c>
    </row>
    <row r="2741" spans="1:4" x14ac:dyDescent="0.5">
      <c r="A2741" t="s">
        <v>215</v>
      </c>
      <c r="B2741" t="s">
        <v>97</v>
      </c>
      <c r="C2741" t="s">
        <v>215</v>
      </c>
    </row>
    <row r="2742" spans="1:4" x14ac:dyDescent="0.5">
      <c r="A2742" t="s">
        <v>1176</v>
      </c>
      <c r="B2742" t="s">
        <v>97</v>
      </c>
      <c r="C2742" t="s">
        <v>1176</v>
      </c>
    </row>
    <row r="2743" spans="1:4" x14ac:dyDescent="0.5">
      <c r="A2743" t="s">
        <v>340</v>
      </c>
      <c r="B2743" t="s">
        <v>97</v>
      </c>
      <c r="C2743" t="s">
        <v>754</v>
      </c>
    </row>
    <row r="2744" spans="1:4" x14ac:dyDescent="0.5">
      <c r="A2744" t="s">
        <v>416</v>
      </c>
      <c r="B2744" t="s">
        <v>97</v>
      </c>
      <c r="C2744" t="s">
        <v>416</v>
      </c>
    </row>
    <row r="2745" spans="1:4" x14ac:dyDescent="0.5">
      <c r="A2745" t="s">
        <v>156</v>
      </c>
      <c r="B2745" t="s">
        <v>97</v>
      </c>
      <c r="C2745" t="s">
        <v>156</v>
      </c>
      <c r="D2745" t="s">
        <v>98</v>
      </c>
    </row>
    <row r="2746" spans="1:4" x14ac:dyDescent="0.5">
      <c r="A2746" t="s">
        <v>151</v>
      </c>
      <c r="B2746" t="s">
        <v>97</v>
      </c>
      <c r="C2746" t="s">
        <v>749</v>
      </c>
    </row>
    <row r="2747" spans="1:4" x14ac:dyDescent="0.5">
      <c r="A2747" t="s">
        <v>380</v>
      </c>
      <c r="B2747" t="s">
        <v>97</v>
      </c>
      <c r="C2747" t="s">
        <v>380</v>
      </c>
    </row>
    <row r="2748" spans="1:4" x14ac:dyDescent="0.5">
      <c r="A2748" t="s">
        <v>259</v>
      </c>
      <c r="B2748" t="s">
        <v>97</v>
      </c>
      <c r="C2748" t="s">
        <v>725</v>
      </c>
    </row>
    <row r="2749" spans="1:4" x14ac:dyDescent="0.5">
      <c r="A2749" t="s">
        <v>191</v>
      </c>
      <c r="B2749" t="s">
        <v>97</v>
      </c>
      <c r="C2749" t="s">
        <v>191</v>
      </c>
    </row>
    <row r="2750" spans="1:4" x14ac:dyDescent="0.5">
      <c r="A2750" t="s">
        <v>363</v>
      </c>
      <c r="B2750" t="s">
        <v>97</v>
      </c>
      <c r="C2750" t="s">
        <v>363</v>
      </c>
    </row>
    <row r="2751" spans="1:4" x14ac:dyDescent="0.5">
      <c r="A2751" t="s">
        <v>196</v>
      </c>
      <c r="B2751" t="s">
        <v>97</v>
      </c>
      <c r="C2751" t="s">
        <v>196</v>
      </c>
      <c r="D2751" t="s">
        <v>98</v>
      </c>
    </row>
    <row r="2752" spans="1:4" x14ac:dyDescent="0.5">
      <c r="A2752" t="s">
        <v>642</v>
      </c>
      <c r="B2752" t="s">
        <v>97</v>
      </c>
      <c r="C2752" t="s">
        <v>1177</v>
      </c>
    </row>
    <row r="2753" spans="1:4" x14ac:dyDescent="0.5">
      <c r="A2753" t="s">
        <v>590</v>
      </c>
      <c r="B2753" t="s">
        <v>97</v>
      </c>
      <c r="C2753" t="s">
        <v>862</v>
      </c>
    </row>
    <row r="2754" spans="1:4" x14ac:dyDescent="0.5">
      <c r="A2754" t="s">
        <v>926</v>
      </c>
      <c r="B2754" t="s">
        <v>96</v>
      </c>
      <c r="C2754" t="s">
        <v>927</v>
      </c>
    </row>
    <row r="2755" spans="1:4" x14ac:dyDescent="0.5">
      <c r="A2755" t="s">
        <v>628</v>
      </c>
      <c r="B2755" t="s">
        <v>97</v>
      </c>
      <c r="C2755" t="s">
        <v>790</v>
      </c>
    </row>
    <row r="2756" spans="1:4" x14ac:dyDescent="0.5">
      <c r="A2756" t="s">
        <v>1137</v>
      </c>
      <c r="B2756" t="s">
        <v>97</v>
      </c>
      <c r="C2756" t="s">
        <v>1137</v>
      </c>
    </row>
    <row r="2757" spans="1:4" x14ac:dyDescent="0.5">
      <c r="A2757" t="s">
        <v>233</v>
      </c>
      <c r="B2757" t="s">
        <v>97</v>
      </c>
      <c r="C2757" t="s">
        <v>233</v>
      </c>
      <c r="D2757" t="s">
        <v>98</v>
      </c>
    </row>
    <row r="2758" spans="1:4" x14ac:dyDescent="0.5">
      <c r="A2758" t="s">
        <v>1178</v>
      </c>
      <c r="B2758" t="s">
        <v>97</v>
      </c>
      <c r="C2758" t="s">
        <v>1178</v>
      </c>
      <c r="D2758" t="s">
        <v>98</v>
      </c>
    </row>
    <row r="2759" spans="1:4" x14ac:dyDescent="0.5">
      <c r="A2759" t="s">
        <v>968</v>
      </c>
      <c r="B2759" t="s">
        <v>97</v>
      </c>
      <c r="C2759" t="s">
        <v>968</v>
      </c>
      <c r="D2759" t="s">
        <v>98</v>
      </c>
    </row>
    <row r="2760" spans="1:4" x14ac:dyDescent="0.5">
      <c r="A2760" t="s">
        <v>323</v>
      </c>
      <c r="B2760" t="s">
        <v>97</v>
      </c>
      <c r="C2760" t="s">
        <v>755</v>
      </c>
    </row>
    <row r="2761" spans="1:4" x14ac:dyDescent="0.5">
      <c r="A2761" t="s">
        <v>952</v>
      </c>
      <c r="B2761" t="s">
        <v>97</v>
      </c>
      <c r="C2761" t="s">
        <v>952</v>
      </c>
    </row>
    <row r="2762" spans="1:4" x14ac:dyDescent="0.5">
      <c r="A2762" t="s">
        <v>231</v>
      </c>
      <c r="B2762" t="s">
        <v>97</v>
      </c>
      <c r="C2762" t="s">
        <v>348</v>
      </c>
    </row>
    <row r="2763" spans="1:4" x14ac:dyDescent="0.5">
      <c r="A2763" t="s">
        <v>1179</v>
      </c>
      <c r="B2763" t="s">
        <v>97</v>
      </c>
      <c r="C2763" t="s">
        <v>1179</v>
      </c>
      <c r="D2763" t="s">
        <v>98</v>
      </c>
    </row>
    <row r="2764" spans="1:4" x14ac:dyDescent="0.5">
      <c r="A2764" t="s">
        <v>252</v>
      </c>
      <c r="B2764" t="s">
        <v>97</v>
      </c>
      <c r="C2764" t="s">
        <v>743</v>
      </c>
      <c r="D2764" t="s">
        <v>705</v>
      </c>
    </row>
    <row r="2765" spans="1:4" x14ac:dyDescent="0.5">
      <c r="A2765" t="s">
        <v>1180</v>
      </c>
      <c r="B2765" t="s">
        <v>97</v>
      </c>
      <c r="C2765" t="s">
        <v>1181</v>
      </c>
      <c r="D2765" t="s">
        <v>722</v>
      </c>
    </row>
    <row r="2766" spans="1:4" x14ac:dyDescent="0.5">
      <c r="A2766" t="s">
        <v>181</v>
      </c>
      <c r="B2766" t="s">
        <v>97</v>
      </c>
      <c r="C2766" t="s">
        <v>181</v>
      </c>
      <c r="D2766" t="s">
        <v>98</v>
      </c>
    </row>
    <row r="2767" spans="1:4" x14ac:dyDescent="0.5">
      <c r="A2767" t="s">
        <v>115</v>
      </c>
      <c r="B2767" t="s">
        <v>97</v>
      </c>
      <c r="C2767" t="s">
        <v>115</v>
      </c>
      <c r="D2767" t="s">
        <v>705</v>
      </c>
    </row>
    <row r="2768" spans="1:4" x14ac:dyDescent="0.5">
      <c r="A2768" t="s">
        <v>220</v>
      </c>
      <c r="B2768" t="s">
        <v>96</v>
      </c>
      <c r="C2768" t="s">
        <v>220</v>
      </c>
      <c r="D2768" t="s">
        <v>98</v>
      </c>
    </row>
    <row r="2769" spans="1:4" x14ac:dyDescent="0.5">
      <c r="A2769" t="s">
        <v>1182</v>
      </c>
      <c r="B2769" t="s">
        <v>97</v>
      </c>
      <c r="C2769" t="s">
        <v>1182</v>
      </c>
      <c r="D2769" t="s">
        <v>98</v>
      </c>
    </row>
    <row r="2770" spans="1:4" x14ac:dyDescent="0.5">
      <c r="A2770" t="s">
        <v>196</v>
      </c>
      <c r="B2770" t="s">
        <v>97</v>
      </c>
      <c r="C2770" t="s">
        <v>196</v>
      </c>
      <c r="D2770" t="s">
        <v>98</v>
      </c>
    </row>
    <row r="2771" spans="1:4" x14ac:dyDescent="0.5">
      <c r="A2771" t="s">
        <v>246</v>
      </c>
      <c r="B2771" t="s">
        <v>97</v>
      </c>
      <c r="C2771" t="s">
        <v>818</v>
      </c>
      <c r="D2771" t="s">
        <v>705</v>
      </c>
    </row>
    <row r="2772" spans="1:4" x14ac:dyDescent="0.5">
      <c r="A2772" t="s">
        <v>1183</v>
      </c>
      <c r="B2772" t="s">
        <v>97</v>
      </c>
      <c r="C2772" t="s">
        <v>1183</v>
      </c>
    </row>
    <row r="2773" spans="1:4" x14ac:dyDescent="0.5">
      <c r="A2773" t="s">
        <v>258</v>
      </c>
      <c r="B2773" t="s">
        <v>97</v>
      </c>
      <c r="C2773" t="s">
        <v>258</v>
      </c>
      <c r="D2773" t="s">
        <v>98</v>
      </c>
    </row>
    <row r="2774" spans="1:4" x14ac:dyDescent="0.5">
      <c r="A2774" t="s">
        <v>1184</v>
      </c>
      <c r="B2774" t="s">
        <v>97</v>
      </c>
      <c r="C2774" t="s">
        <v>1185</v>
      </c>
      <c r="D2774" t="s">
        <v>98</v>
      </c>
    </row>
    <row r="2775" spans="1:4" x14ac:dyDescent="0.5">
      <c r="A2775" t="s">
        <v>389</v>
      </c>
      <c r="B2775" t="s">
        <v>97</v>
      </c>
      <c r="C2775" t="s">
        <v>389</v>
      </c>
      <c r="D2775" t="s">
        <v>98</v>
      </c>
    </row>
    <row r="2776" spans="1:4" x14ac:dyDescent="0.5">
      <c r="A2776" t="s">
        <v>235</v>
      </c>
      <c r="B2776" t="s">
        <v>97</v>
      </c>
      <c r="C2776" t="s">
        <v>235</v>
      </c>
    </row>
    <row r="2777" spans="1:4" x14ac:dyDescent="0.5">
      <c r="A2777" t="s">
        <v>926</v>
      </c>
      <c r="B2777" t="s">
        <v>96</v>
      </c>
      <c r="C2777" t="s">
        <v>927</v>
      </c>
    </row>
    <row r="2778" spans="1:4" x14ac:dyDescent="0.5">
      <c r="A2778" t="s">
        <v>847</v>
      </c>
      <c r="B2778" t="s">
        <v>97</v>
      </c>
      <c r="C2778" t="s">
        <v>847</v>
      </c>
      <c r="D2778" t="s">
        <v>98</v>
      </c>
    </row>
    <row r="2779" spans="1:4" x14ac:dyDescent="0.5">
      <c r="A2779" t="s">
        <v>380</v>
      </c>
      <c r="B2779" t="s">
        <v>97</v>
      </c>
      <c r="C2779" t="s">
        <v>380</v>
      </c>
    </row>
    <row r="2780" spans="1:4" x14ac:dyDescent="0.5">
      <c r="A2780" t="s">
        <v>393</v>
      </c>
      <c r="B2780" t="s">
        <v>97</v>
      </c>
      <c r="C2780" t="s">
        <v>393</v>
      </c>
      <c r="D2780" t="s">
        <v>705</v>
      </c>
    </row>
    <row r="2781" spans="1:4" x14ac:dyDescent="0.5">
      <c r="A2781" t="s">
        <v>905</v>
      </c>
      <c r="B2781" t="s">
        <v>97</v>
      </c>
      <c r="C2781" t="s">
        <v>905</v>
      </c>
      <c r="D2781" t="s">
        <v>98</v>
      </c>
    </row>
    <row r="2782" spans="1:4" x14ac:dyDescent="0.5">
      <c r="A2782" t="s">
        <v>180</v>
      </c>
      <c r="B2782" t="s">
        <v>97</v>
      </c>
      <c r="C2782" t="s">
        <v>706</v>
      </c>
    </row>
    <row r="2783" spans="1:4" x14ac:dyDescent="0.5">
      <c r="A2783" t="s">
        <v>536</v>
      </c>
      <c r="B2783" t="s">
        <v>97</v>
      </c>
      <c r="C2783" t="s">
        <v>536</v>
      </c>
    </row>
    <row r="2784" spans="1:4" x14ac:dyDescent="0.5">
      <c r="A2784" t="s">
        <v>218</v>
      </c>
      <c r="B2784" t="s">
        <v>97</v>
      </c>
      <c r="C2784" t="s">
        <v>218</v>
      </c>
      <c r="D2784" t="s">
        <v>722</v>
      </c>
    </row>
    <row r="2785" spans="1:4" x14ac:dyDescent="0.5">
      <c r="A2785" t="s">
        <v>892</v>
      </c>
      <c r="B2785" t="s">
        <v>97</v>
      </c>
      <c r="C2785" t="s">
        <v>892</v>
      </c>
    </row>
    <row r="2786" spans="1:4" x14ac:dyDescent="0.5">
      <c r="A2786" t="s">
        <v>973</v>
      </c>
      <c r="B2786" t="s">
        <v>97</v>
      </c>
      <c r="C2786" t="s">
        <v>973</v>
      </c>
      <c r="D2786" t="s">
        <v>722</v>
      </c>
    </row>
    <row r="2787" spans="1:4" x14ac:dyDescent="0.5">
      <c r="A2787" t="s">
        <v>477</v>
      </c>
      <c r="B2787" t="s">
        <v>97</v>
      </c>
      <c r="C2787" t="s">
        <v>477</v>
      </c>
    </row>
    <row r="2788" spans="1:4" x14ac:dyDescent="0.5">
      <c r="A2788" t="s">
        <v>972</v>
      </c>
      <c r="B2788" t="s">
        <v>97</v>
      </c>
      <c r="C2788" t="s">
        <v>972</v>
      </c>
    </row>
    <row r="2789" spans="1:4" x14ac:dyDescent="0.5">
      <c r="A2789" t="s">
        <v>416</v>
      </c>
      <c r="B2789" t="s">
        <v>97</v>
      </c>
      <c r="C2789" t="s">
        <v>416</v>
      </c>
    </row>
    <row r="2790" spans="1:4" x14ac:dyDescent="0.5">
      <c r="A2790" t="s">
        <v>323</v>
      </c>
      <c r="B2790" t="s">
        <v>97</v>
      </c>
      <c r="C2790" t="s">
        <v>755</v>
      </c>
    </row>
    <row r="2791" spans="1:4" x14ac:dyDescent="0.5">
      <c r="A2791" t="s">
        <v>140</v>
      </c>
      <c r="B2791" t="s">
        <v>97</v>
      </c>
      <c r="C2791" t="s">
        <v>140</v>
      </c>
    </row>
    <row r="2792" spans="1:4" x14ac:dyDescent="0.5">
      <c r="A2792" t="s">
        <v>1186</v>
      </c>
      <c r="B2792" t="s">
        <v>97</v>
      </c>
      <c r="C2792" t="s">
        <v>1186</v>
      </c>
    </row>
    <row r="2793" spans="1:4" x14ac:dyDescent="0.5">
      <c r="A2793" t="s">
        <v>282</v>
      </c>
      <c r="B2793" t="s">
        <v>97</v>
      </c>
      <c r="C2793" t="s">
        <v>852</v>
      </c>
      <c r="D2793" t="s">
        <v>705</v>
      </c>
    </row>
    <row r="2794" spans="1:4" x14ac:dyDescent="0.5">
      <c r="A2794" t="s">
        <v>628</v>
      </c>
      <c r="B2794" t="s">
        <v>97</v>
      </c>
      <c r="C2794" t="s">
        <v>790</v>
      </c>
    </row>
    <row r="2795" spans="1:4" x14ac:dyDescent="0.5">
      <c r="A2795" t="s">
        <v>149</v>
      </c>
      <c r="B2795" t="s">
        <v>96</v>
      </c>
      <c r="C2795" t="s">
        <v>149</v>
      </c>
    </row>
    <row r="2796" spans="1:4" x14ac:dyDescent="0.5">
      <c r="A2796" t="s">
        <v>499</v>
      </c>
      <c r="B2796" t="s">
        <v>97</v>
      </c>
      <c r="C2796" t="s">
        <v>499</v>
      </c>
    </row>
    <row r="2797" spans="1:4" x14ac:dyDescent="0.5">
      <c r="A2797" t="s">
        <v>339</v>
      </c>
      <c r="B2797" t="s">
        <v>97</v>
      </c>
      <c r="C2797" t="s">
        <v>339</v>
      </c>
      <c r="D2797" t="s">
        <v>98</v>
      </c>
    </row>
    <row r="2798" spans="1:4" x14ac:dyDescent="0.5">
      <c r="A2798" t="s">
        <v>397</v>
      </c>
      <c r="B2798" t="s">
        <v>97</v>
      </c>
      <c r="C2798" t="s">
        <v>397</v>
      </c>
      <c r="D2798" t="s">
        <v>98</v>
      </c>
    </row>
    <row r="2799" spans="1:4" x14ac:dyDescent="0.5">
      <c r="A2799" t="s">
        <v>162</v>
      </c>
      <c r="B2799" t="s">
        <v>97</v>
      </c>
      <c r="C2799" t="s">
        <v>162</v>
      </c>
      <c r="D2799" t="s">
        <v>98</v>
      </c>
    </row>
    <row r="2800" spans="1:4" x14ac:dyDescent="0.5">
      <c r="A2800" t="s">
        <v>123</v>
      </c>
      <c r="B2800" t="s">
        <v>97</v>
      </c>
      <c r="C2800" t="s">
        <v>123</v>
      </c>
    </row>
    <row r="2801" spans="1:4" x14ac:dyDescent="0.5">
      <c r="A2801" t="s">
        <v>1187</v>
      </c>
      <c r="B2801" t="s">
        <v>96</v>
      </c>
      <c r="C2801" t="s">
        <v>1187</v>
      </c>
    </row>
    <row r="2802" spans="1:4" x14ac:dyDescent="0.5">
      <c r="A2802" t="s">
        <v>144</v>
      </c>
      <c r="B2802" t="s">
        <v>97</v>
      </c>
      <c r="C2802" t="s">
        <v>144</v>
      </c>
    </row>
    <row r="2803" spans="1:4" x14ac:dyDescent="0.5">
      <c r="A2803" t="s">
        <v>953</v>
      </c>
      <c r="B2803" t="s">
        <v>97</v>
      </c>
      <c r="C2803" t="s">
        <v>954</v>
      </c>
      <c r="D2803" t="s">
        <v>705</v>
      </c>
    </row>
    <row r="2804" spans="1:4" x14ac:dyDescent="0.5">
      <c r="A2804" t="s">
        <v>517</v>
      </c>
      <c r="B2804" t="s">
        <v>97</v>
      </c>
      <c r="C2804" t="s">
        <v>517</v>
      </c>
      <c r="D2804" t="s">
        <v>98</v>
      </c>
    </row>
    <row r="2805" spans="1:4" x14ac:dyDescent="0.5">
      <c r="A2805" t="s">
        <v>673</v>
      </c>
      <c r="B2805" t="s">
        <v>97</v>
      </c>
      <c r="C2805" t="s">
        <v>673</v>
      </c>
    </row>
    <row r="2806" spans="1:4" x14ac:dyDescent="0.5">
      <c r="A2806" t="s">
        <v>246</v>
      </c>
      <c r="B2806" t="s">
        <v>97</v>
      </c>
      <c r="C2806" t="s">
        <v>1009</v>
      </c>
      <c r="D2806" t="s">
        <v>705</v>
      </c>
    </row>
    <row r="2807" spans="1:4" x14ac:dyDescent="0.5">
      <c r="A2807" t="s">
        <v>1188</v>
      </c>
      <c r="B2807" t="s">
        <v>96</v>
      </c>
      <c r="C2807" t="s">
        <v>1188</v>
      </c>
    </row>
    <row r="2808" spans="1:4" x14ac:dyDescent="0.5">
      <c r="A2808" t="s">
        <v>453</v>
      </c>
      <c r="B2808" t="s">
        <v>96</v>
      </c>
      <c r="C2808" t="s">
        <v>453</v>
      </c>
      <c r="D2808" t="s">
        <v>98</v>
      </c>
    </row>
    <row r="2809" spans="1:4" x14ac:dyDescent="0.5">
      <c r="A2809" t="s">
        <v>1032</v>
      </c>
      <c r="B2809" t="s">
        <v>97</v>
      </c>
      <c r="C2809" t="s">
        <v>1032</v>
      </c>
    </row>
    <row r="2810" spans="1:4" x14ac:dyDescent="0.5">
      <c r="A2810" t="s">
        <v>279</v>
      </c>
      <c r="B2810" t="s">
        <v>96</v>
      </c>
      <c r="C2810" t="s">
        <v>279</v>
      </c>
      <c r="D2810" t="s">
        <v>98</v>
      </c>
    </row>
    <row r="2811" spans="1:4" x14ac:dyDescent="0.5">
      <c r="A2811" t="s">
        <v>312</v>
      </c>
      <c r="B2811" t="s">
        <v>97</v>
      </c>
      <c r="C2811" t="s">
        <v>312</v>
      </c>
      <c r="D2811" t="s">
        <v>98</v>
      </c>
    </row>
    <row r="2812" spans="1:4" x14ac:dyDescent="0.5">
      <c r="A2812" t="s">
        <v>323</v>
      </c>
      <c r="B2812" t="s">
        <v>97</v>
      </c>
      <c r="C2812" t="s">
        <v>755</v>
      </c>
    </row>
    <row r="2813" spans="1:4" x14ac:dyDescent="0.5">
      <c r="A2813" t="s">
        <v>585</v>
      </c>
      <c r="B2813" t="s">
        <v>96</v>
      </c>
      <c r="C2813" t="s">
        <v>585</v>
      </c>
      <c r="D2813" t="s">
        <v>98</v>
      </c>
    </row>
    <row r="2814" spans="1:4" x14ac:dyDescent="0.5">
      <c r="A2814" t="s">
        <v>404</v>
      </c>
      <c r="B2814" t="s">
        <v>97</v>
      </c>
      <c r="C2814" t="s">
        <v>727</v>
      </c>
    </row>
    <row r="2815" spans="1:4" x14ac:dyDescent="0.5">
      <c r="A2815" t="s">
        <v>236</v>
      </c>
      <c r="B2815" t="s">
        <v>96</v>
      </c>
      <c r="C2815" t="s">
        <v>236</v>
      </c>
      <c r="D2815" t="s">
        <v>701</v>
      </c>
    </row>
    <row r="2816" spans="1:4" x14ac:dyDescent="0.5">
      <c r="A2816" t="s">
        <v>323</v>
      </c>
      <c r="B2816" t="s">
        <v>97</v>
      </c>
      <c r="C2816" t="s">
        <v>833</v>
      </c>
    </row>
    <row r="2817" spans="1:4" x14ac:dyDescent="0.5">
      <c r="A2817" t="s">
        <v>711</v>
      </c>
      <c r="B2817" t="s">
        <v>96</v>
      </c>
      <c r="C2817" t="s">
        <v>614</v>
      </c>
    </row>
    <row r="2818" spans="1:4" x14ac:dyDescent="0.5">
      <c r="A2818" t="s">
        <v>208</v>
      </c>
      <c r="B2818" t="s">
        <v>97</v>
      </c>
      <c r="C2818" t="s">
        <v>208</v>
      </c>
      <c r="D2818" t="s">
        <v>98</v>
      </c>
    </row>
    <row r="2819" spans="1:4" x14ac:dyDescent="0.5">
      <c r="A2819" t="s">
        <v>175</v>
      </c>
      <c r="B2819" t="s">
        <v>96</v>
      </c>
      <c r="C2819" t="s">
        <v>175</v>
      </c>
      <c r="D2819" t="s">
        <v>98</v>
      </c>
    </row>
    <row r="2820" spans="1:4" x14ac:dyDescent="0.5">
      <c r="A2820" t="s">
        <v>1189</v>
      </c>
      <c r="B2820" t="s">
        <v>97</v>
      </c>
      <c r="C2820" t="s">
        <v>1189</v>
      </c>
      <c r="D2820" t="s">
        <v>705</v>
      </c>
    </row>
    <row r="2821" spans="1:4" x14ac:dyDescent="0.5">
      <c r="A2821" t="s">
        <v>1190</v>
      </c>
      <c r="B2821" t="s">
        <v>97</v>
      </c>
      <c r="C2821" t="s">
        <v>1191</v>
      </c>
      <c r="D2821" t="s">
        <v>722</v>
      </c>
    </row>
    <row r="2822" spans="1:4" x14ac:dyDescent="0.5">
      <c r="A2822" t="s">
        <v>621</v>
      </c>
      <c r="B2822" t="s">
        <v>96</v>
      </c>
      <c r="C2822" t="s">
        <v>621</v>
      </c>
      <c r="D2822" t="s">
        <v>98</v>
      </c>
    </row>
    <row r="2823" spans="1:4" x14ac:dyDescent="0.5">
      <c r="A2823" t="s">
        <v>173</v>
      </c>
      <c r="B2823" t="s">
        <v>96</v>
      </c>
      <c r="C2823" t="s">
        <v>173</v>
      </c>
      <c r="D2823" t="s">
        <v>98</v>
      </c>
    </row>
    <row r="2824" spans="1:4" x14ac:dyDescent="0.5">
      <c r="A2824" t="s">
        <v>236</v>
      </c>
      <c r="B2824" t="s">
        <v>96</v>
      </c>
      <c r="C2824" t="s">
        <v>236</v>
      </c>
      <c r="D2824" t="s">
        <v>701</v>
      </c>
    </row>
    <row r="2825" spans="1:4" x14ac:dyDescent="0.5">
      <c r="A2825" t="s">
        <v>154</v>
      </c>
      <c r="B2825" t="s">
        <v>97</v>
      </c>
      <c r="C2825" t="s">
        <v>1168</v>
      </c>
    </row>
    <row r="2826" spans="1:4" x14ac:dyDescent="0.5">
      <c r="A2826" t="s">
        <v>1192</v>
      </c>
      <c r="B2826" t="s">
        <v>97</v>
      </c>
      <c r="C2826" t="s">
        <v>1192</v>
      </c>
    </row>
    <row r="2827" spans="1:4" x14ac:dyDescent="0.5">
      <c r="A2827" t="s">
        <v>366</v>
      </c>
      <c r="B2827" t="s">
        <v>97</v>
      </c>
      <c r="C2827" t="s">
        <v>730</v>
      </c>
    </row>
    <row r="2828" spans="1:4" x14ac:dyDescent="0.5">
      <c r="A2828" t="s">
        <v>1024</v>
      </c>
      <c r="B2828" t="s">
        <v>97</v>
      </c>
      <c r="C2828" t="s">
        <v>1025</v>
      </c>
    </row>
    <row r="2829" spans="1:4" x14ac:dyDescent="0.5">
      <c r="A2829" t="s">
        <v>417</v>
      </c>
      <c r="B2829" t="s">
        <v>97</v>
      </c>
      <c r="C2829" t="s">
        <v>417</v>
      </c>
      <c r="D2829" t="s">
        <v>98</v>
      </c>
    </row>
    <row r="2830" spans="1:4" x14ac:dyDescent="0.5">
      <c r="A2830" t="s">
        <v>788</v>
      </c>
      <c r="B2830" t="s">
        <v>97</v>
      </c>
      <c r="C2830" t="s">
        <v>686</v>
      </c>
    </row>
    <row r="2831" spans="1:4" x14ac:dyDescent="0.5">
      <c r="A2831" t="s">
        <v>379</v>
      </c>
      <c r="B2831" t="s">
        <v>97</v>
      </c>
      <c r="C2831" t="s">
        <v>379</v>
      </c>
    </row>
    <row r="2832" spans="1:4" x14ac:dyDescent="0.5">
      <c r="A2832" t="s">
        <v>238</v>
      </c>
      <c r="B2832" t="s">
        <v>97</v>
      </c>
      <c r="C2832" t="s">
        <v>238</v>
      </c>
      <c r="D2832" t="s">
        <v>98</v>
      </c>
    </row>
    <row r="2833" spans="1:4" x14ac:dyDescent="0.5">
      <c r="A2833" t="s">
        <v>1171</v>
      </c>
      <c r="B2833" t="s">
        <v>96</v>
      </c>
      <c r="C2833" t="s">
        <v>1171</v>
      </c>
    </row>
    <row r="2834" spans="1:4" x14ac:dyDescent="0.5">
      <c r="A2834" t="s">
        <v>312</v>
      </c>
      <c r="B2834" t="s">
        <v>97</v>
      </c>
      <c r="C2834" t="s">
        <v>312</v>
      </c>
      <c r="D2834" t="s">
        <v>98</v>
      </c>
    </row>
    <row r="2835" spans="1:4" x14ac:dyDescent="0.5">
      <c r="A2835" t="s">
        <v>255</v>
      </c>
      <c r="B2835" t="s">
        <v>96</v>
      </c>
      <c r="C2835" t="s">
        <v>255</v>
      </c>
      <c r="D2835" t="s">
        <v>98</v>
      </c>
    </row>
    <row r="2836" spans="1:4" x14ac:dyDescent="0.5">
      <c r="A2836" t="s">
        <v>968</v>
      </c>
      <c r="B2836" t="s">
        <v>97</v>
      </c>
      <c r="C2836" t="s">
        <v>968</v>
      </c>
      <c r="D2836" t="s">
        <v>98</v>
      </c>
    </row>
    <row r="2837" spans="1:4" x14ac:dyDescent="0.5">
      <c r="A2837" t="s">
        <v>422</v>
      </c>
      <c r="B2837" t="s">
        <v>97</v>
      </c>
      <c r="C2837" t="s">
        <v>422</v>
      </c>
      <c r="D2837" t="s">
        <v>98</v>
      </c>
    </row>
    <row r="2838" spans="1:4" x14ac:dyDescent="0.5">
      <c r="A2838" t="s">
        <v>419</v>
      </c>
      <c r="B2838" t="s">
        <v>97</v>
      </c>
      <c r="C2838" t="s">
        <v>419</v>
      </c>
    </row>
    <row r="2839" spans="1:4" x14ac:dyDescent="0.5">
      <c r="A2839" t="s">
        <v>1193</v>
      </c>
      <c r="B2839" t="s">
        <v>96</v>
      </c>
      <c r="C2839" t="s">
        <v>1194</v>
      </c>
      <c r="D2839" t="s">
        <v>98</v>
      </c>
    </row>
    <row r="2840" spans="1:4" x14ac:dyDescent="0.5">
      <c r="A2840" t="s">
        <v>126</v>
      </c>
      <c r="B2840" t="s">
        <v>97</v>
      </c>
      <c r="C2840" t="s">
        <v>768</v>
      </c>
      <c r="D2840" t="s">
        <v>98</v>
      </c>
    </row>
    <row r="2841" spans="1:4" x14ac:dyDescent="0.5">
      <c r="A2841" t="s">
        <v>115</v>
      </c>
      <c r="B2841" t="s">
        <v>97</v>
      </c>
      <c r="C2841" t="s">
        <v>115</v>
      </c>
      <c r="D2841" t="s">
        <v>705</v>
      </c>
    </row>
    <row r="2842" spans="1:4" x14ac:dyDescent="0.5">
      <c r="A2842" t="s">
        <v>1195</v>
      </c>
      <c r="B2842" t="s">
        <v>96</v>
      </c>
      <c r="C2842" t="s">
        <v>1195</v>
      </c>
    </row>
    <row r="2843" spans="1:4" x14ac:dyDescent="0.5">
      <c r="A2843" t="s">
        <v>135</v>
      </c>
      <c r="B2843" t="s">
        <v>97</v>
      </c>
      <c r="C2843" t="s">
        <v>135</v>
      </c>
    </row>
    <row r="2844" spans="1:4" x14ac:dyDescent="0.5">
      <c r="A2844" t="s">
        <v>363</v>
      </c>
      <c r="B2844" t="s">
        <v>97</v>
      </c>
      <c r="C2844" t="s">
        <v>363</v>
      </c>
    </row>
    <row r="2845" spans="1:4" x14ac:dyDescent="0.5">
      <c r="A2845" t="s">
        <v>251</v>
      </c>
      <c r="B2845" t="s">
        <v>97</v>
      </c>
      <c r="C2845" t="s">
        <v>251</v>
      </c>
      <c r="D2845" t="s">
        <v>98</v>
      </c>
    </row>
    <row r="2846" spans="1:4" x14ac:dyDescent="0.5">
      <c r="A2846" t="s">
        <v>315</v>
      </c>
      <c r="B2846" t="s">
        <v>97</v>
      </c>
      <c r="C2846" t="s">
        <v>851</v>
      </c>
      <c r="D2846" t="s">
        <v>722</v>
      </c>
    </row>
    <row r="2847" spans="1:4" x14ac:dyDescent="0.5">
      <c r="A2847" t="s">
        <v>400</v>
      </c>
      <c r="B2847" t="s">
        <v>97</v>
      </c>
      <c r="C2847" t="s">
        <v>400</v>
      </c>
    </row>
    <row r="2848" spans="1:4" x14ac:dyDescent="0.5">
      <c r="A2848" t="s">
        <v>528</v>
      </c>
      <c r="B2848" t="s">
        <v>97</v>
      </c>
      <c r="C2848" t="s">
        <v>528</v>
      </c>
      <c r="D2848" t="s">
        <v>98</v>
      </c>
    </row>
    <row r="2849" spans="1:4" x14ac:dyDescent="0.5">
      <c r="A2849" t="s">
        <v>156</v>
      </c>
      <c r="B2849" t="s">
        <v>97</v>
      </c>
      <c r="C2849" t="s">
        <v>156</v>
      </c>
      <c r="D2849" t="s">
        <v>98</v>
      </c>
    </row>
    <row r="2850" spans="1:4" x14ac:dyDescent="0.5">
      <c r="A2850" t="s">
        <v>1196</v>
      </c>
      <c r="B2850" t="s">
        <v>97</v>
      </c>
      <c r="C2850" t="s">
        <v>1196</v>
      </c>
    </row>
    <row r="2851" spans="1:4" x14ac:dyDescent="0.5">
      <c r="A2851" t="s">
        <v>1197</v>
      </c>
      <c r="B2851" t="s">
        <v>97</v>
      </c>
      <c r="C2851" t="s">
        <v>1197</v>
      </c>
      <c r="D2851" t="s">
        <v>98</v>
      </c>
    </row>
    <row r="2852" spans="1:4" x14ac:dyDescent="0.5">
      <c r="A2852" t="s">
        <v>640</v>
      </c>
      <c r="B2852" t="s">
        <v>97</v>
      </c>
      <c r="C2852" t="s">
        <v>640</v>
      </c>
      <c r="D2852" t="s">
        <v>98</v>
      </c>
    </row>
    <row r="2853" spans="1:4" x14ac:dyDescent="0.5">
      <c r="A2853" t="s">
        <v>590</v>
      </c>
      <c r="B2853" t="s">
        <v>97</v>
      </c>
      <c r="C2853" t="s">
        <v>862</v>
      </c>
    </row>
    <row r="2854" spans="1:4" x14ac:dyDescent="0.5">
      <c r="A2854" t="s">
        <v>1198</v>
      </c>
      <c r="B2854" t="s">
        <v>97</v>
      </c>
      <c r="C2854" t="s">
        <v>1198</v>
      </c>
      <c r="D2854" t="s">
        <v>705</v>
      </c>
    </row>
    <row r="2855" spans="1:4" x14ac:dyDescent="0.5">
      <c r="A2855" t="s">
        <v>127</v>
      </c>
      <c r="B2855" t="s">
        <v>97</v>
      </c>
      <c r="C2855" t="s">
        <v>127</v>
      </c>
      <c r="D2855" t="s">
        <v>98</v>
      </c>
    </row>
    <row r="2856" spans="1:4" x14ac:dyDescent="0.5">
      <c r="A2856" t="s">
        <v>162</v>
      </c>
      <c r="B2856" t="s">
        <v>97</v>
      </c>
      <c r="C2856" t="s">
        <v>162</v>
      </c>
      <c r="D2856" t="s">
        <v>98</v>
      </c>
    </row>
    <row r="2857" spans="1:4" x14ac:dyDescent="0.5">
      <c r="A2857" t="s">
        <v>196</v>
      </c>
      <c r="B2857" t="s">
        <v>97</v>
      </c>
      <c r="C2857" t="s">
        <v>196</v>
      </c>
      <c r="D2857" t="s">
        <v>98</v>
      </c>
    </row>
    <row r="2858" spans="1:4" x14ac:dyDescent="0.5">
      <c r="A2858" t="s">
        <v>953</v>
      </c>
      <c r="B2858" t="s">
        <v>97</v>
      </c>
      <c r="C2858" t="s">
        <v>954</v>
      </c>
      <c r="D2858" t="s">
        <v>705</v>
      </c>
    </row>
    <row r="2859" spans="1:4" x14ac:dyDescent="0.5">
      <c r="A2859" t="s">
        <v>1199</v>
      </c>
      <c r="B2859" t="s">
        <v>97</v>
      </c>
      <c r="C2859" t="s">
        <v>1200</v>
      </c>
      <c r="D2859" t="s">
        <v>705</v>
      </c>
    </row>
    <row r="2860" spans="1:4" x14ac:dyDescent="0.5">
      <c r="A2860" t="s">
        <v>172</v>
      </c>
      <c r="B2860" t="s">
        <v>97</v>
      </c>
      <c r="C2860" t="s">
        <v>717</v>
      </c>
      <c r="D2860" t="s">
        <v>98</v>
      </c>
    </row>
    <row r="2861" spans="1:4" x14ac:dyDescent="0.5">
      <c r="A2861" t="s">
        <v>258</v>
      </c>
      <c r="B2861" t="s">
        <v>97</v>
      </c>
      <c r="C2861" t="s">
        <v>258</v>
      </c>
      <c r="D2861" t="s">
        <v>98</v>
      </c>
    </row>
    <row r="2862" spans="1:4" x14ac:dyDescent="0.5">
      <c r="A2862" t="s">
        <v>191</v>
      </c>
      <c r="B2862" t="s">
        <v>96</v>
      </c>
      <c r="C2862" t="s">
        <v>828</v>
      </c>
    </row>
    <row r="2863" spans="1:4" x14ac:dyDescent="0.5">
      <c r="A2863" t="s">
        <v>659</v>
      </c>
      <c r="B2863" t="s">
        <v>97</v>
      </c>
      <c r="C2863" t="s">
        <v>830</v>
      </c>
    </row>
    <row r="2864" spans="1:4" x14ac:dyDescent="0.5">
      <c r="A2864" t="s">
        <v>151</v>
      </c>
      <c r="B2864" t="s">
        <v>97</v>
      </c>
      <c r="C2864" t="s">
        <v>749</v>
      </c>
    </row>
    <row r="2865" spans="1:4" x14ac:dyDescent="0.5">
      <c r="A2865" t="s">
        <v>1201</v>
      </c>
      <c r="B2865" t="s">
        <v>97</v>
      </c>
      <c r="C2865" t="s">
        <v>1202</v>
      </c>
    </row>
    <row r="2866" spans="1:4" x14ac:dyDescent="0.5">
      <c r="A2866" t="s">
        <v>441</v>
      </c>
      <c r="B2866" t="s">
        <v>96</v>
      </c>
      <c r="C2866" t="s">
        <v>441</v>
      </c>
      <c r="D2866" t="s">
        <v>98</v>
      </c>
    </row>
    <row r="2867" spans="1:4" x14ac:dyDescent="0.5">
      <c r="A2867" t="s">
        <v>1203</v>
      </c>
      <c r="B2867" t="s">
        <v>97</v>
      </c>
      <c r="C2867" t="s">
        <v>1203</v>
      </c>
    </row>
    <row r="2868" spans="1:4" x14ac:dyDescent="0.5">
      <c r="A2868" t="s">
        <v>292</v>
      </c>
      <c r="B2868" t="s">
        <v>97</v>
      </c>
      <c r="C2868" t="s">
        <v>292</v>
      </c>
      <c r="D2868" t="s">
        <v>98</v>
      </c>
    </row>
    <row r="2869" spans="1:4" x14ac:dyDescent="0.5">
      <c r="A2869" t="s">
        <v>275</v>
      </c>
      <c r="B2869" t="s">
        <v>97</v>
      </c>
      <c r="C2869" t="s">
        <v>275</v>
      </c>
    </row>
    <row r="2870" spans="1:4" x14ac:dyDescent="0.5">
      <c r="A2870" t="s">
        <v>1137</v>
      </c>
      <c r="B2870" t="s">
        <v>97</v>
      </c>
      <c r="C2870" t="s">
        <v>1137</v>
      </c>
    </row>
    <row r="2871" spans="1:4" x14ac:dyDescent="0.5">
      <c r="A2871" t="s">
        <v>517</v>
      </c>
      <c r="B2871" t="s">
        <v>97</v>
      </c>
      <c r="C2871" t="s">
        <v>517</v>
      </c>
      <c r="D2871" t="s">
        <v>98</v>
      </c>
    </row>
    <row r="2872" spans="1:4" x14ac:dyDescent="0.5">
      <c r="A2872" t="s">
        <v>181</v>
      </c>
      <c r="B2872" t="s">
        <v>97</v>
      </c>
      <c r="C2872" t="s">
        <v>181</v>
      </c>
      <c r="D2872" t="s">
        <v>98</v>
      </c>
    </row>
    <row r="2873" spans="1:4" x14ac:dyDescent="0.5">
      <c r="A2873" t="s">
        <v>169</v>
      </c>
      <c r="B2873" t="s">
        <v>97</v>
      </c>
      <c r="C2873" t="s">
        <v>169</v>
      </c>
      <c r="D2873" t="s">
        <v>98</v>
      </c>
    </row>
    <row r="2874" spans="1:4" x14ac:dyDescent="0.5">
      <c r="A2874" t="s">
        <v>252</v>
      </c>
      <c r="B2874" t="s">
        <v>97</v>
      </c>
      <c r="C2874" t="s">
        <v>743</v>
      </c>
      <c r="D2874" t="s">
        <v>705</v>
      </c>
    </row>
    <row r="2875" spans="1:4" x14ac:dyDescent="0.5">
      <c r="A2875" t="s">
        <v>1013</v>
      </c>
      <c r="B2875" t="s">
        <v>97</v>
      </c>
      <c r="C2875" t="s">
        <v>1013</v>
      </c>
    </row>
    <row r="2876" spans="1:4" x14ac:dyDescent="0.5">
      <c r="A2876" t="s">
        <v>1204</v>
      </c>
      <c r="B2876" t="s">
        <v>96</v>
      </c>
      <c r="C2876" t="s">
        <v>1205</v>
      </c>
      <c r="D2876" t="s">
        <v>98</v>
      </c>
    </row>
    <row r="2877" spans="1:4" x14ac:dyDescent="0.5">
      <c r="A2877" t="s">
        <v>180</v>
      </c>
      <c r="B2877" t="s">
        <v>97</v>
      </c>
      <c r="C2877" t="s">
        <v>706</v>
      </c>
    </row>
    <row r="2878" spans="1:4" x14ac:dyDescent="0.5">
      <c r="A2878" t="s">
        <v>182</v>
      </c>
      <c r="B2878" t="s">
        <v>97</v>
      </c>
      <c r="C2878" t="s">
        <v>182</v>
      </c>
      <c r="D2878" t="s">
        <v>705</v>
      </c>
    </row>
    <row r="2879" spans="1:4" x14ac:dyDescent="0.5">
      <c r="A2879" t="s">
        <v>434</v>
      </c>
      <c r="B2879" t="s">
        <v>97</v>
      </c>
      <c r="C2879" t="s">
        <v>741</v>
      </c>
    </row>
    <row r="2880" spans="1:4" x14ac:dyDescent="0.5">
      <c r="A2880" t="s">
        <v>276</v>
      </c>
      <c r="B2880" t="s">
        <v>96</v>
      </c>
      <c r="C2880" t="s">
        <v>276</v>
      </c>
      <c r="D2880" t="s">
        <v>98</v>
      </c>
    </row>
    <row r="2881" spans="1:4" x14ac:dyDescent="0.5">
      <c r="A2881" t="s">
        <v>259</v>
      </c>
      <c r="B2881" t="s">
        <v>97</v>
      </c>
      <c r="C2881" t="s">
        <v>725</v>
      </c>
    </row>
    <row r="2882" spans="1:4" x14ac:dyDescent="0.5">
      <c r="A2882" t="s">
        <v>115</v>
      </c>
      <c r="B2882" t="s">
        <v>97</v>
      </c>
      <c r="C2882" t="s">
        <v>115</v>
      </c>
      <c r="D2882" t="s">
        <v>705</v>
      </c>
    </row>
    <row r="2883" spans="1:4" x14ac:dyDescent="0.5">
      <c r="A2883" t="s">
        <v>613</v>
      </c>
      <c r="B2883" t="s">
        <v>97</v>
      </c>
      <c r="C2883" t="s">
        <v>613</v>
      </c>
      <c r="D2883" t="s">
        <v>98</v>
      </c>
    </row>
    <row r="2884" spans="1:4" x14ac:dyDescent="0.5">
      <c r="A2884" t="s">
        <v>872</v>
      </c>
      <c r="B2884" t="s">
        <v>97</v>
      </c>
      <c r="C2884" t="s">
        <v>885</v>
      </c>
    </row>
    <row r="2885" spans="1:4" x14ac:dyDescent="0.5">
      <c r="A2885" t="s">
        <v>312</v>
      </c>
      <c r="B2885" t="s">
        <v>97</v>
      </c>
      <c r="C2885" t="s">
        <v>312</v>
      </c>
      <c r="D2885" t="s">
        <v>98</v>
      </c>
    </row>
    <row r="2886" spans="1:4" x14ac:dyDescent="0.5">
      <c r="A2886" t="s">
        <v>363</v>
      </c>
      <c r="B2886" t="s">
        <v>97</v>
      </c>
      <c r="C2886" t="s">
        <v>363</v>
      </c>
    </row>
    <row r="2887" spans="1:4" x14ac:dyDescent="0.5">
      <c r="A2887" t="s">
        <v>535</v>
      </c>
      <c r="B2887" t="s">
        <v>97</v>
      </c>
      <c r="C2887" t="s">
        <v>535</v>
      </c>
    </row>
    <row r="2888" spans="1:4" x14ac:dyDescent="0.5">
      <c r="A2888" t="s">
        <v>1187</v>
      </c>
      <c r="B2888" t="s">
        <v>96</v>
      </c>
      <c r="C2888" t="s">
        <v>1187</v>
      </c>
    </row>
    <row r="2889" spans="1:4" x14ac:dyDescent="0.5">
      <c r="A2889" t="s">
        <v>264</v>
      </c>
      <c r="B2889" t="s">
        <v>97</v>
      </c>
      <c r="C2889" t="s">
        <v>786</v>
      </c>
    </row>
    <row r="2890" spans="1:4" x14ac:dyDescent="0.5">
      <c r="A2890" t="s">
        <v>938</v>
      </c>
      <c r="B2890" t="s">
        <v>97</v>
      </c>
      <c r="C2890" t="s">
        <v>938</v>
      </c>
    </row>
    <row r="2891" spans="1:4" x14ac:dyDescent="0.5">
      <c r="A2891" t="s">
        <v>225</v>
      </c>
      <c r="B2891" t="s">
        <v>97</v>
      </c>
      <c r="C2891" t="s">
        <v>738</v>
      </c>
      <c r="D2891" t="s">
        <v>98</v>
      </c>
    </row>
    <row r="2892" spans="1:4" x14ac:dyDescent="0.5">
      <c r="A2892" t="s">
        <v>116</v>
      </c>
      <c r="B2892" t="s">
        <v>97</v>
      </c>
      <c r="C2892" t="s">
        <v>94</v>
      </c>
      <c r="D2892" t="s">
        <v>98</v>
      </c>
    </row>
    <row r="2893" spans="1:4" x14ac:dyDescent="0.5">
      <c r="A2893" t="s">
        <v>457</v>
      </c>
      <c r="B2893" t="s">
        <v>97</v>
      </c>
      <c r="C2893" t="s">
        <v>457</v>
      </c>
    </row>
    <row r="2894" spans="1:4" x14ac:dyDescent="0.5">
      <c r="A2894" t="s">
        <v>162</v>
      </c>
      <c r="B2894" t="s">
        <v>97</v>
      </c>
      <c r="C2894" t="s">
        <v>162</v>
      </c>
      <c r="D2894" t="s">
        <v>98</v>
      </c>
    </row>
    <row r="2895" spans="1:4" x14ac:dyDescent="0.5">
      <c r="A2895" t="s">
        <v>1178</v>
      </c>
      <c r="B2895" t="s">
        <v>97</v>
      </c>
      <c r="C2895" t="s">
        <v>1178</v>
      </c>
      <c r="D2895" t="s">
        <v>98</v>
      </c>
    </row>
    <row r="2896" spans="1:4" x14ac:dyDescent="0.5">
      <c r="A2896" t="s">
        <v>381</v>
      </c>
      <c r="B2896" t="s">
        <v>96</v>
      </c>
      <c r="C2896" t="s">
        <v>381</v>
      </c>
      <c r="D2896" t="s">
        <v>722</v>
      </c>
    </row>
    <row r="2897" spans="1:4" x14ac:dyDescent="0.5">
      <c r="A2897" t="s">
        <v>455</v>
      </c>
      <c r="B2897" t="s">
        <v>97</v>
      </c>
      <c r="C2897" t="s">
        <v>455</v>
      </c>
      <c r="D2897" t="s">
        <v>98</v>
      </c>
    </row>
    <row r="2898" spans="1:4" x14ac:dyDescent="0.5">
      <c r="A2898" t="s">
        <v>208</v>
      </c>
      <c r="B2898" t="s">
        <v>97</v>
      </c>
      <c r="C2898" t="s">
        <v>208</v>
      </c>
      <c r="D2898" t="s">
        <v>98</v>
      </c>
    </row>
    <row r="2899" spans="1:4" x14ac:dyDescent="0.5">
      <c r="A2899" t="s">
        <v>292</v>
      </c>
      <c r="B2899" t="s">
        <v>97</v>
      </c>
      <c r="C2899" t="s">
        <v>292</v>
      </c>
      <c r="D2899" t="s">
        <v>98</v>
      </c>
    </row>
    <row r="2900" spans="1:4" x14ac:dyDescent="0.5">
      <c r="A2900" t="s">
        <v>1206</v>
      </c>
      <c r="B2900" t="s">
        <v>96</v>
      </c>
      <c r="C2900" t="s">
        <v>1206</v>
      </c>
      <c r="D2900" t="s">
        <v>98</v>
      </c>
    </row>
    <row r="2901" spans="1:4" x14ac:dyDescent="0.5">
      <c r="A2901" t="s">
        <v>138</v>
      </c>
      <c r="B2901" t="s">
        <v>96</v>
      </c>
      <c r="C2901" t="s">
        <v>138</v>
      </c>
    </row>
    <row r="2902" spans="1:4" x14ac:dyDescent="0.5">
      <c r="A2902" t="s">
        <v>1141</v>
      </c>
      <c r="B2902" t="s">
        <v>97</v>
      </c>
      <c r="C2902" t="s">
        <v>1142</v>
      </c>
    </row>
    <row r="2903" spans="1:4" x14ac:dyDescent="0.5">
      <c r="A2903" t="s">
        <v>1000</v>
      </c>
      <c r="B2903" t="s">
        <v>97</v>
      </c>
      <c r="C2903" t="s">
        <v>1000</v>
      </c>
    </row>
    <row r="2904" spans="1:4" x14ac:dyDescent="0.5">
      <c r="A2904" t="s">
        <v>784</v>
      </c>
      <c r="B2904" t="s">
        <v>97</v>
      </c>
      <c r="C2904" t="s">
        <v>1207</v>
      </c>
      <c r="D2904" t="s">
        <v>98</v>
      </c>
    </row>
    <row r="2905" spans="1:4" x14ac:dyDescent="0.5">
      <c r="A2905" t="s">
        <v>1208</v>
      </c>
      <c r="B2905" t="s">
        <v>97</v>
      </c>
      <c r="C2905" t="s">
        <v>1208</v>
      </c>
    </row>
    <row r="2906" spans="1:4" x14ac:dyDescent="0.5">
      <c r="A2906" t="s">
        <v>281</v>
      </c>
      <c r="B2906" t="s">
        <v>97</v>
      </c>
      <c r="C2906" t="s">
        <v>653</v>
      </c>
    </row>
    <row r="2907" spans="1:4" x14ac:dyDescent="0.5">
      <c r="A2907" t="s">
        <v>180</v>
      </c>
      <c r="B2907" t="s">
        <v>97</v>
      </c>
      <c r="C2907" t="s">
        <v>706</v>
      </c>
    </row>
    <row r="2908" spans="1:4" x14ac:dyDescent="0.5">
      <c r="A2908" t="s">
        <v>213</v>
      </c>
      <c r="B2908" t="s">
        <v>97</v>
      </c>
      <c r="C2908" t="s">
        <v>213</v>
      </c>
    </row>
    <row r="2909" spans="1:4" x14ac:dyDescent="0.5">
      <c r="A2909" t="s">
        <v>1203</v>
      </c>
      <c r="B2909" t="s">
        <v>97</v>
      </c>
      <c r="C2909" t="s">
        <v>1203</v>
      </c>
    </row>
    <row r="2910" spans="1:4" x14ac:dyDescent="0.5">
      <c r="A2910" t="s">
        <v>252</v>
      </c>
      <c r="B2910" t="s">
        <v>97</v>
      </c>
      <c r="C2910" t="s">
        <v>743</v>
      </c>
      <c r="D2910" t="s">
        <v>705</v>
      </c>
    </row>
    <row r="2911" spans="1:4" x14ac:dyDescent="0.5">
      <c r="A2911" t="s">
        <v>134</v>
      </c>
      <c r="B2911" t="s">
        <v>97</v>
      </c>
      <c r="C2911" t="s">
        <v>134</v>
      </c>
    </row>
    <row r="2912" spans="1:4" x14ac:dyDescent="0.5">
      <c r="A2912" t="s">
        <v>231</v>
      </c>
      <c r="B2912" t="s">
        <v>97</v>
      </c>
      <c r="C2912" t="s">
        <v>348</v>
      </c>
    </row>
    <row r="2913" spans="1:4" x14ac:dyDescent="0.5">
      <c r="A2913" t="s">
        <v>266</v>
      </c>
      <c r="B2913" t="s">
        <v>96</v>
      </c>
      <c r="C2913" t="s">
        <v>266</v>
      </c>
      <c r="D2913" t="s">
        <v>98</v>
      </c>
    </row>
    <row r="2914" spans="1:4" x14ac:dyDescent="0.5">
      <c r="A2914" t="s">
        <v>953</v>
      </c>
      <c r="B2914" t="s">
        <v>97</v>
      </c>
      <c r="C2914" t="s">
        <v>954</v>
      </c>
      <c r="D2914" t="s">
        <v>705</v>
      </c>
    </row>
    <row r="2915" spans="1:4" x14ac:dyDescent="0.5">
      <c r="A2915" t="s">
        <v>996</v>
      </c>
      <c r="B2915" t="s">
        <v>97</v>
      </c>
      <c r="C2915" t="s">
        <v>996</v>
      </c>
      <c r="D2915" t="s">
        <v>98</v>
      </c>
    </row>
    <row r="2916" spans="1:4" x14ac:dyDescent="0.5">
      <c r="A2916" t="s">
        <v>144</v>
      </c>
      <c r="B2916" t="s">
        <v>97</v>
      </c>
      <c r="C2916" t="s">
        <v>144</v>
      </c>
    </row>
    <row r="2917" spans="1:4" x14ac:dyDescent="0.5">
      <c r="A2917" t="s">
        <v>165</v>
      </c>
      <c r="B2917" t="s">
        <v>97</v>
      </c>
      <c r="C2917" t="s">
        <v>165</v>
      </c>
      <c r="D2917" t="s">
        <v>98</v>
      </c>
    </row>
    <row r="2918" spans="1:4" x14ac:dyDescent="0.5">
      <c r="A2918" t="s">
        <v>245</v>
      </c>
      <c r="B2918" t="s">
        <v>97</v>
      </c>
      <c r="C2918" t="s">
        <v>245</v>
      </c>
      <c r="D2918" t="s">
        <v>98</v>
      </c>
    </row>
    <row r="2919" spans="1:4" x14ac:dyDescent="0.5">
      <c r="A2919" t="s">
        <v>572</v>
      </c>
      <c r="B2919" t="s">
        <v>96</v>
      </c>
      <c r="C2919" t="s">
        <v>572</v>
      </c>
      <c r="D2919" t="s">
        <v>98</v>
      </c>
    </row>
    <row r="2920" spans="1:4" x14ac:dyDescent="0.5">
      <c r="A2920" t="s">
        <v>125</v>
      </c>
      <c r="B2920" t="s">
        <v>97</v>
      </c>
      <c r="C2920" t="s">
        <v>125</v>
      </c>
      <c r="D2920" t="s">
        <v>98</v>
      </c>
    </row>
    <row r="2921" spans="1:4" x14ac:dyDescent="0.5">
      <c r="A2921" t="s">
        <v>174</v>
      </c>
      <c r="B2921" t="s">
        <v>96</v>
      </c>
      <c r="C2921" t="s">
        <v>174</v>
      </c>
    </row>
    <row r="2922" spans="1:4" x14ac:dyDescent="0.5">
      <c r="A2922" t="s">
        <v>123</v>
      </c>
      <c r="B2922" t="s">
        <v>97</v>
      </c>
      <c r="C2922" t="s">
        <v>123</v>
      </c>
    </row>
    <row r="2923" spans="1:4" x14ac:dyDescent="0.5">
      <c r="A2923" t="s">
        <v>1209</v>
      </c>
      <c r="B2923" t="s">
        <v>97</v>
      </c>
      <c r="C2923" t="s">
        <v>1209</v>
      </c>
      <c r="D2923" t="s">
        <v>98</v>
      </c>
    </row>
    <row r="2924" spans="1:4" x14ac:dyDescent="0.5">
      <c r="A2924" t="s">
        <v>953</v>
      </c>
      <c r="B2924" t="s">
        <v>97</v>
      </c>
      <c r="C2924" t="s">
        <v>954</v>
      </c>
      <c r="D2924" t="s">
        <v>705</v>
      </c>
    </row>
    <row r="2925" spans="1:4" x14ac:dyDescent="0.5">
      <c r="A2925" t="s">
        <v>115</v>
      </c>
      <c r="B2925" t="s">
        <v>97</v>
      </c>
      <c r="C2925" t="s">
        <v>115</v>
      </c>
      <c r="D2925" t="s">
        <v>705</v>
      </c>
    </row>
    <row r="2926" spans="1:4" x14ac:dyDescent="0.5">
      <c r="A2926" t="s">
        <v>122</v>
      </c>
      <c r="B2926" t="s">
        <v>97</v>
      </c>
      <c r="C2926" t="s">
        <v>122</v>
      </c>
    </row>
    <row r="2927" spans="1:4" x14ac:dyDescent="0.5">
      <c r="A2927" t="s">
        <v>236</v>
      </c>
      <c r="B2927" t="s">
        <v>96</v>
      </c>
      <c r="C2927" t="s">
        <v>236</v>
      </c>
      <c r="D2927" t="s">
        <v>701</v>
      </c>
    </row>
    <row r="2928" spans="1:4" x14ac:dyDescent="0.5">
      <c r="A2928" t="s">
        <v>180</v>
      </c>
      <c r="B2928" t="s">
        <v>97</v>
      </c>
      <c r="C2928" t="s">
        <v>706</v>
      </c>
    </row>
    <row r="2929" spans="1:4" x14ac:dyDescent="0.5">
      <c r="A2929" t="s">
        <v>968</v>
      </c>
      <c r="B2929" t="s">
        <v>97</v>
      </c>
      <c r="C2929" t="s">
        <v>968</v>
      </c>
      <c r="D2929" t="s">
        <v>98</v>
      </c>
    </row>
    <row r="2930" spans="1:4" x14ac:dyDescent="0.5">
      <c r="A2930" t="s">
        <v>197</v>
      </c>
      <c r="B2930" t="s">
        <v>96</v>
      </c>
      <c r="C2930" t="s">
        <v>197</v>
      </c>
    </row>
    <row r="2931" spans="1:4" x14ac:dyDescent="0.5">
      <c r="A2931" t="s">
        <v>170</v>
      </c>
      <c r="B2931" t="s">
        <v>97</v>
      </c>
      <c r="C2931" t="s">
        <v>700</v>
      </c>
    </row>
    <row r="2932" spans="1:4" x14ac:dyDescent="0.5">
      <c r="A2932" t="s">
        <v>788</v>
      </c>
      <c r="B2932" t="s">
        <v>97</v>
      </c>
      <c r="C2932" t="s">
        <v>686</v>
      </c>
    </row>
    <row r="2933" spans="1:4" x14ac:dyDescent="0.5">
      <c r="A2933" t="s">
        <v>1094</v>
      </c>
      <c r="B2933" t="s">
        <v>97</v>
      </c>
      <c r="C2933" t="s">
        <v>1094</v>
      </c>
    </row>
    <row r="2934" spans="1:4" x14ac:dyDescent="0.5">
      <c r="A2934" t="s">
        <v>323</v>
      </c>
      <c r="B2934" t="s">
        <v>97</v>
      </c>
      <c r="C2934" t="s">
        <v>755</v>
      </c>
    </row>
    <row r="2935" spans="1:4" x14ac:dyDescent="0.5">
      <c r="A2935" t="s">
        <v>404</v>
      </c>
      <c r="B2935" t="s">
        <v>97</v>
      </c>
      <c r="C2935" t="s">
        <v>727</v>
      </c>
    </row>
    <row r="2936" spans="1:4" x14ac:dyDescent="0.5">
      <c r="A2936" t="s">
        <v>972</v>
      </c>
      <c r="B2936" t="s">
        <v>97</v>
      </c>
      <c r="C2936" t="s">
        <v>972</v>
      </c>
    </row>
    <row r="2937" spans="1:4" x14ac:dyDescent="0.5">
      <c r="A2937" t="s">
        <v>1210</v>
      </c>
      <c r="B2937" t="s">
        <v>97</v>
      </c>
      <c r="C2937" t="s">
        <v>1211</v>
      </c>
      <c r="D2937" t="s">
        <v>98</v>
      </c>
    </row>
    <row r="2938" spans="1:4" x14ac:dyDescent="0.5">
      <c r="A2938" t="s">
        <v>312</v>
      </c>
      <c r="B2938" t="s">
        <v>97</v>
      </c>
      <c r="C2938" t="s">
        <v>312</v>
      </c>
      <c r="D2938" t="s">
        <v>98</v>
      </c>
    </row>
    <row r="2939" spans="1:4" x14ac:dyDescent="0.5">
      <c r="A2939" t="s">
        <v>1210</v>
      </c>
      <c r="B2939" t="s">
        <v>97</v>
      </c>
      <c r="C2939" t="s">
        <v>1210</v>
      </c>
      <c r="D2939" t="s">
        <v>98</v>
      </c>
    </row>
    <row r="2940" spans="1:4" x14ac:dyDescent="0.5">
      <c r="A2940" t="s">
        <v>639</v>
      </c>
      <c r="B2940" t="s">
        <v>97</v>
      </c>
      <c r="C2940" t="s">
        <v>639</v>
      </c>
    </row>
    <row r="2941" spans="1:4" x14ac:dyDescent="0.5">
      <c r="A2941" t="s">
        <v>1212</v>
      </c>
      <c r="B2941" t="s">
        <v>97</v>
      </c>
      <c r="C2941" t="s">
        <v>445</v>
      </c>
    </row>
    <row r="2942" spans="1:4" x14ac:dyDescent="0.5">
      <c r="A2942" t="s">
        <v>892</v>
      </c>
      <c r="B2942" t="s">
        <v>97</v>
      </c>
      <c r="C2942" t="s">
        <v>892</v>
      </c>
    </row>
    <row r="2943" spans="1:4" x14ac:dyDescent="0.5">
      <c r="A2943" t="s">
        <v>127</v>
      </c>
      <c r="B2943" t="s">
        <v>97</v>
      </c>
      <c r="C2943" t="s">
        <v>127</v>
      </c>
      <c r="D2943" t="s">
        <v>98</v>
      </c>
    </row>
    <row r="2944" spans="1:4" x14ac:dyDescent="0.5">
      <c r="A2944" t="s">
        <v>926</v>
      </c>
      <c r="B2944" t="s">
        <v>96</v>
      </c>
      <c r="C2944" t="s">
        <v>927</v>
      </c>
    </row>
    <row r="2945" spans="1:4" x14ac:dyDescent="0.5">
      <c r="A2945" t="s">
        <v>1126</v>
      </c>
      <c r="B2945" t="s">
        <v>97</v>
      </c>
      <c r="C2945" t="s">
        <v>1126</v>
      </c>
      <c r="D2945" t="s">
        <v>98</v>
      </c>
    </row>
    <row r="2946" spans="1:4" x14ac:dyDescent="0.5">
      <c r="A2946" t="s">
        <v>390</v>
      </c>
      <c r="B2946" t="s">
        <v>97</v>
      </c>
      <c r="C2946" t="s">
        <v>390</v>
      </c>
    </row>
    <row r="2947" spans="1:4" x14ac:dyDescent="0.5">
      <c r="A2947" t="s">
        <v>123</v>
      </c>
      <c r="B2947" t="s">
        <v>97</v>
      </c>
      <c r="C2947" t="s">
        <v>123</v>
      </c>
    </row>
    <row r="2948" spans="1:4" x14ac:dyDescent="0.5">
      <c r="A2948" t="s">
        <v>212</v>
      </c>
      <c r="B2948" t="s">
        <v>97</v>
      </c>
      <c r="C2948" t="s">
        <v>212</v>
      </c>
      <c r="D2948" t="s">
        <v>98</v>
      </c>
    </row>
    <row r="2949" spans="1:4" x14ac:dyDescent="0.5">
      <c r="A2949" t="s">
        <v>202</v>
      </c>
      <c r="B2949" t="s">
        <v>97</v>
      </c>
      <c r="C2949" t="s">
        <v>202</v>
      </c>
      <c r="D2949" t="s">
        <v>705</v>
      </c>
    </row>
    <row r="2950" spans="1:4" x14ac:dyDescent="0.5">
      <c r="A2950" t="s">
        <v>965</v>
      </c>
      <c r="B2950" t="s">
        <v>97</v>
      </c>
      <c r="C2950" t="s">
        <v>965</v>
      </c>
      <c r="D2950" t="s">
        <v>98</v>
      </c>
    </row>
    <row r="2951" spans="1:4" x14ac:dyDescent="0.5">
      <c r="A2951" t="s">
        <v>979</v>
      </c>
      <c r="B2951" t="s">
        <v>96</v>
      </c>
      <c r="C2951" t="s">
        <v>979</v>
      </c>
    </row>
    <row r="2952" spans="1:4" x14ac:dyDescent="0.5">
      <c r="A2952" t="s">
        <v>1192</v>
      </c>
      <c r="B2952" t="s">
        <v>97</v>
      </c>
      <c r="C2952" t="s">
        <v>1192</v>
      </c>
    </row>
    <row r="2953" spans="1:4" x14ac:dyDescent="0.5">
      <c r="A2953" t="s">
        <v>161</v>
      </c>
      <c r="B2953" t="s">
        <v>97</v>
      </c>
      <c r="C2953" t="s">
        <v>1081</v>
      </c>
    </row>
    <row r="2954" spans="1:4" x14ac:dyDescent="0.5">
      <c r="A2954" t="s">
        <v>315</v>
      </c>
      <c r="B2954" t="s">
        <v>97</v>
      </c>
      <c r="C2954" t="s">
        <v>851</v>
      </c>
      <c r="D2954" t="s">
        <v>722</v>
      </c>
    </row>
    <row r="2955" spans="1:4" x14ac:dyDescent="0.5">
      <c r="A2955" t="s">
        <v>1213</v>
      </c>
      <c r="B2955" t="s">
        <v>97</v>
      </c>
      <c r="C2955" t="s">
        <v>1213</v>
      </c>
    </row>
    <row r="2956" spans="1:4" x14ac:dyDescent="0.5">
      <c r="A2956" t="s">
        <v>259</v>
      </c>
      <c r="B2956" t="s">
        <v>97</v>
      </c>
      <c r="C2956" t="s">
        <v>725</v>
      </c>
    </row>
    <row r="2957" spans="1:4" x14ac:dyDescent="0.5">
      <c r="A2957" t="s">
        <v>1214</v>
      </c>
      <c r="B2957" t="s">
        <v>97</v>
      </c>
      <c r="C2957" t="s">
        <v>1215</v>
      </c>
    </row>
    <row r="2958" spans="1:4" x14ac:dyDescent="0.5">
      <c r="A2958" t="s">
        <v>1013</v>
      </c>
      <c r="B2958" t="s">
        <v>97</v>
      </c>
      <c r="C2958" t="s">
        <v>1013</v>
      </c>
    </row>
    <row r="2959" spans="1:4" x14ac:dyDescent="0.5">
      <c r="A2959" t="s">
        <v>289</v>
      </c>
      <c r="B2959" t="s">
        <v>97</v>
      </c>
      <c r="C2959" t="s">
        <v>289</v>
      </c>
    </row>
    <row r="2960" spans="1:4" x14ac:dyDescent="0.5">
      <c r="A2960" t="s">
        <v>1212</v>
      </c>
      <c r="B2960" t="s">
        <v>96</v>
      </c>
      <c r="C2960" t="s">
        <v>1212</v>
      </c>
    </row>
    <row r="2961" spans="1:4" x14ac:dyDescent="0.5">
      <c r="A2961" t="s">
        <v>590</v>
      </c>
      <c r="B2961" t="s">
        <v>97</v>
      </c>
      <c r="C2961" t="s">
        <v>862</v>
      </c>
    </row>
    <row r="2962" spans="1:4" x14ac:dyDescent="0.5">
      <c r="A2962" t="s">
        <v>1150</v>
      </c>
      <c r="B2962" t="s">
        <v>97</v>
      </c>
      <c r="C2962" t="s">
        <v>1150</v>
      </c>
    </row>
    <row r="2963" spans="1:4" x14ac:dyDescent="0.5">
      <c r="A2963" t="s">
        <v>270</v>
      </c>
      <c r="B2963" t="s">
        <v>97</v>
      </c>
      <c r="C2963" t="s">
        <v>823</v>
      </c>
      <c r="D2963" t="s">
        <v>98</v>
      </c>
    </row>
    <row r="2964" spans="1:4" x14ac:dyDescent="0.5">
      <c r="A2964" t="s">
        <v>170</v>
      </c>
      <c r="B2964" t="s">
        <v>97</v>
      </c>
      <c r="C2964" t="s">
        <v>700</v>
      </c>
    </row>
    <row r="2965" spans="1:4" x14ac:dyDescent="0.5">
      <c r="A2965" t="s">
        <v>872</v>
      </c>
      <c r="B2965" t="s">
        <v>97</v>
      </c>
      <c r="C2965" t="s">
        <v>885</v>
      </c>
    </row>
    <row r="2966" spans="1:4" x14ac:dyDescent="0.5">
      <c r="A2966" t="s">
        <v>1214</v>
      </c>
      <c r="B2966" t="s">
        <v>97</v>
      </c>
      <c r="C2966" t="s">
        <v>1216</v>
      </c>
    </row>
    <row r="2967" spans="1:4" x14ac:dyDescent="0.5">
      <c r="A2967" t="s">
        <v>194</v>
      </c>
      <c r="B2967" t="s">
        <v>97</v>
      </c>
      <c r="C2967" t="s">
        <v>841</v>
      </c>
    </row>
    <row r="2968" spans="1:4" x14ac:dyDescent="0.5">
      <c r="A2968" t="s">
        <v>169</v>
      </c>
      <c r="B2968" t="s">
        <v>97</v>
      </c>
      <c r="C2968" t="s">
        <v>169</v>
      </c>
      <c r="D2968" t="s">
        <v>98</v>
      </c>
    </row>
    <row r="2969" spans="1:4" x14ac:dyDescent="0.5">
      <c r="A2969" t="s">
        <v>126</v>
      </c>
      <c r="B2969" t="s">
        <v>97</v>
      </c>
      <c r="C2969" t="s">
        <v>768</v>
      </c>
      <c r="D2969" t="s">
        <v>98</v>
      </c>
    </row>
    <row r="2970" spans="1:4" x14ac:dyDescent="0.5">
      <c r="A2970" t="s">
        <v>162</v>
      </c>
      <c r="B2970" t="s">
        <v>97</v>
      </c>
      <c r="C2970" t="s">
        <v>162</v>
      </c>
      <c r="D2970" t="s">
        <v>98</v>
      </c>
    </row>
    <row r="2971" spans="1:4" x14ac:dyDescent="0.5">
      <c r="A2971" t="s">
        <v>434</v>
      </c>
      <c r="B2971" t="s">
        <v>97</v>
      </c>
      <c r="C2971" t="s">
        <v>741</v>
      </c>
    </row>
    <row r="2972" spans="1:4" x14ac:dyDescent="0.5">
      <c r="A2972" t="s">
        <v>961</v>
      </c>
      <c r="B2972" t="s">
        <v>97</v>
      </c>
      <c r="C2972" t="s">
        <v>962</v>
      </c>
      <c r="D2972" t="s">
        <v>98</v>
      </c>
    </row>
    <row r="2973" spans="1:4" x14ac:dyDescent="0.5">
      <c r="A2973" t="s">
        <v>252</v>
      </c>
      <c r="B2973" t="s">
        <v>97</v>
      </c>
      <c r="C2973" t="s">
        <v>743</v>
      </c>
      <c r="D2973" t="s">
        <v>705</v>
      </c>
    </row>
    <row r="2974" spans="1:4" x14ac:dyDescent="0.5">
      <c r="A2974" t="s">
        <v>410</v>
      </c>
      <c r="B2974" t="s">
        <v>97</v>
      </c>
      <c r="C2974" t="s">
        <v>410</v>
      </c>
      <c r="D2974" t="s">
        <v>98</v>
      </c>
    </row>
    <row r="2975" spans="1:4" x14ac:dyDescent="0.5">
      <c r="A2975" t="s">
        <v>162</v>
      </c>
      <c r="B2975" t="s">
        <v>97</v>
      </c>
      <c r="C2975" t="s">
        <v>162</v>
      </c>
      <c r="D2975" t="s">
        <v>98</v>
      </c>
    </row>
    <row r="2976" spans="1:4" x14ac:dyDescent="0.5">
      <c r="A2976" t="s">
        <v>173</v>
      </c>
      <c r="B2976" t="s">
        <v>96</v>
      </c>
      <c r="C2976" t="s">
        <v>173</v>
      </c>
      <c r="D2976" t="s">
        <v>98</v>
      </c>
    </row>
    <row r="2977" spans="1:4" x14ac:dyDescent="0.5">
      <c r="A2977" t="s">
        <v>586</v>
      </c>
      <c r="B2977" t="s">
        <v>97</v>
      </c>
      <c r="C2977" t="s">
        <v>714</v>
      </c>
    </row>
    <row r="2978" spans="1:4" x14ac:dyDescent="0.5">
      <c r="A2978" t="s">
        <v>436</v>
      </c>
      <c r="B2978" t="s">
        <v>97</v>
      </c>
      <c r="C2978" t="s">
        <v>436</v>
      </c>
      <c r="D2978" t="s">
        <v>98</v>
      </c>
    </row>
    <row r="2979" spans="1:4" x14ac:dyDescent="0.5">
      <c r="A2979" t="s">
        <v>281</v>
      </c>
      <c r="B2979" t="s">
        <v>97</v>
      </c>
      <c r="C2979" t="s">
        <v>653</v>
      </c>
    </row>
    <row r="2980" spans="1:4" x14ac:dyDescent="0.5">
      <c r="A2980" t="s">
        <v>252</v>
      </c>
      <c r="B2980" t="s">
        <v>97</v>
      </c>
      <c r="C2980" t="s">
        <v>743</v>
      </c>
      <c r="D2980" t="s">
        <v>705</v>
      </c>
    </row>
    <row r="2981" spans="1:4" x14ac:dyDescent="0.5">
      <c r="A2981" t="s">
        <v>115</v>
      </c>
      <c r="B2981" t="s">
        <v>97</v>
      </c>
      <c r="C2981" t="s">
        <v>115</v>
      </c>
      <c r="D2981" t="s">
        <v>705</v>
      </c>
    </row>
    <row r="2982" spans="1:4" x14ac:dyDescent="0.5">
      <c r="A2982" t="s">
        <v>1190</v>
      </c>
      <c r="B2982" t="s">
        <v>97</v>
      </c>
      <c r="C2982" t="s">
        <v>1191</v>
      </c>
      <c r="D2982" t="s">
        <v>722</v>
      </c>
    </row>
    <row r="2983" spans="1:4" x14ac:dyDescent="0.5">
      <c r="A2983" t="s">
        <v>156</v>
      </c>
      <c r="B2983" t="s">
        <v>97</v>
      </c>
      <c r="C2983" t="s">
        <v>156</v>
      </c>
      <c r="D2983" t="s">
        <v>98</v>
      </c>
    </row>
    <row r="2984" spans="1:4" x14ac:dyDescent="0.5">
      <c r="A2984" t="s">
        <v>892</v>
      </c>
      <c r="B2984" t="s">
        <v>97</v>
      </c>
      <c r="C2984" t="s">
        <v>892</v>
      </c>
    </row>
    <row r="2985" spans="1:4" x14ac:dyDescent="0.5">
      <c r="A2985" t="s">
        <v>1217</v>
      </c>
      <c r="B2985" t="s">
        <v>97</v>
      </c>
      <c r="C2985" t="s">
        <v>1218</v>
      </c>
    </row>
    <row r="2986" spans="1:4" x14ac:dyDescent="0.5">
      <c r="A2986" t="s">
        <v>509</v>
      </c>
      <c r="B2986" t="s">
        <v>97</v>
      </c>
      <c r="C2986" t="s">
        <v>509</v>
      </c>
      <c r="D2986" t="s">
        <v>701</v>
      </c>
    </row>
    <row r="2987" spans="1:4" x14ac:dyDescent="0.5">
      <c r="A2987" t="s">
        <v>632</v>
      </c>
      <c r="B2987" t="s">
        <v>97</v>
      </c>
      <c r="C2987" t="s">
        <v>1219</v>
      </c>
    </row>
    <row r="2988" spans="1:4" x14ac:dyDescent="0.5">
      <c r="A2988" t="s">
        <v>441</v>
      </c>
      <c r="B2988" t="s">
        <v>96</v>
      </c>
      <c r="C2988" t="s">
        <v>441</v>
      </c>
      <c r="D2988" t="s">
        <v>98</v>
      </c>
    </row>
    <row r="2989" spans="1:4" x14ac:dyDescent="0.5">
      <c r="A2989" t="s">
        <v>559</v>
      </c>
      <c r="B2989" t="s">
        <v>97</v>
      </c>
      <c r="C2989" t="s">
        <v>775</v>
      </c>
      <c r="D2989" t="s">
        <v>701</v>
      </c>
    </row>
    <row r="2990" spans="1:4" x14ac:dyDescent="0.5">
      <c r="A2990" t="s">
        <v>1220</v>
      </c>
      <c r="B2990" t="s">
        <v>97</v>
      </c>
      <c r="C2990" t="s">
        <v>1221</v>
      </c>
    </row>
    <row r="2991" spans="1:4" x14ac:dyDescent="0.5">
      <c r="A2991" t="s">
        <v>953</v>
      </c>
      <c r="B2991" t="s">
        <v>97</v>
      </c>
      <c r="C2991" t="s">
        <v>954</v>
      </c>
      <c r="D2991" t="s">
        <v>705</v>
      </c>
    </row>
    <row r="2992" spans="1:4" x14ac:dyDescent="0.5">
      <c r="A2992" t="s">
        <v>149</v>
      </c>
      <c r="B2992" t="s">
        <v>96</v>
      </c>
      <c r="C2992" t="s">
        <v>149</v>
      </c>
    </row>
    <row r="2993" spans="1:4" x14ac:dyDescent="0.5">
      <c r="A2993" t="s">
        <v>439</v>
      </c>
      <c r="B2993" t="s">
        <v>97</v>
      </c>
      <c r="C2993" t="s">
        <v>439</v>
      </c>
      <c r="D2993" t="s">
        <v>98</v>
      </c>
    </row>
    <row r="2994" spans="1:4" x14ac:dyDescent="0.5">
      <c r="A2994" t="s">
        <v>562</v>
      </c>
      <c r="B2994" t="s">
        <v>96</v>
      </c>
      <c r="C2994" t="s">
        <v>562</v>
      </c>
      <c r="D2994" t="s">
        <v>98</v>
      </c>
    </row>
    <row r="2995" spans="1:4" x14ac:dyDescent="0.5">
      <c r="A2995" t="s">
        <v>952</v>
      </c>
      <c r="B2995" t="s">
        <v>97</v>
      </c>
      <c r="C2995" t="s">
        <v>952</v>
      </c>
    </row>
    <row r="2996" spans="1:4" x14ac:dyDescent="0.5">
      <c r="A2996" t="s">
        <v>231</v>
      </c>
      <c r="B2996" t="s">
        <v>97</v>
      </c>
      <c r="C2996" t="s">
        <v>348</v>
      </c>
    </row>
    <row r="2997" spans="1:4" x14ac:dyDescent="0.5">
      <c r="A2997" t="s">
        <v>1222</v>
      </c>
      <c r="B2997" t="s">
        <v>97</v>
      </c>
      <c r="C2997" t="s">
        <v>1222</v>
      </c>
    </row>
    <row r="2998" spans="1:4" x14ac:dyDescent="0.5">
      <c r="A2998" t="s">
        <v>502</v>
      </c>
      <c r="B2998" t="s">
        <v>97</v>
      </c>
      <c r="C2998" t="s">
        <v>502</v>
      </c>
      <c r="D2998" t="s">
        <v>722</v>
      </c>
    </row>
    <row r="2999" spans="1:4" x14ac:dyDescent="0.5">
      <c r="A2999" t="s">
        <v>1057</v>
      </c>
      <c r="B2999" t="s">
        <v>97</v>
      </c>
      <c r="C2999" t="s">
        <v>1057</v>
      </c>
      <c r="D2999" t="s">
        <v>98</v>
      </c>
    </row>
    <row r="3000" spans="1:4" x14ac:dyDescent="0.5">
      <c r="A3000" t="s">
        <v>1029</v>
      </c>
      <c r="B3000" t="s">
        <v>97</v>
      </c>
      <c r="C3000" t="s">
        <v>1030</v>
      </c>
    </row>
    <row r="3001" spans="1:4" x14ac:dyDescent="0.5">
      <c r="A3001" t="s">
        <v>1004</v>
      </c>
      <c r="B3001" t="s">
        <v>96</v>
      </c>
      <c r="C3001" t="s">
        <v>1004</v>
      </c>
      <c r="D3001" t="s">
        <v>98</v>
      </c>
    </row>
    <row r="3002" spans="1:4" x14ac:dyDescent="0.5">
      <c r="A3002" t="s">
        <v>196</v>
      </c>
      <c r="B3002" t="s">
        <v>97</v>
      </c>
      <c r="C3002" t="s">
        <v>196</v>
      </c>
      <c r="D3002" t="s">
        <v>98</v>
      </c>
    </row>
    <row r="3003" spans="1:4" x14ac:dyDescent="0.5">
      <c r="A3003" t="s">
        <v>180</v>
      </c>
      <c r="B3003" t="s">
        <v>97</v>
      </c>
      <c r="C3003" t="s">
        <v>706</v>
      </c>
    </row>
    <row r="3004" spans="1:4" x14ac:dyDescent="0.5">
      <c r="A3004" t="s">
        <v>664</v>
      </c>
      <c r="B3004" t="s">
        <v>96</v>
      </c>
      <c r="C3004" t="s">
        <v>664</v>
      </c>
      <c r="D3004" t="s">
        <v>98</v>
      </c>
    </row>
    <row r="3005" spans="1:4" x14ac:dyDescent="0.5">
      <c r="A3005" t="s">
        <v>343</v>
      </c>
      <c r="B3005" t="s">
        <v>97</v>
      </c>
      <c r="C3005" t="s">
        <v>399</v>
      </c>
      <c r="D3005" t="s">
        <v>98</v>
      </c>
    </row>
    <row r="3006" spans="1:4" x14ac:dyDescent="0.5">
      <c r="A3006" t="s">
        <v>145</v>
      </c>
      <c r="B3006" t="s">
        <v>97</v>
      </c>
      <c r="C3006" t="s">
        <v>145</v>
      </c>
    </row>
    <row r="3007" spans="1:4" x14ac:dyDescent="0.5">
      <c r="A3007" t="s">
        <v>380</v>
      </c>
      <c r="B3007" t="s">
        <v>97</v>
      </c>
      <c r="C3007" t="s">
        <v>380</v>
      </c>
    </row>
    <row r="3008" spans="1:4" x14ac:dyDescent="0.5">
      <c r="A3008" t="s">
        <v>477</v>
      </c>
      <c r="B3008" t="s">
        <v>97</v>
      </c>
      <c r="C3008" t="s">
        <v>477</v>
      </c>
    </row>
    <row r="3009" spans="1:4" x14ac:dyDescent="0.5">
      <c r="A3009" t="s">
        <v>239</v>
      </c>
      <c r="B3009" t="s">
        <v>97</v>
      </c>
      <c r="C3009" t="s">
        <v>239</v>
      </c>
      <c r="D3009" t="s">
        <v>98</v>
      </c>
    </row>
    <row r="3010" spans="1:4" x14ac:dyDescent="0.5">
      <c r="A3010" t="s">
        <v>1223</v>
      </c>
      <c r="B3010" t="s">
        <v>97</v>
      </c>
      <c r="C3010" t="s">
        <v>1224</v>
      </c>
    </row>
    <row r="3011" spans="1:4" x14ac:dyDescent="0.5">
      <c r="A3011" t="s">
        <v>323</v>
      </c>
      <c r="B3011" t="s">
        <v>97</v>
      </c>
      <c r="C3011" t="s">
        <v>755</v>
      </c>
    </row>
    <row r="3012" spans="1:4" x14ac:dyDescent="0.5">
      <c r="A3012" t="s">
        <v>952</v>
      </c>
      <c r="B3012" t="s">
        <v>97</v>
      </c>
      <c r="C3012" t="s">
        <v>952</v>
      </c>
    </row>
    <row r="3013" spans="1:4" x14ac:dyDescent="0.5">
      <c r="A3013" t="s">
        <v>312</v>
      </c>
      <c r="B3013" t="s">
        <v>97</v>
      </c>
      <c r="C3013" t="s">
        <v>312</v>
      </c>
      <c r="D3013" t="s">
        <v>98</v>
      </c>
    </row>
    <row r="3014" spans="1:4" x14ac:dyDescent="0.5">
      <c r="A3014" t="s">
        <v>1225</v>
      </c>
      <c r="B3014" t="s">
        <v>97</v>
      </c>
      <c r="C3014" t="s">
        <v>1225</v>
      </c>
    </row>
    <row r="3015" spans="1:4" x14ac:dyDescent="0.5">
      <c r="A3015" t="s">
        <v>938</v>
      </c>
      <c r="B3015" t="s">
        <v>97</v>
      </c>
      <c r="C3015" t="s">
        <v>938</v>
      </c>
    </row>
    <row r="3016" spans="1:4" x14ac:dyDescent="0.5">
      <c r="A3016" t="s">
        <v>404</v>
      </c>
      <c r="B3016" t="s">
        <v>97</v>
      </c>
      <c r="C3016" t="s">
        <v>727</v>
      </c>
    </row>
    <row r="3017" spans="1:4" x14ac:dyDescent="0.5">
      <c r="A3017" t="s">
        <v>943</v>
      </c>
      <c r="B3017" t="s">
        <v>97</v>
      </c>
      <c r="C3017" t="s">
        <v>943</v>
      </c>
    </row>
    <row r="3018" spans="1:4" x14ac:dyDescent="0.5">
      <c r="A3018" t="s">
        <v>926</v>
      </c>
      <c r="B3018" t="s">
        <v>96</v>
      </c>
      <c r="C3018" t="s">
        <v>927</v>
      </c>
    </row>
    <row r="3019" spans="1:4" x14ac:dyDescent="0.5">
      <c r="A3019" t="s">
        <v>884</v>
      </c>
      <c r="B3019" t="s">
        <v>97</v>
      </c>
      <c r="C3019" t="s">
        <v>884</v>
      </c>
      <c r="D3019" t="s">
        <v>98</v>
      </c>
    </row>
    <row r="3020" spans="1:4" x14ac:dyDescent="0.5">
      <c r="A3020" t="s">
        <v>115</v>
      </c>
      <c r="B3020" t="s">
        <v>97</v>
      </c>
      <c r="C3020" t="s">
        <v>115</v>
      </c>
      <c r="D3020" t="s">
        <v>705</v>
      </c>
    </row>
    <row r="3021" spans="1:4" x14ac:dyDescent="0.5">
      <c r="A3021" t="s">
        <v>137</v>
      </c>
      <c r="B3021" t="s">
        <v>96</v>
      </c>
      <c r="C3021" t="s">
        <v>803</v>
      </c>
      <c r="D3021" t="s">
        <v>98</v>
      </c>
    </row>
    <row r="3022" spans="1:4" x14ac:dyDescent="0.5">
      <c r="A3022" t="s">
        <v>1192</v>
      </c>
      <c r="B3022" t="s">
        <v>97</v>
      </c>
      <c r="C3022" t="s">
        <v>1192</v>
      </c>
    </row>
    <row r="3023" spans="1:4" x14ac:dyDescent="0.5">
      <c r="A3023" t="s">
        <v>266</v>
      </c>
      <c r="B3023" t="s">
        <v>96</v>
      </c>
      <c r="C3023" t="s">
        <v>266</v>
      </c>
      <c r="D3023" t="s">
        <v>98</v>
      </c>
    </row>
    <row r="3024" spans="1:4" x14ac:dyDescent="0.5">
      <c r="A3024" t="s">
        <v>151</v>
      </c>
      <c r="B3024" t="s">
        <v>97</v>
      </c>
      <c r="C3024" t="s">
        <v>749</v>
      </c>
    </row>
    <row r="3025" spans="1:4" x14ac:dyDescent="0.5">
      <c r="A3025" t="s">
        <v>316</v>
      </c>
      <c r="B3025" t="s">
        <v>97</v>
      </c>
      <c r="C3025" t="s">
        <v>316</v>
      </c>
      <c r="D3025" t="s">
        <v>98</v>
      </c>
    </row>
    <row r="3026" spans="1:4" x14ac:dyDescent="0.5">
      <c r="A3026" t="s">
        <v>557</v>
      </c>
      <c r="B3026" t="s">
        <v>96</v>
      </c>
      <c r="C3026" t="s">
        <v>557</v>
      </c>
      <c r="D3026" t="s">
        <v>722</v>
      </c>
    </row>
    <row r="3027" spans="1:4" x14ac:dyDescent="0.5">
      <c r="A3027" t="s">
        <v>312</v>
      </c>
      <c r="B3027" t="s">
        <v>97</v>
      </c>
      <c r="C3027" t="s">
        <v>312</v>
      </c>
      <c r="D3027" t="s">
        <v>98</v>
      </c>
    </row>
    <row r="3028" spans="1:4" x14ac:dyDescent="0.5">
      <c r="A3028" t="s">
        <v>282</v>
      </c>
      <c r="B3028" t="s">
        <v>97</v>
      </c>
      <c r="C3028" t="s">
        <v>860</v>
      </c>
      <c r="D3028" t="s">
        <v>705</v>
      </c>
    </row>
    <row r="3029" spans="1:4" x14ac:dyDescent="0.5">
      <c r="A3029" t="s">
        <v>327</v>
      </c>
      <c r="B3029" t="s">
        <v>97</v>
      </c>
      <c r="C3029" t="s">
        <v>327</v>
      </c>
      <c r="D3029" t="s">
        <v>701</v>
      </c>
    </row>
    <row r="3030" spans="1:4" x14ac:dyDescent="0.5">
      <c r="A3030" t="s">
        <v>246</v>
      </c>
      <c r="B3030" t="s">
        <v>97</v>
      </c>
      <c r="C3030" t="s">
        <v>818</v>
      </c>
      <c r="D3030" t="s">
        <v>705</v>
      </c>
    </row>
    <row r="3031" spans="1:4" x14ac:dyDescent="0.5">
      <c r="A3031" t="s">
        <v>784</v>
      </c>
      <c r="B3031" t="s">
        <v>97</v>
      </c>
      <c r="C3031" t="s">
        <v>1207</v>
      </c>
      <c r="D3031" t="s">
        <v>98</v>
      </c>
    </row>
    <row r="3032" spans="1:4" x14ac:dyDescent="0.5">
      <c r="A3032" t="s">
        <v>282</v>
      </c>
      <c r="B3032" t="s">
        <v>97</v>
      </c>
      <c r="C3032" t="s">
        <v>852</v>
      </c>
      <c r="D3032" t="s">
        <v>705</v>
      </c>
    </row>
    <row r="3033" spans="1:4" x14ac:dyDescent="0.5">
      <c r="A3033" t="s">
        <v>1226</v>
      </c>
      <c r="B3033" t="s">
        <v>97</v>
      </c>
      <c r="C3033" t="s">
        <v>1227</v>
      </c>
    </row>
    <row r="3034" spans="1:4" x14ac:dyDescent="0.5">
      <c r="A3034" t="s">
        <v>836</v>
      </c>
      <c r="B3034" t="s">
        <v>97</v>
      </c>
      <c r="C3034" t="s">
        <v>837</v>
      </c>
    </row>
    <row r="3035" spans="1:4" x14ac:dyDescent="0.5">
      <c r="A3035" t="s">
        <v>410</v>
      </c>
      <c r="B3035" t="s">
        <v>97</v>
      </c>
      <c r="C3035" t="s">
        <v>410</v>
      </c>
      <c r="D3035" t="s">
        <v>98</v>
      </c>
    </row>
    <row r="3036" spans="1:4" x14ac:dyDescent="0.5">
      <c r="A3036" t="s">
        <v>149</v>
      </c>
      <c r="B3036" t="s">
        <v>96</v>
      </c>
      <c r="C3036" t="s">
        <v>149</v>
      </c>
    </row>
    <row r="3037" spans="1:4" x14ac:dyDescent="0.5">
      <c r="A3037" t="s">
        <v>159</v>
      </c>
      <c r="B3037" t="s">
        <v>97</v>
      </c>
      <c r="C3037" t="s">
        <v>159</v>
      </c>
      <c r="D3037" t="s">
        <v>98</v>
      </c>
    </row>
    <row r="3038" spans="1:4" x14ac:dyDescent="0.5">
      <c r="A3038" t="s">
        <v>326</v>
      </c>
      <c r="B3038" t="s">
        <v>97</v>
      </c>
      <c r="C3038" t="s">
        <v>720</v>
      </c>
      <c r="D3038" t="s">
        <v>98</v>
      </c>
    </row>
    <row r="3039" spans="1:4" x14ac:dyDescent="0.5">
      <c r="A3039" t="s">
        <v>1228</v>
      </c>
      <c r="B3039" t="s">
        <v>97</v>
      </c>
      <c r="C3039" t="s">
        <v>1228</v>
      </c>
    </row>
    <row r="3040" spans="1:4" x14ac:dyDescent="0.5">
      <c r="A3040" t="s">
        <v>1229</v>
      </c>
      <c r="B3040" t="s">
        <v>97</v>
      </c>
      <c r="C3040" t="s">
        <v>1230</v>
      </c>
    </row>
    <row r="3041" spans="1:4" x14ac:dyDescent="0.5">
      <c r="A3041" t="s">
        <v>1115</v>
      </c>
      <c r="B3041" t="s">
        <v>97</v>
      </c>
      <c r="C3041" t="s">
        <v>1115</v>
      </c>
      <c r="D3041" t="s">
        <v>98</v>
      </c>
    </row>
    <row r="3042" spans="1:4" x14ac:dyDescent="0.5">
      <c r="A3042" t="s">
        <v>389</v>
      </c>
      <c r="B3042" t="s">
        <v>97</v>
      </c>
      <c r="C3042" t="s">
        <v>389</v>
      </c>
      <c r="D3042" t="s">
        <v>98</v>
      </c>
    </row>
    <row r="3043" spans="1:4" x14ac:dyDescent="0.5">
      <c r="A3043" t="s">
        <v>1231</v>
      </c>
      <c r="B3043" t="s">
        <v>97</v>
      </c>
      <c r="C3043" t="s">
        <v>1231</v>
      </c>
    </row>
    <row r="3044" spans="1:4" x14ac:dyDescent="0.5">
      <c r="A3044" t="s">
        <v>684</v>
      </c>
      <c r="B3044" t="s">
        <v>97</v>
      </c>
      <c r="C3044" t="s">
        <v>819</v>
      </c>
      <c r="D3044" t="s">
        <v>98</v>
      </c>
    </row>
    <row r="3045" spans="1:4" x14ac:dyDescent="0.5">
      <c r="A3045" t="s">
        <v>393</v>
      </c>
      <c r="B3045" t="s">
        <v>97</v>
      </c>
      <c r="C3045" t="s">
        <v>393</v>
      </c>
      <c r="D3045" t="s">
        <v>705</v>
      </c>
    </row>
    <row r="3046" spans="1:4" x14ac:dyDescent="0.5">
      <c r="A3046" t="s">
        <v>115</v>
      </c>
      <c r="B3046" t="s">
        <v>97</v>
      </c>
      <c r="C3046" t="s">
        <v>115</v>
      </c>
      <c r="D3046" t="s">
        <v>705</v>
      </c>
    </row>
    <row r="3047" spans="1:4" x14ac:dyDescent="0.5">
      <c r="A3047" t="s">
        <v>500</v>
      </c>
      <c r="B3047" t="s">
        <v>97</v>
      </c>
      <c r="C3047" t="s">
        <v>802</v>
      </c>
      <c r="D3047" t="s">
        <v>98</v>
      </c>
    </row>
    <row r="3048" spans="1:4" x14ac:dyDescent="0.5">
      <c r="A3048" t="s">
        <v>197</v>
      </c>
      <c r="B3048" t="s">
        <v>96</v>
      </c>
      <c r="C3048" t="s">
        <v>197</v>
      </c>
    </row>
    <row r="3049" spans="1:4" x14ac:dyDescent="0.5">
      <c r="A3049" t="s">
        <v>276</v>
      </c>
      <c r="B3049" t="s">
        <v>96</v>
      </c>
      <c r="C3049" t="s">
        <v>276</v>
      </c>
      <c r="D3049" t="s">
        <v>98</v>
      </c>
    </row>
    <row r="3050" spans="1:4" x14ac:dyDescent="0.5">
      <c r="A3050" t="s">
        <v>1232</v>
      </c>
      <c r="B3050" t="s">
        <v>96</v>
      </c>
      <c r="C3050" t="s">
        <v>1232</v>
      </c>
      <c r="D3050" t="s">
        <v>98</v>
      </c>
    </row>
    <row r="3051" spans="1:4" x14ac:dyDescent="0.5">
      <c r="A3051" t="s">
        <v>1233</v>
      </c>
      <c r="B3051" t="s">
        <v>97</v>
      </c>
      <c r="C3051" t="s">
        <v>1234</v>
      </c>
      <c r="D3051" t="s">
        <v>722</v>
      </c>
    </row>
    <row r="3052" spans="1:4" x14ac:dyDescent="0.5">
      <c r="A3052" t="s">
        <v>1235</v>
      </c>
      <c r="B3052" t="s">
        <v>97</v>
      </c>
      <c r="C3052" t="s">
        <v>1236</v>
      </c>
    </row>
    <row r="3053" spans="1:4" x14ac:dyDescent="0.5">
      <c r="A3053" t="s">
        <v>1120</v>
      </c>
      <c r="B3053" t="s">
        <v>97</v>
      </c>
      <c r="C3053" t="s">
        <v>1120</v>
      </c>
      <c r="D3053" t="s">
        <v>98</v>
      </c>
    </row>
    <row r="3054" spans="1:4" x14ac:dyDescent="0.5">
      <c r="A3054" t="s">
        <v>1132</v>
      </c>
      <c r="B3054" t="s">
        <v>96</v>
      </c>
      <c r="C3054" t="s">
        <v>1132</v>
      </c>
    </row>
    <row r="3055" spans="1:4" x14ac:dyDescent="0.5">
      <c r="A3055" t="s">
        <v>259</v>
      </c>
      <c r="B3055" t="s">
        <v>97</v>
      </c>
      <c r="C3055" t="s">
        <v>725</v>
      </c>
    </row>
    <row r="3056" spans="1:4" x14ac:dyDescent="0.5">
      <c r="A3056" t="s">
        <v>953</v>
      </c>
      <c r="B3056" t="s">
        <v>97</v>
      </c>
      <c r="C3056" t="s">
        <v>954</v>
      </c>
      <c r="D3056" t="s">
        <v>705</v>
      </c>
    </row>
    <row r="3057" spans="1:4" x14ac:dyDescent="0.5">
      <c r="A3057" t="s">
        <v>105</v>
      </c>
      <c r="B3057" t="s">
        <v>96</v>
      </c>
      <c r="C3057" t="s">
        <v>105</v>
      </c>
      <c r="D3057" t="s">
        <v>98</v>
      </c>
    </row>
    <row r="3058" spans="1:4" x14ac:dyDescent="0.5">
      <c r="A3058" t="s">
        <v>258</v>
      </c>
      <c r="B3058" t="s">
        <v>97</v>
      </c>
      <c r="C3058" t="s">
        <v>258</v>
      </c>
      <c r="D3058" t="s">
        <v>98</v>
      </c>
    </row>
    <row r="3059" spans="1:4" x14ac:dyDescent="0.5">
      <c r="A3059" t="s">
        <v>185</v>
      </c>
      <c r="B3059" t="s">
        <v>97</v>
      </c>
      <c r="C3059" t="s">
        <v>185</v>
      </c>
    </row>
    <row r="3060" spans="1:4" x14ac:dyDescent="0.5">
      <c r="A3060" t="s">
        <v>711</v>
      </c>
      <c r="B3060" t="s">
        <v>96</v>
      </c>
      <c r="C3060" t="s">
        <v>614</v>
      </c>
    </row>
    <row r="3061" spans="1:4" x14ac:dyDescent="0.5">
      <c r="A3061" t="s">
        <v>455</v>
      </c>
      <c r="B3061" t="s">
        <v>97</v>
      </c>
      <c r="C3061" t="s">
        <v>455</v>
      </c>
      <c r="D3061" t="s">
        <v>98</v>
      </c>
    </row>
    <row r="3062" spans="1:4" x14ac:dyDescent="0.5">
      <c r="A3062" t="s">
        <v>1013</v>
      </c>
      <c r="B3062" t="s">
        <v>97</v>
      </c>
      <c r="C3062" t="s">
        <v>1013</v>
      </c>
    </row>
    <row r="3063" spans="1:4" x14ac:dyDescent="0.5">
      <c r="A3063" t="s">
        <v>279</v>
      </c>
      <c r="B3063" t="s">
        <v>96</v>
      </c>
      <c r="C3063" t="s">
        <v>279</v>
      </c>
      <c r="D3063" t="s">
        <v>98</v>
      </c>
    </row>
    <row r="3064" spans="1:4" x14ac:dyDescent="0.5">
      <c r="A3064" t="s">
        <v>226</v>
      </c>
      <c r="B3064" t="s">
        <v>97</v>
      </c>
      <c r="C3064" t="s">
        <v>989</v>
      </c>
      <c r="D3064" t="s">
        <v>98</v>
      </c>
    </row>
    <row r="3065" spans="1:4" x14ac:dyDescent="0.5">
      <c r="A3065" t="s">
        <v>226</v>
      </c>
      <c r="B3065" t="s">
        <v>97</v>
      </c>
      <c r="C3065" t="s">
        <v>985</v>
      </c>
      <c r="D3065" t="s">
        <v>98</v>
      </c>
    </row>
    <row r="3066" spans="1:4" x14ac:dyDescent="0.5">
      <c r="A3066" t="s">
        <v>129</v>
      </c>
      <c r="B3066" t="s">
        <v>97</v>
      </c>
      <c r="C3066" t="s">
        <v>749</v>
      </c>
      <c r="D3066" t="s">
        <v>705</v>
      </c>
    </row>
    <row r="3067" spans="1:4" x14ac:dyDescent="0.5">
      <c r="A3067" t="s">
        <v>1112</v>
      </c>
      <c r="B3067" t="s">
        <v>97</v>
      </c>
      <c r="C3067" t="s">
        <v>1093</v>
      </c>
      <c r="D3067" t="s">
        <v>98</v>
      </c>
    </row>
    <row r="3068" spans="1:4" x14ac:dyDescent="0.5">
      <c r="A3068" t="s">
        <v>126</v>
      </c>
      <c r="B3068" t="s">
        <v>97</v>
      </c>
      <c r="C3068" t="s">
        <v>768</v>
      </c>
      <c r="D3068" t="s">
        <v>98</v>
      </c>
    </row>
    <row r="3069" spans="1:4" x14ac:dyDescent="0.5">
      <c r="A3069" t="s">
        <v>1226</v>
      </c>
      <c r="B3069" t="s">
        <v>97</v>
      </c>
      <c r="C3069" t="s">
        <v>1227</v>
      </c>
    </row>
    <row r="3070" spans="1:4" x14ac:dyDescent="0.5">
      <c r="A3070" t="s">
        <v>1180</v>
      </c>
      <c r="B3070" t="s">
        <v>97</v>
      </c>
      <c r="C3070" t="s">
        <v>1181</v>
      </c>
      <c r="D3070" t="s">
        <v>722</v>
      </c>
    </row>
    <row r="3071" spans="1:4" x14ac:dyDescent="0.5">
      <c r="A3071" t="s">
        <v>1237</v>
      </c>
      <c r="B3071" t="s">
        <v>97</v>
      </c>
      <c r="C3071" t="s">
        <v>1238</v>
      </c>
      <c r="D3071" t="s">
        <v>98</v>
      </c>
    </row>
    <row r="3072" spans="1:4" x14ac:dyDescent="0.5">
      <c r="A3072" t="s">
        <v>172</v>
      </c>
      <c r="B3072" t="s">
        <v>97</v>
      </c>
      <c r="C3072" t="s">
        <v>717</v>
      </c>
      <c r="D3072" t="s">
        <v>98</v>
      </c>
    </row>
    <row r="3073" spans="1:4" x14ac:dyDescent="0.5">
      <c r="A3073" t="s">
        <v>757</v>
      </c>
      <c r="B3073" t="s">
        <v>97</v>
      </c>
      <c r="C3073" t="s">
        <v>758</v>
      </c>
      <c r="D3073" t="s">
        <v>98</v>
      </c>
    </row>
    <row r="3074" spans="1:4" x14ac:dyDescent="0.5">
      <c r="A3074" t="s">
        <v>991</v>
      </c>
      <c r="B3074" t="s">
        <v>97</v>
      </c>
      <c r="C3074" t="s">
        <v>1239</v>
      </c>
      <c r="D3074" t="s">
        <v>98</v>
      </c>
    </row>
    <row r="3075" spans="1:4" x14ac:dyDescent="0.5">
      <c r="A3075" t="s">
        <v>180</v>
      </c>
      <c r="B3075" t="s">
        <v>97</v>
      </c>
      <c r="C3075" t="s">
        <v>1240</v>
      </c>
    </row>
    <row r="3076" spans="1:4" x14ac:dyDescent="0.5">
      <c r="A3076" t="s">
        <v>145</v>
      </c>
      <c r="B3076" t="s">
        <v>97</v>
      </c>
      <c r="C3076" t="s">
        <v>145</v>
      </c>
    </row>
    <row r="3077" spans="1:4" x14ac:dyDescent="0.5">
      <c r="A3077" t="s">
        <v>1241</v>
      </c>
      <c r="B3077" t="s">
        <v>97</v>
      </c>
      <c r="C3077" t="s">
        <v>1241</v>
      </c>
    </row>
    <row r="3078" spans="1:4" x14ac:dyDescent="0.5">
      <c r="A3078" t="s">
        <v>1084</v>
      </c>
      <c r="B3078" t="s">
        <v>96</v>
      </c>
      <c r="C3078" t="s">
        <v>1084</v>
      </c>
      <c r="D3078" t="s">
        <v>98</v>
      </c>
    </row>
    <row r="3079" spans="1:4" x14ac:dyDescent="0.5">
      <c r="A3079" t="s">
        <v>415</v>
      </c>
      <c r="B3079" t="s">
        <v>97</v>
      </c>
      <c r="C3079" t="s">
        <v>415</v>
      </c>
      <c r="D3079" t="s">
        <v>705</v>
      </c>
    </row>
    <row r="3080" spans="1:4" x14ac:dyDescent="0.5">
      <c r="A3080" t="s">
        <v>1173</v>
      </c>
      <c r="B3080" t="s">
        <v>97</v>
      </c>
      <c r="C3080" t="s">
        <v>1174</v>
      </c>
    </row>
    <row r="3081" spans="1:4" x14ac:dyDescent="0.5">
      <c r="A3081" t="s">
        <v>236</v>
      </c>
      <c r="B3081" t="s">
        <v>96</v>
      </c>
      <c r="C3081" t="s">
        <v>236</v>
      </c>
      <c r="D3081" t="s">
        <v>701</v>
      </c>
    </row>
    <row r="3082" spans="1:4" x14ac:dyDescent="0.5">
      <c r="A3082" t="s">
        <v>1182</v>
      </c>
      <c r="B3082" t="s">
        <v>97</v>
      </c>
      <c r="C3082" t="s">
        <v>1182</v>
      </c>
      <c r="D3082" t="s">
        <v>98</v>
      </c>
    </row>
    <row r="3083" spans="1:4" x14ac:dyDescent="0.5">
      <c r="A3083" t="s">
        <v>180</v>
      </c>
      <c r="B3083" t="s">
        <v>97</v>
      </c>
      <c r="C3083" t="s">
        <v>706</v>
      </c>
    </row>
    <row r="3084" spans="1:4" x14ac:dyDescent="0.5">
      <c r="A3084" t="s">
        <v>233</v>
      </c>
      <c r="B3084" t="s">
        <v>97</v>
      </c>
      <c r="C3084" t="s">
        <v>233</v>
      </c>
      <c r="D3084" t="s">
        <v>98</v>
      </c>
    </row>
    <row r="3085" spans="1:4" x14ac:dyDescent="0.5">
      <c r="A3085" t="s">
        <v>162</v>
      </c>
      <c r="B3085" t="s">
        <v>97</v>
      </c>
      <c r="C3085" t="s">
        <v>162</v>
      </c>
      <c r="D3085" t="s">
        <v>98</v>
      </c>
    </row>
    <row r="3086" spans="1:4" x14ac:dyDescent="0.5">
      <c r="A3086" t="s">
        <v>130</v>
      </c>
      <c r="B3086" t="s">
        <v>97</v>
      </c>
      <c r="C3086" t="s">
        <v>130</v>
      </c>
      <c r="D3086" t="s">
        <v>98</v>
      </c>
    </row>
    <row r="3087" spans="1:4" x14ac:dyDescent="0.5">
      <c r="A3087" t="s">
        <v>404</v>
      </c>
      <c r="B3087" t="s">
        <v>97</v>
      </c>
      <c r="C3087" t="s">
        <v>727</v>
      </c>
    </row>
    <row r="3088" spans="1:4" x14ac:dyDescent="0.5">
      <c r="A3088" t="s">
        <v>890</v>
      </c>
      <c r="B3088" t="s">
        <v>96</v>
      </c>
      <c r="C3088" t="s">
        <v>891</v>
      </c>
      <c r="D3088" t="s">
        <v>98</v>
      </c>
    </row>
    <row r="3089" spans="1:4" x14ac:dyDescent="0.5">
      <c r="A3089" t="s">
        <v>972</v>
      </c>
      <c r="B3089" t="s">
        <v>97</v>
      </c>
      <c r="C3089" t="s">
        <v>972</v>
      </c>
    </row>
    <row r="3090" spans="1:4" x14ac:dyDescent="0.5">
      <c r="A3090" t="s">
        <v>1179</v>
      </c>
      <c r="B3090" t="s">
        <v>97</v>
      </c>
      <c r="C3090" t="s">
        <v>1179</v>
      </c>
      <c r="D3090" t="s">
        <v>98</v>
      </c>
    </row>
    <row r="3091" spans="1:4" x14ac:dyDescent="0.5">
      <c r="A3091" t="s">
        <v>1113</v>
      </c>
      <c r="B3091" t="s">
        <v>97</v>
      </c>
      <c r="C3091" t="s">
        <v>1114</v>
      </c>
    </row>
    <row r="3092" spans="1:4" x14ac:dyDescent="0.5">
      <c r="A3092" t="s">
        <v>105</v>
      </c>
      <c r="B3092" t="s">
        <v>96</v>
      </c>
      <c r="C3092" t="s">
        <v>105</v>
      </c>
      <c r="D3092" t="s">
        <v>98</v>
      </c>
    </row>
    <row r="3093" spans="1:4" x14ac:dyDescent="0.5">
      <c r="A3093" t="s">
        <v>784</v>
      </c>
      <c r="B3093" t="s">
        <v>97</v>
      </c>
      <c r="C3093" t="s">
        <v>784</v>
      </c>
      <c r="D3093" t="s">
        <v>98</v>
      </c>
    </row>
    <row r="3094" spans="1:4" x14ac:dyDescent="0.5">
      <c r="A3094" t="s">
        <v>181</v>
      </c>
      <c r="B3094" t="s">
        <v>97</v>
      </c>
      <c r="C3094" t="s">
        <v>181</v>
      </c>
      <c r="D3094" t="s">
        <v>98</v>
      </c>
    </row>
    <row r="3095" spans="1:4" x14ac:dyDescent="0.5">
      <c r="A3095" t="s">
        <v>1242</v>
      </c>
      <c r="B3095" t="s">
        <v>97</v>
      </c>
      <c r="C3095" t="s">
        <v>1243</v>
      </c>
      <c r="D3095" t="s">
        <v>98</v>
      </c>
    </row>
    <row r="3096" spans="1:4" x14ac:dyDescent="0.5">
      <c r="A3096" t="s">
        <v>1244</v>
      </c>
      <c r="B3096" t="s">
        <v>97</v>
      </c>
      <c r="C3096" t="s">
        <v>1245</v>
      </c>
    </row>
    <row r="3097" spans="1:4" x14ac:dyDescent="0.5">
      <c r="A3097" t="s">
        <v>1246</v>
      </c>
      <c r="B3097" t="s">
        <v>96</v>
      </c>
      <c r="C3097" t="s">
        <v>1247</v>
      </c>
      <c r="D3097" t="s">
        <v>722</v>
      </c>
    </row>
    <row r="3098" spans="1:4" x14ac:dyDescent="0.5">
      <c r="A3098" t="s">
        <v>323</v>
      </c>
      <c r="B3098" t="s">
        <v>97</v>
      </c>
      <c r="C3098" t="s">
        <v>755</v>
      </c>
    </row>
    <row r="3099" spans="1:4" x14ac:dyDescent="0.5">
      <c r="A3099" t="s">
        <v>312</v>
      </c>
      <c r="B3099" t="s">
        <v>97</v>
      </c>
      <c r="C3099" t="s">
        <v>312</v>
      </c>
      <c r="D3099" t="s">
        <v>98</v>
      </c>
    </row>
    <row r="3100" spans="1:4" x14ac:dyDescent="0.5">
      <c r="A3100" t="s">
        <v>202</v>
      </c>
      <c r="B3100" t="s">
        <v>97</v>
      </c>
      <c r="C3100" t="s">
        <v>202</v>
      </c>
      <c r="D3100" t="s">
        <v>705</v>
      </c>
    </row>
    <row r="3101" spans="1:4" x14ac:dyDescent="0.5">
      <c r="A3101" t="s">
        <v>323</v>
      </c>
      <c r="B3101" t="s">
        <v>97</v>
      </c>
      <c r="C3101" t="s">
        <v>833</v>
      </c>
    </row>
    <row r="3102" spans="1:4" x14ac:dyDescent="0.5">
      <c r="A3102" t="s">
        <v>159</v>
      </c>
      <c r="B3102" t="s">
        <v>97</v>
      </c>
      <c r="C3102" t="s">
        <v>159</v>
      </c>
      <c r="D3102" t="s">
        <v>98</v>
      </c>
    </row>
    <row r="3103" spans="1:4" x14ac:dyDescent="0.5">
      <c r="A3103" t="s">
        <v>890</v>
      </c>
      <c r="B3103" t="s">
        <v>96</v>
      </c>
      <c r="C3103" t="s">
        <v>891</v>
      </c>
      <c r="D3103" t="s">
        <v>98</v>
      </c>
    </row>
    <row r="3104" spans="1:4" x14ac:dyDescent="0.5">
      <c r="A3104" t="s">
        <v>105</v>
      </c>
      <c r="B3104" t="s">
        <v>96</v>
      </c>
      <c r="C3104" t="s">
        <v>105</v>
      </c>
      <c r="D3104" t="s">
        <v>98</v>
      </c>
    </row>
    <row r="3105" spans="1:4" x14ac:dyDescent="0.5">
      <c r="A3105" t="s">
        <v>1248</v>
      </c>
      <c r="B3105" t="s">
        <v>97</v>
      </c>
      <c r="C3105" t="s">
        <v>1249</v>
      </c>
      <c r="D3105" t="s">
        <v>98</v>
      </c>
    </row>
    <row r="3106" spans="1:4" x14ac:dyDescent="0.5">
      <c r="A3106" t="s">
        <v>174</v>
      </c>
      <c r="B3106" t="s">
        <v>96</v>
      </c>
      <c r="C3106" t="s">
        <v>174</v>
      </c>
    </row>
    <row r="3107" spans="1:4" x14ac:dyDescent="0.5">
      <c r="A3107" t="s">
        <v>366</v>
      </c>
      <c r="B3107" t="s">
        <v>97</v>
      </c>
      <c r="C3107" t="s">
        <v>730</v>
      </c>
    </row>
    <row r="3108" spans="1:4" x14ac:dyDescent="0.5">
      <c r="A3108" t="s">
        <v>226</v>
      </c>
      <c r="B3108" t="s">
        <v>97</v>
      </c>
      <c r="C3108" t="s">
        <v>1250</v>
      </c>
      <c r="D3108" t="s">
        <v>98</v>
      </c>
    </row>
    <row r="3109" spans="1:4" x14ac:dyDescent="0.5">
      <c r="A3109" t="s">
        <v>523</v>
      </c>
      <c r="B3109" t="s">
        <v>96</v>
      </c>
      <c r="C3109" t="s">
        <v>523</v>
      </c>
    </row>
    <row r="3110" spans="1:4" x14ac:dyDescent="0.5">
      <c r="A3110" t="s">
        <v>401</v>
      </c>
      <c r="B3110" t="s">
        <v>97</v>
      </c>
      <c r="C3110" t="s">
        <v>733</v>
      </c>
    </row>
    <row r="3111" spans="1:4" x14ac:dyDescent="0.5">
      <c r="A3111" t="s">
        <v>427</v>
      </c>
      <c r="B3111" t="s">
        <v>96</v>
      </c>
      <c r="C3111" t="s">
        <v>427</v>
      </c>
    </row>
    <row r="3112" spans="1:4" x14ac:dyDescent="0.5">
      <c r="A3112" t="s">
        <v>800</v>
      </c>
      <c r="B3112" t="s">
        <v>96</v>
      </c>
      <c r="C3112" t="s">
        <v>1251</v>
      </c>
    </row>
    <row r="3113" spans="1:4" x14ac:dyDescent="0.5">
      <c r="A3113" t="s">
        <v>329</v>
      </c>
      <c r="B3113" t="s">
        <v>97</v>
      </c>
      <c r="C3113" t="s">
        <v>744</v>
      </c>
      <c r="D3113" t="s">
        <v>722</v>
      </c>
    </row>
    <row r="3114" spans="1:4" x14ac:dyDescent="0.5">
      <c r="A3114" t="s">
        <v>1173</v>
      </c>
      <c r="B3114" t="s">
        <v>97</v>
      </c>
      <c r="C3114" t="s">
        <v>1174</v>
      </c>
    </row>
    <row r="3115" spans="1:4" x14ac:dyDescent="0.5">
      <c r="A3115" t="s">
        <v>115</v>
      </c>
      <c r="B3115" t="s">
        <v>97</v>
      </c>
      <c r="C3115" t="s">
        <v>115</v>
      </c>
      <c r="D3115" t="s">
        <v>705</v>
      </c>
    </row>
    <row r="3116" spans="1:4" x14ac:dyDescent="0.5">
      <c r="A3116" t="s">
        <v>207</v>
      </c>
      <c r="B3116" t="s">
        <v>96</v>
      </c>
      <c r="C3116" t="s">
        <v>789</v>
      </c>
      <c r="D3116" t="s">
        <v>705</v>
      </c>
    </row>
    <row r="3117" spans="1:4" x14ac:dyDescent="0.5">
      <c r="A3117" t="s">
        <v>1038</v>
      </c>
      <c r="B3117" t="s">
        <v>97</v>
      </c>
      <c r="C3117" t="s">
        <v>1039</v>
      </c>
      <c r="D3117" t="s">
        <v>98</v>
      </c>
    </row>
    <row r="3118" spans="1:4" x14ac:dyDescent="0.5">
      <c r="A3118" t="s">
        <v>311</v>
      </c>
      <c r="B3118" t="s">
        <v>97</v>
      </c>
      <c r="C3118" t="s">
        <v>311</v>
      </c>
    </row>
    <row r="3119" spans="1:4" x14ac:dyDescent="0.5">
      <c r="A3119" t="s">
        <v>127</v>
      </c>
      <c r="B3119" t="s">
        <v>97</v>
      </c>
      <c r="C3119" t="s">
        <v>127</v>
      </c>
      <c r="D3119" t="s">
        <v>98</v>
      </c>
    </row>
    <row r="3120" spans="1:4" x14ac:dyDescent="0.5">
      <c r="A3120" t="s">
        <v>233</v>
      </c>
      <c r="B3120" t="s">
        <v>97</v>
      </c>
      <c r="C3120" t="s">
        <v>233</v>
      </c>
      <c r="D3120" t="s">
        <v>98</v>
      </c>
    </row>
    <row r="3121" spans="1:4" x14ac:dyDescent="0.5">
      <c r="A3121" t="s">
        <v>312</v>
      </c>
      <c r="B3121" t="s">
        <v>97</v>
      </c>
      <c r="C3121" t="s">
        <v>312</v>
      </c>
      <c r="D3121" t="s">
        <v>98</v>
      </c>
    </row>
    <row r="3122" spans="1:4" x14ac:dyDescent="0.5">
      <c r="A3122" t="s">
        <v>149</v>
      </c>
      <c r="B3122" t="s">
        <v>96</v>
      </c>
      <c r="C3122" t="s">
        <v>149</v>
      </c>
    </row>
    <row r="3123" spans="1:4" x14ac:dyDescent="0.5">
      <c r="A3123" t="s">
        <v>1231</v>
      </c>
      <c r="B3123" t="s">
        <v>97</v>
      </c>
      <c r="C3123" t="s">
        <v>1231</v>
      </c>
    </row>
    <row r="3124" spans="1:4" x14ac:dyDescent="0.5">
      <c r="A3124" t="s">
        <v>226</v>
      </c>
      <c r="B3124" t="s">
        <v>97</v>
      </c>
      <c r="C3124" t="s">
        <v>1156</v>
      </c>
      <c r="D3124" t="s">
        <v>98</v>
      </c>
    </row>
    <row r="3125" spans="1:4" x14ac:dyDescent="0.5">
      <c r="A3125" t="s">
        <v>1067</v>
      </c>
      <c r="B3125" t="s">
        <v>97</v>
      </c>
      <c r="C3125" t="s">
        <v>1152</v>
      </c>
    </row>
    <row r="3126" spans="1:4" x14ac:dyDescent="0.5">
      <c r="A3126" t="s">
        <v>258</v>
      </c>
      <c r="B3126" t="s">
        <v>97</v>
      </c>
      <c r="C3126" t="s">
        <v>258</v>
      </c>
      <c r="D3126" t="s">
        <v>98</v>
      </c>
    </row>
    <row r="3127" spans="1:4" x14ac:dyDescent="0.5">
      <c r="A3127" t="s">
        <v>535</v>
      </c>
      <c r="B3127" t="s">
        <v>97</v>
      </c>
      <c r="C3127" t="s">
        <v>535</v>
      </c>
    </row>
    <row r="3128" spans="1:4" x14ac:dyDescent="0.5">
      <c r="A3128" t="s">
        <v>259</v>
      </c>
      <c r="B3128" t="s">
        <v>97</v>
      </c>
      <c r="C3128" t="s">
        <v>725</v>
      </c>
    </row>
    <row r="3129" spans="1:4" x14ac:dyDescent="0.5">
      <c r="A3129" t="s">
        <v>1252</v>
      </c>
      <c r="B3129" t="s">
        <v>97</v>
      </c>
      <c r="C3129" t="s">
        <v>1252</v>
      </c>
      <c r="D3129" t="s">
        <v>705</v>
      </c>
    </row>
    <row r="3130" spans="1:4" x14ac:dyDescent="0.5">
      <c r="A3130" t="s">
        <v>158</v>
      </c>
      <c r="B3130" t="s">
        <v>97</v>
      </c>
      <c r="C3130" t="s">
        <v>158</v>
      </c>
    </row>
    <row r="3131" spans="1:4" x14ac:dyDescent="0.5">
      <c r="A3131" t="s">
        <v>436</v>
      </c>
      <c r="B3131" t="s">
        <v>97</v>
      </c>
      <c r="C3131" t="s">
        <v>436</v>
      </c>
      <c r="D3131" t="s">
        <v>98</v>
      </c>
    </row>
    <row r="3132" spans="1:4" x14ac:dyDescent="0.5">
      <c r="A3132" t="s">
        <v>312</v>
      </c>
      <c r="B3132" t="s">
        <v>97</v>
      </c>
      <c r="C3132" t="s">
        <v>312</v>
      </c>
      <c r="D3132" t="s">
        <v>98</v>
      </c>
    </row>
    <row r="3133" spans="1:4" x14ac:dyDescent="0.5">
      <c r="A3133" t="s">
        <v>162</v>
      </c>
      <c r="B3133" t="s">
        <v>97</v>
      </c>
      <c r="C3133" t="s">
        <v>162</v>
      </c>
      <c r="D3133" t="s">
        <v>98</v>
      </c>
    </row>
    <row r="3134" spans="1:4" x14ac:dyDescent="0.5">
      <c r="A3134" t="s">
        <v>519</v>
      </c>
      <c r="B3134" t="s">
        <v>97</v>
      </c>
      <c r="C3134" t="s">
        <v>519</v>
      </c>
      <c r="D3134" t="s">
        <v>98</v>
      </c>
    </row>
    <row r="3135" spans="1:4" x14ac:dyDescent="0.5">
      <c r="A3135" t="s">
        <v>174</v>
      </c>
      <c r="B3135" t="s">
        <v>96</v>
      </c>
      <c r="C3135" t="s">
        <v>174</v>
      </c>
    </row>
    <row r="3136" spans="1:4" x14ac:dyDescent="0.5">
      <c r="A3136" t="s">
        <v>459</v>
      </c>
      <c r="B3136" t="s">
        <v>97</v>
      </c>
      <c r="C3136" t="s">
        <v>863</v>
      </c>
      <c r="D3136" t="s">
        <v>98</v>
      </c>
    </row>
    <row r="3137" spans="1:4" x14ac:dyDescent="0.5">
      <c r="A3137" t="s">
        <v>267</v>
      </c>
      <c r="B3137" t="s">
        <v>96</v>
      </c>
      <c r="C3137" t="s">
        <v>267</v>
      </c>
      <c r="D3137" t="s">
        <v>98</v>
      </c>
    </row>
    <row r="3138" spans="1:4" x14ac:dyDescent="0.5">
      <c r="A3138" t="s">
        <v>123</v>
      </c>
      <c r="B3138" t="s">
        <v>97</v>
      </c>
      <c r="C3138" t="s">
        <v>123</v>
      </c>
    </row>
    <row r="3139" spans="1:4" x14ac:dyDescent="0.5">
      <c r="A3139" t="s">
        <v>224</v>
      </c>
      <c r="B3139" t="s">
        <v>97</v>
      </c>
      <c r="C3139" t="s">
        <v>224</v>
      </c>
    </row>
    <row r="3140" spans="1:4" x14ac:dyDescent="0.5">
      <c r="A3140" t="s">
        <v>115</v>
      </c>
      <c r="B3140" t="s">
        <v>97</v>
      </c>
      <c r="C3140" t="s">
        <v>115</v>
      </c>
      <c r="D3140" t="s">
        <v>705</v>
      </c>
    </row>
    <row r="3141" spans="1:4" x14ac:dyDescent="0.5">
      <c r="A3141" t="s">
        <v>602</v>
      </c>
      <c r="B3141" t="s">
        <v>97</v>
      </c>
      <c r="C3141" t="s">
        <v>602</v>
      </c>
      <c r="D3141" t="s">
        <v>98</v>
      </c>
    </row>
    <row r="3142" spans="1:4" x14ac:dyDescent="0.5">
      <c r="A3142" t="s">
        <v>559</v>
      </c>
      <c r="B3142" t="s">
        <v>97</v>
      </c>
      <c r="C3142" t="s">
        <v>775</v>
      </c>
      <c r="D3142" t="s">
        <v>701</v>
      </c>
    </row>
    <row r="3143" spans="1:4" x14ac:dyDescent="0.5">
      <c r="A3143" t="s">
        <v>323</v>
      </c>
      <c r="B3143" t="s">
        <v>97</v>
      </c>
      <c r="C3143" t="s">
        <v>755</v>
      </c>
    </row>
    <row r="3144" spans="1:4" x14ac:dyDescent="0.5">
      <c r="A3144" t="s">
        <v>170</v>
      </c>
      <c r="B3144" t="s">
        <v>97</v>
      </c>
      <c r="C3144" t="s">
        <v>700</v>
      </c>
    </row>
    <row r="3145" spans="1:4" x14ac:dyDescent="0.5">
      <c r="A3145" t="s">
        <v>947</v>
      </c>
      <c r="B3145" t="s">
        <v>97</v>
      </c>
      <c r="C3145" t="s">
        <v>947</v>
      </c>
      <c r="D3145" t="s">
        <v>98</v>
      </c>
    </row>
    <row r="3146" spans="1:4" x14ac:dyDescent="0.5">
      <c r="A3146" t="s">
        <v>158</v>
      </c>
      <c r="B3146" t="s">
        <v>97</v>
      </c>
      <c r="C3146" t="s">
        <v>158</v>
      </c>
    </row>
    <row r="3147" spans="1:4" x14ac:dyDescent="0.5">
      <c r="A3147" t="s">
        <v>236</v>
      </c>
      <c r="B3147" t="s">
        <v>96</v>
      </c>
      <c r="C3147" t="s">
        <v>236</v>
      </c>
      <c r="D3147" t="s">
        <v>701</v>
      </c>
    </row>
    <row r="3148" spans="1:4" x14ac:dyDescent="0.5">
      <c r="A3148" t="s">
        <v>279</v>
      </c>
      <c r="B3148" t="s">
        <v>96</v>
      </c>
      <c r="C3148" t="s">
        <v>279</v>
      </c>
      <c r="D3148" t="s">
        <v>98</v>
      </c>
    </row>
    <row r="3149" spans="1:4" x14ac:dyDescent="0.5">
      <c r="A3149" t="s">
        <v>180</v>
      </c>
      <c r="B3149" t="s">
        <v>97</v>
      </c>
      <c r="C3149" t="s">
        <v>706</v>
      </c>
    </row>
    <row r="3150" spans="1:4" x14ac:dyDescent="0.5">
      <c r="A3150" t="s">
        <v>123</v>
      </c>
      <c r="B3150" t="s">
        <v>97</v>
      </c>
      <c r="C3150" t="s">
        <v>123</v>
      </c>
    </row>
    <row r="3151" spans="1:4" x14ac:dyDescent="0.5">
      <c r="A3151" t="s">
        <v>196</v>
      </c>
      <c r="B3151" t="s">
        <v>97</v>
      </c>
      <c r="C3151" t="s">
        <v>196</v>
      </c>
      <c r="D3151" t="s">
        <v>98</v>
      </c>
    </row>
    <row r="3152" spans="1:4" x14ac:dyDescent="0.5">
      <c r="A3152" t="s">
        <v>535</v>
      </c>
      <c r="B3152" t="s">
        <v>97</v>
      </c>
      <c r="C3152" t="s">
        <v>535</v>
      </c>
    </row>
    <row r="3153" spans="1:4" x14ac:dyDescent="0.5">
      <c r="A3153" t="s">
        <v>127</v>
      </c>
      <c r="B3153" t="s">
        <v>97</v>
      </c>
      <c r="C3153" t="s">
        <v>127</v>
      </c>
      <c r="D3153" t="s">
        <v>98</v>
      </c>
    </row>
    <row r="3154" spans="1:4" x14ac:dyDescent="0.5">
      <c r="A3154" t="s">
        <v>162</v>
      </c>
      <c r="B3154" t="s">
        <v>97</v>
      </c>
      <c r="C3154" t="s">
        <v>162</v>
      </c>
      <c r="D3154" t="s">
        <v>98</v>
      </c>
    </row>
    <row r="3155" spans="1:4" x14ac:dyDescent="0.5">
      <c r="A3155" t="s">
        <v>652</v>
      </c>
      <c r="B3155" t="s">
        <v>97</v>
      </c>
      <c r="C3155" t="s">
        <v>652</v>
      </c>
      <c r="D3155" t="s">
        <v>98</v>
      </c>
    </row>
    <row r="3156" spans="1:4" x14ac:dyDescent="0.5">
      <c r="A3156" t="s">
        <v>1180</v>
      </c>
      <c r="B3156" t="s">
        <v>97</v>
      </c>
      <c r="C3156" t="s">
        <v>1181</v>
      </c>
      <c r="D3156" t="s">
        <v>722</v>
      </c>
    </row>
    <row r="3157" spans="1:4" x14ac:dyDescent="0.5">
      <c r="A3157" t="s">
        <v>1253</v>
      </c>
      <c r="B3157" t="s">
        <v>97</v>
      </c>
      <c r="C3157" t="s">
        <v>1253</v>
      </c>
    </row>
    <row r="3158" spans="1:4" x14ac:dyDescent="0.5">
      <c r="A3158" t="s">
        <v>275</v>
      </c>
      <c r="B3158" t="s">
        <v>97</v>
      </c>
      <c r="C3158" t="s">
        <v>275</v>
      </c>
    </row>
    <row r="3159" spans="1:4" x14ac:dyDescent="0.5">
      <c r="A3159" t="s">
        <v>213</v>
      </c>
      <c r="B3159" t="s">
        <v>97</v>
      </c>
      <c r="C3159" t="s">
        <v>213</v>
      </c>
    </row>
    <row r="3160" spans="1:4" x14ac:dyDescent="0.5">
      <c r="A3160" t="s">
        <v>1154</v>
      </c>
      <c r="B3160" t="s">
        <v>97</v>
      </c>
      <c r="C3160" t="s">
        <v>1155</v>
      </c>
    </row>
    <row r="3161" spans="1:4" x14ac:dyDescent="0.5">
      <c r="A3161" t="s">
        <v>1254</v>
      </c>
      <c r="B3161" t="s">
        <v>97</v>
      </c>
      <c r="C3161" t="s">
        <v>1254</v>
      </c>
    </row>
    <row r="3162" spans="1:4" x14ac:dyDescent="0.5">
      <c r="A3162" t="s">
        <v>1232</v>
      </c>
      <c r="B3162" t="s">
        <v>96</v>
      </c>
      <c r="C3162" t="s">
        <v>1232</v>
      </c>
      <c r="D3162" t="s">
        <v>98</v>
      </c>
    </row>
    <row r="3163" spans="1:4" x14ac:dyDescent="0.5">
      <c r="A3163" t="s">
        <v>115</v>
      </c>
      <c r="B3163" t="s">
        <v>97</v>
      </c>
      <c r="C3163" t="s">
        <v>115</v>
      </c>
      <c r="D3163" t="s">
        <v>705</v>
      </c>
    </row>
    <row r="3164" spans="1:4" x14ac:dyDescent="0.5">
      <c r="A3164" t="s">
        <v>138</v>
      </c>
      <c r="B3164" t="s">
        <v>96</v>
      </c>
      <c r="C3164" t="s">
        <v>138</v>
      </c>
    </row>
    <row r="3165" spans="1:4" x14ac:dyDescent="0.5">
      <c r="A3165" t="s">
        <v>416</v>
      </c>
      <c r="B3165" t="s">
        <v>97</v>
      </c>
      <c r="C3165" t="s">
        <v>416</v>
      </c>
    </row>
    <row r="3166" spans="1:4" x14ac:dyDescent="0.5">
      <c r="A3166" t="s">
        <v>1255</v>
      </c>
      <c r="B3166" t="s">
        <v>96</v>
      </c>
      <c r="C3166" t="s">
        <v>1256</v>
      </c>
    </row>
    <row r="3167" spans="1:4" x14ac:dyDescent="0.5">
      <c r="A3167" t="s">
        <v>312</v>
      </c>
      <c r="B3167" t="s">
        <v>97</v>
      </c>
      <c r="C3167" t="s">
        <v>312</v>
      </c>
      <c r="D3167" t="s">
        <v>98</v>
      </c>
    </row>
    <row r="3168" spans="1:4" x14ac:dyDescent="0.5">
      <c r="A3168" t="s">
        <v>1173</v>
      </c>
      <c r="B3168" t="s">
        <v>97</v>
      </c>
      <c r="C3168" t="s">
        <v>1174</v>
      </c>
    </row>
    <row r="3169" spans="1:4" x14ac:dyDescent="0.5">
      <c r="A3169" t="s">
        <v>724</v>
      </c>
      <c r="B3169" t="s">
        <v>97</v>
      </c>
      <c r="C3169" t="s">
        <v>1257</v>
      </c>
      <c r="D3169" t="s">
        <v>722</v>
      </c>
    </row>
    <row r="3170" spans="1:4" x14ac:dyDescent="0.5">
      <c r="A3170" t="s">
        <v>115</v>
      </c>
      <c r="B3170" t="s">
        <v>97</v>
      </c>
      <c r="C3170" t="s">
        <v>115</v>
      </c>
      <c r="D3170" t="s">
        <v>705</v>
      </c>
    </row>
    <row r="3171" spans="1:4" x14ac:dyDescent="0.5">
      <c r="A3171" t="s">
        <v>1258</v>
      </c>
      <c r="B3171" t="s">
        <v>97</v>
      </c>
      <c r="C3171" t="s">
        <v>1259</v>
      </c>
    </row>
    <row r="3172" spans="1:4" x14ac:dyDescent="0.5">
      <c r="A3172" t="s">
        <v>159</v>
      </c>
      <c r="B3172" t="s">
        <v>97</v>
      </c>
      <c r="C3172" t="s">
        <v>159</v>
      </c>
      <c r="D3172" t="s">
        <v>98</v>
      </c>
    </row>
    <row r="3173" spans="1:4" x14ac:dyDescent="0.5">
      <c r="A3173" t="s">
        <v>366</v>
      </c>
      <c r="B3173" t="s">
        <v>97</v>
      </c>
      <c r="C3173" t="s">
        <v>730</v>
      </c>
    </row>
    <row r="3174" spans="1:4" x14ac:dyDescent="0.5">
      <c r="A3174" t="s">
        <v>1180</v>
      </c>
      <c r="B3174" t="s">
        <v>96</v>
      </c>
      <c r="C3174" t="s">
        <v>1180</v>
      </c>
      <c r="D3174" t="s">
        <v>722</v>
      </c>
    </row>
    <row r="3175" spans="1:4" x14ac:dyDescent="0.5">
      <c r="A3175" t="s">
        <v>282</v>
      </c>
      <c r="B3175" t="s">
        <v>97</v>
      </c>
      <c r="C3175" t="s">
        <v>852</v>
      </c>
      <c r="D3175" t="s">
        <v>705</v>
      </c>
    </row>
    <row r="3176" spans="1:4" x14ac:dyDescent="0.5">
      <c r="A3176" t="s">
        <v>281</v>
      </c>
      <c r="B3176" t="s">
        <v>97</v>
      </c>
      <c r="C3176" t="s">
        <v>653</v>
      </c>
    </row>
    <row r="3177" spans="1:4" x14ac:dyDescent="0.5">
      <c r="A3177" t="s">
        <v>276</v>
      </c>
      <c r="B3177" t="s">
        <v>96</v>
      </c>
      <c r="C3177" t="s">
        <v>276</v>
      </c>
      <c r="D3177" t="s">
        <v>98</v>
      </c>
    </row>
    <row r="3178" spans="1:4" x14ac:dyDescent="0.5">
      <c r="A3178" t="s">
        <v>253</v>
      </c>
      <c r="B3178" t="s">
        <v>97</v>
      </c>
      <c r="C3178" t="s">
        <v>734</v>
      </c>
    </row>
    <row r="3179" spans="1:4" x14ac:dyDescent="0.5">
      <c r="A3179" t="s">
        <v>151</v>
      </c>
      <c r="B3179" t="s">
        <v>97</v>
      </c>
      <c r="C3179" t="s">
        <v>749</v>
      </c>
    </row>
    <row r="3180" spans="1:4" x14ac:dyDescent="0.5">
      <c r="A3180" t="s">
        <v>1260</v>
      </c>
      <c r="B3180" t="s">
        <v>97</v>
      </c>
      <c r="C3180" t="s">
        <v>1261</v>
      </c>
      <c r="D3180" t="s">
        <v>98</v>
      </c>
    </row>
    <row r="3181" spans="1:4" x14ac:dyDescent="0.5">
      <c r="A3181" t="s">
        <v>724</v>
      </c>
      <c r="B3181" t="s">
        <v>97</v>
      </c>
      <c r="C3181" t="s">
        <v>941</v>
      </c>
      <c r="D3181" t="s">
        <v>722</v>
      </c>
    </row>
    <row r="3182" spans="1:4" x14ac:dyDescent="0.5">
      <c r="A3182" t="s">
        <v>1262</v>
      </c>
      <c r="B3182" t="s">
        <v>97</v>
      </c>
      <c r="C3182" t="s">
        <v>1263</v>
      </c>
    </row>
    <row r="3183" spans="1:4" x14ac:dyDescent="0.5">
      <c r="A3183" t="s">
        <v>1264</v>
      </c>
      <c r="B3183" t="s">
        <v>97</v>
      </c>
      <c r="C3183" t="s">
        <v>1265</v>
      </c>
    </row>
    <row r="3184" spans="1:4" x14ac:dyDescent="0.5">
      <c r="A3184" t="s">
        <v>500</v>
      </c>
      <c r="B3184" t="s">
        <v>97</v>
      </c>
      <c r="C3184" t="s">
        <v>802</v>
      </c>
      <c r="D3184" t="s">
        <v>98</v>
      </c>
    </row>
    <row r="3185" spans="1:4" x14ac:dyDescent="0.5">
      <c r="A3185" t="s">
        <v>1266</v>
      </c>
      <c r="B3185" t="s">
        <v>97</v>
      </c>
      <c r="C3185" t="s">
        <v>1266</v>
      </c>
    </row>
    <row r="3186" spans="1:4" x14ac:dyDescent="0.5">
      <c r="A3186" t="s">
        <v>275</v>
      </c>
      <c r="B3186" t="s">
        <v>97</v>
      </c>
      <c r="C3186" t="s">
        <v>275</v>
      </c>
    </row>
    <row r="3187" spans="1:4" x14ac:dyDescent="0.5">
      <c r="A3187" t="s">
        <v>236</v>
      </c>
      <c r="B3187" t="s">
        <v>96</v>
      </c>
      <c r="C3187" t="s">
        <v>236</v>
      </c>
      <c r="D3187" t="s">
        <v>701</v>
      </c>
    </row>
    <row r="3188" spans="1:4" x14ac:dyDescent="0.5">
      <c r="A3188" t="s">
        <v>535</v>
      </c>
      <c r="B3188" t="s">
        <v>97</v>
      </c>
      <c r="C3188" t="s">
        <v>535</v>
      </c>
    </row>
    <row r="3189" spans="1:4" x14ac:dyDescent="0.5">
      <c r="A3189" t="s">
        <v>323</v>
      </c>
      <c r="B3189" t="s">
        <v>97</v>
      </c>
      <c r="C3189" t="s">
        <v>755</v>
      </c>
    </row>
    <row r="3190" spans="1:4" x14ac:dyDescent="0.5">
      <c r="A3190" t="s">
        <v>1267</v>
      </c>
      <c r="B3190" t="s">
        <v>97</v>
      </c>
      <c r="C3190" t="s">
        <v>1267</v>
      </c>
    </row>
    <row r="3191" spans="1:4" x14ac:dyDescent="0.5">
      <c r="A3191" t="s">
        <v>881</v>
      </c>
      <c r="B3191" t="s">
        <v>96</v>
      </c>
      <c r="C3191" t="s">
        <v>881</v>
      </c>
      <c r="D3191" t="s">
        <v>98</v>
      </c>
    </row>
    <row r="3192" spans="1:4" x14ac:dyDescent="0.5">
      <c r="A3192" t="s">
        <v>213</v>
      </c>
      <c r="B3192" t="s">
        <v>97</v>
      </c>
      <c r="C3192" t="s">
        <v>213</v>
      </c>
    </row>
    <row r="3193" spans="1:4" x14ac:dyDescent="0.5">
      <c r="A3193" t="s">
        <v>115</v>
      </c>
      <c r="B3193" t="s">
        <v>97</v>
      </c>
      <c r="C3193" t="s">
        <v>115</v>
      </c>
      <c r="D3193" t="s">
        <v>705</v>
      </c>
    </row>
    <row r="3194" spans="1:4" x14ac:dyDescent="0.5">
      <c r="A3194" t="s">
        <v>127</v>
      </c>
      <c r="B3194" t="s">
        <v>97</v>
      </c>
      <c r="C3194" t="s">
        <v>127</v>
      </c>
      <c r="D3194" t="s">
        <v>98</v>
      </c>
    </row>
    <row r="3195" spans="1:4" x14ac:dyDescent="0.5">
      <c r="A3195" t="s">
        <v>162</v>
      </c>
      <c r="B3195" t="s">
        <v>97</v>
      </c>
      <c r="C3195" t="s">
        <v>162</v>
      </c>
      <c r="D3195" t="s">
        <v>98</v>
      </c>
    </row>
    <row r="3196" spans="1:4" x14ac:dyDescent="0.5">
      <c r="A3196" t="s">
        <v>890</v>
      </c>
      <c r="B3196" t="s">
        <v>97</v>
      </c>
      <c r="C3196" t="s">
        <v>1057</v>
      </c>
      <c r="D3196" t="s">
        <v>98</v>
      </c>
    </row>
    <row r="3197" spans="1:4" x14ac:dyDescent="0.5">
      <c r="A3197" t="s">
        <v>123</v>
      </c>
      <c r="B3197" t="s">
        <v>97</v>
      </c>
      <c r="C3197" t="s">
        <v>123</v>
      </c>
    </row>
    <row r="3198" spans="1:4" x14ac:dyDescent="0.5">
      <c r="A3198" t="s">
        <v>1268</v>
      </c>
      <c r="B3198" t="s">
        <v>97</v>
      </c>
      <c r="C3198" t="s">
        <v>1268</v>
      </c>
    </row>
    <row r="3199" spans="1:4" x14ac:dyDescent="0.5">
      <c r="A3199" t="s">
        <v>872</v>
      </c>
      <c r="B3199" t="s">
        <v>97</v>
      </c>
      <c r="C3199" t="s">
        <v>872</v>
      </c>
    </row>
    <row r="3200" spans="1:4" x14ac:dyDescent="0.5">
      <c r="A3200" t="s">
        <v>724</v>
      </c>
      <c r="B3200" t="s">
        <v>97</v>
      </c>
      <c r="C3200" t="s">
        <v>475</v>
      </c>
      <c r="D3200" t="s">
        <v>722</v>
      </c>
    </row>
    <row r="3201" spans="1:4" x14ac:dyDescent="0.5">
      <c r="A3201" t="s">
        <v>1115</v>
      </c>
      <c r="B3201" t="s">
        <v>97</v>
      </c>
      <c r="C3201" t="s">
        <v>1115</v>
      </c>
      <c r="D3201" t="s">
        <v>98</v>
      </c>
    </row>
    <row r="3202" spans="1:4" x14ac:dyDescent="0.5">
      <c r="A3202" t="s">
        <v>703</v>
      </c>
      <c r="B3202" t="s">
        <v>97</v>
      </c>
      <c r="C3202" t="s">
        <v>704</v>
      </c>
      <c r="D3202" t="s">
        <v>98</v>
      </c>
    </row>
    <row r="3203" spans="1:4" x14ac:dyDescent="0.5">
      <c r="A3203" t="s">
        <v>1269</v>
      </c>
      <c r="B3203" t="s">
        <v>97</v>
      </c>
      <c r="C3203" t="s">
        <v>1270</v>
      </c>
      <c r="D3203" t="s">
        <v>722</v>
      </c>
    </row>
    <row r="3204" spans="1:4" x14ac:dyDescent="0.5">
      <c r="A3204" t="s">
        <v>1271</v>
      </c>
      <c r="B3204" t="s">
        <v>97</v>
      </c>
      <c r="C3204" t="s">
        <v>1272</v>
      </c>
    </row>
    <row r="3205" spans="1:4" x14ac:dyDescent="0.5">
      <c r="A3205" t="s">
        <v>175</v>
      </c>
      <c r="B3205" t="s">
        <v>96</v>
      </c>
      <c r="C3205" t="s">
        <v>175</v>
      </c>
      <c r="D3205" t="s">
        <v>98</v>
      </c>
    </row>
    <row r="3206" spans="1:4" x14ac:dyDescent="0.5">
      <c r="A3206" t="s">
        <v>1273</v>
      </c>
      <c r="B3206" t="s">
        <v>96</v>
      </c>
      <c r="C3206" t="s">
        <v>1273</v>
      </c>
    </row>
    <row r="3207" spans="1:4" x14ac:dyDescent="0.5">
      <c r="A3207" t="s">
        <v>784</v>
      </c>
      <c r="B3207" t="s">
        <v>97</v>
      </c>
      <c r="C3207" t="s">
        <v>1207</v>
      </c>
      <c r="D3207" t="s">
        <v>98</v>
      </c>
    </row>
    <row r="3208" spans="1:4" x14ac:dyDescent="0.5">
      <c r="A3208" t="s">
        <v>186</v>
      </c>
      <c r="B3208" t="s">
        <v>97</v>
      </c>
      <c r="C3208" t="s">
        <v>186</v>
      </c>
      <c r="D3208" t="s">
        <v>98</v>
      </c>
    </row>
    <row r="3209" spans="1:4" x14ac:dyDescent="0.5">
      <c r="A3209" t="s">
        <v>1109</v>
      </c>
      <c r="B3209" t="s">
        <v>96</v>
      </c>
      <c r="C3209" t="s">
        <v>1109</v>
      </c>
      <c r="D3209" t="s">
        <v>98</v>
      </c>
    </row>
    <row r="3210" spans="1:4" x14ac:dyDescent="0.5">
      <c r="A3210" t="s">
        <v>149</v>
      </c>
      <c r="B3210" t="s">
        <v>96</v>
      </c>
      <c r="C3210" t="s">
        <v>149</v>
      </c>
    </row>
    <row r="3211" spans="1:4" x14ac:dyDescent="0.5">
      <c r="A3211" t="s">
        <v>122</v>
      </c>
      <c r="B3211" t="s">
        <v>97</v>
      </c>
      <c r="C3211" t="s">
        <v>122</v>
      </c>
    </row>
    <row r="3212" spans="1:4" x14ac:dyDescent="0.5">
      <c r="A3212" t="s">
        <v>343</v>
      </c>
      <c r="B3212" t="s">
        <v>97</v>
      </c>
      <c r="C3212" t="s">
        <v>343</v>
      </c>
      <c r="D3212" t="s">
        <v>98</v>
      </c>
    </row>
    <row r="3213" spans="1:4" x14ac:dyDescent="0.5">
      <c r="A3213" t="s">
        <v>535</v>
      </c>
      <c r="B3213" t="s">
        <v>97</v>
      </c>
      <c r="C3213" t="s">
        <v>535</v>
      </c>
    </row>
    <row r="3214" spans="1:4" x14ac:dyDescent="0.5">
      <c r="A3214" t="s">
        <v>272</v>
      </c>
      <c r="B3214" t="s">
        <v>97</v>
      </c>
      <c r="C3214" t="s">
        <v>272</v>
      </c>
      <c r="D3214" t="s">
        <v>98</v>
      </c>
    </row>
    <row r="3215" spans="1:4" x14ac:dyDescent="0.5">
      <c r="A3215" t="s">
        <v>1269</v>
      </c>
      <c r="B3215" t="s">
        <v>97</v>
      </c>
      <c r="C3215" t="s">
        <v>1274</v>
      </c>
      <c r="D3215" t="s">
        <v>722</v>
      </c>
    </row>
    <row r="3216" spans="1:4" x14ac:dyDescent="0.5">
      <c r="A3216" t="s">
        <v>242</v>
      </c>
      <c r="B3216" t="s">
        <v>96</v>
      </c>
      <c r="C3216" t="s">
        <v>242</v>
      </c>
      <c r="D3216" t="s">
        <v>701</v>
      </c>
    </row>
    <row r="3217" spans="1:4" x14ac:dyDescent="0.5">
      <c r="A3217" t="s">
        <v>161</v>
      </c>
      <c r="B3217" t="s">
        <v>97</v>
      </c>
      <c r="C3217" t="s">
        <v>1104</v>
      </c>
    </row>
    <row r="3218" spans="1:4" x14ac:dyDescent="0.5">
      <c r="A3218" t="s">
        <v>196</v>
      </c>
      <c r="B3218" t="s">
        <v>97</v>
      </c>
      <c r="C3218" t="s">
        <v>196</v>
      </c>
      <c r="D3218" t="s">
        <v>98</v>
      </c>
    </row>
    <row r="3219" spans="1:4" x14ac:dyDescent="0.5">
      <c r="A3219" t="s">
        <v>659</v>
      </c>
      <c r="B3219" t="s">
        <v>97</v>
      </c>
      <c r="C3219" t="s">
        <v>830</v>
      </c>
    </row>
    <row r="3220" spans="1:4" x14ac:dyDescent="0.5">
      <c r="A3220" t="s">
        <v>243</v>
      </c>
      <c r="B3220" t="s">
        <v>96</v>
      </c>
      <c r="C3220" t="s">
        <v>243</v>
      </c>
      <c r="D3220" t="s">
        <v>98</v>
      </c>
    </row>
    <row r="3221" spans="1:4" x14ac:dyDescent="0.5">
      <c r="A3221" t="s">
        <v>158</v>
      </c>
      <c r="B3221" t="s">
        <v>97</v>
      </c>
      <c r="C3221" t="s">
        <v>158</v>
      </c>
    </row>
    <row r="3222" spans="1:4" x14ac:dyDescent="0.5">
      <c r="A3222" t="s">
        <v>185</v>
      </c>
      <c r="B3222" t="s">
        <v>97</v>
      </c>
      <c r="C3222" t="s">
        <v>185</v>
      </c>
    </row>
    <row r="3223" spans="1:4" x14ac:dyDescent="0.5">
      <c r="A3223" t="s">
        <v>1117</v>
      </c>
      <c r="B3223" t="s">
        <v>97</v>
      </c>
      <c r="C3223" t="s">
        <v>1118</v>
      </c>
      <c r="D3223" t="s">
        <v>98</v>
      </c>
    </row>
    <row r="3224" spans="1:4" x14ac:dyDescent="0.5">
      <c r="A3224" t="s">
        <v>501</v>
      </c>
      <c r="B3224" t="s">
        <v>97</v>
      </c>
      <c r="C3224" t="s">
        <v>714</v>
      </c>
      <c r="D3224" t="s">
        <v>98</v>
      </c>
    </row>
    <row r="3225" spans="1:4" x14ac:dyDescent="0.5">
      <c r="A3225" t="s">
        <v>126</v>
      </c>
      <c r="B3225" t="s">
        <v>97</v>
      </c>
      <c r="C3225" t="s">
        <v>768</v>
      </c>
      <c r="D3225" t="s">
        <v>98</v>
      </c>
    </row>
    <row r="3226" spans="1:4" x14ac:dyDescent="0.5">
      <c r="A3226" t="s">
        <v>606</v>
      </c>
      <c r="B3226" t="s">
        <v>96</v>
      </c>
      <c r="C3226" t="s">
        <v>606</v>
      </c>
    </row>
    <row r="3227" spans="1:4" x14ac:dyDescent="0.5">
      <c r="A3227" t="s">
        <v>1275</v>
      </c>
      <c r="B3227" t="s">
        <v>97</v>
      </c>
      <c r="C3227" t="s">
        <v>1275</v>
      </c>
      <c r="D3227" t="s">
        <v>98</v>
      </c>
    </row>
    <row r="3228" spans="1:4" x14ac:dyDescent="0.5">
      <c r="A3228" t="s">
        <v>559</v>
      </c>
      <c r="B3228" t="s">
        <v>97</v>
      </c>
      <c r="C3228" t="s">
        <v>775</v>
      </c>
      <c r="D3228" t="s">
        <v>701</v>
      </c>
    </row>
    <row r="3229" spans="1:4" x14ac:dyDescent="0.5">
      <c r="A3229" t="s">
        <v>890</v>
      </c>
      <c r="B3229" t="s">
        <v>97</v>
      </c>
      <c r="C3229" t="s">
        <v>1057</v>
      </c>
      <c r="D3229" t="s">
        <v>98</v>
      </c>
    </row>
    <row r="3230" spans="1:4" x14ac:dyDescent="0.5">
      <c r="A3230" t="s">
        <v>159</v>
      </c>
      <c r="B3230" t="s">
        <v>97</v>
      </c>
      <c r="C3230" t="s">
        <v>159</v>
      </c>
      <c r="D3230" t="s">
        <v>98</v>
      </c>
    </row>
    <row r="3231" spans="1:4" x14ac:dyDescent="0.5">
      <c r="A3231" t="s">
        <v>856</v>
      </c>
      <c r="B3231" t="s">
        <v>97</v>
      </c>
      <c r="C3231" t="s">
        <v>1276</v>
      </c>
    </row>
    <row r="3232" spans="1:4" x14ac:dyDescent="0.5">
      <c r="A3232" t="s">
        <v>164</v>
      </c>
      <c r="B3232" t="s">
        <v>97</v>
      </c>
      <c r="C3232" t="s">
        <v>747</v>
      </c>
      <c r="D3232" t="s">
        <v>98</v>
      </c>
    </row>
    <row r="3233" spans="1:4" x14ac:dyDescent="0.5">
      <c r="A3233" t="s">
        <v>366</v>
      </c>
      <c r="B3233" t="s">
        <v>97</v>
      </c>
      <c r="C3233" t="s">
        <v>730</v>
      </c>
    </row>
    <row r="3234" spans="1:4" x14ac:dyDescent="0.5">
      <c r="A3234" t="s">
        <v>1277</v>
      </c>
      <c r="B3234" t="s">
        <v>97</v>
      </c>
      <c r="C3234" t="s">
        <v>1278</v>
      </c>
    </row>
    <row r="3235" spans="1:4" x14ac:dyDescent="0.5">
      <c r="A3235" t="s">
        <v>1279</v>
      </c>
      <c r="B3235" t="s">
        <v>97</v>
      </c>
      <c r="C3235" t="s">
        <v>1279</v>
      </c>
      <c r="D3235" t="s">
        <v>98</v>
      </c>
    </row>
    <row r="3236" spans="1:4" x14ac:dyDescent="0.5">
      <c r="A3236" t="s">
        <v>443</v>
      </c>
      <c r="B3236" t="s">
        <v>97</v>
      </c>
      <c r="C3236" t="s">
        <v>708</v>
      </c>
    </row>
    <row r="3237" spans="1:4" x14ac:dyDescent="0.5">
      <c r="A3237" t="s">
        <v>1280</v>
      </c>
      <c r="B3237" t="s">
        <v>97</v>
      </c>
      <c r="C3237" t="s">
        <v>1280</v>
      </c>
      <c r="D3237" t="s">
        <v>98</v>
      </c>
    </row>
    <row r="3238" spans="1:4" x14ac:dyDescent="0.5">
      <c r="A3238" t="s">
        <v>455</v>
      </c>
      <c r="B3238" t="s">
        <v>97</v>
      </c>
      <c r="C3238" t="s">
        <v>455</v>
      </c>
      <c r="D3238" t="s">
        <v>98</v>
      </c>
    </row>
    <row r="3239" spans="1:4" x14ac:dyDescent="0.5">
      <c r="A3239" t="s">
        <v>316</v>
      </c>
      <c r="B3239" t="s">
        <v>97</v>
      </c>
      <c r="C3239" t="s">
        <v>316</v>
      </c>
      <c r="D3239" t="s">
        <v>98</v>
      </c>
    </row>
    <row r="3240" spans="1:4" x14ac:dyDescent="0.5">
      <c r="A3240" t="s">
        <v>436</v>
      </c>
      <c r="B3240" t="s">
        <v>97</v>
      </c>
      <c r="C3240" t="s">
        <v>436</v>
      </c>
      <c r="D3240" t="s">
        <v>98</v>
      </c>
    </row>
    <row r="3241" spans="1:4" x14ac:dyDescent="0.5">
      <c r="A3241" t="s">
        <v>115</v>
      </c>
      <c r="B3241" t="s">
        <v>97</v>
      </c>
      <c r="C3241" t="s">
        <v>115</v>
      </c>
      <c r="D3241" t="s">
        <v>705</v>
      </c>
    </row>
    <row r="3242" spans="1:4" x14ac:dyDescent="0.5">
      <c r="A3242" t="s">
        <v>1281</v>
      </c>
      <c r="B3242" t="s">
        <v>97</v>
      </c>
      <c r="C3242" t="s">
        <v>1281</v>
      </c>
    </row>
    <row r="3243" spans="1:4" x14ac:dyDescent="0.5">
      <c r="A3243" t="s">
        <v>239</v>
      </c>
      <c r="B3243" t="s">
        <v>97</v>
      </c>
      <c r="C3243" t="s">
        <v>239</v>
      </c>
      <c r="D3243" t="s">
        <v>98</v>
      </c>
    </row>
    <row r="3244" spans="1:4" x14ac:dyDescent="0.5">
      <c r="A3244" t="s">
        <v>881</v>
      </c>
      <c r="B3244" t="s">
        <v>96</v>
      </c>
      <c r="C3244" t="s">
        <v>881</v>
      </c>
      <c r="D3244" t="s">
        <v>98</v>
      </c>
    </row>
    <row r="3245" spans="1:4" x14ac:dyDescent="0.5">
      <c r="A3245" t="s">
        <v>171</v>
      </c>
      <c r="B3245" t="s">
        <v>97</v>
      </c>
      <c r="C3245" t="s">
        <v>787</v>
      </c>
    </row>
    <row r="3246" spans="1:4" x14ac:dyDescent="0.5">
      <c r="A3246" t="s">
        <v>559</v>
      </c>
      <c r="B3246" t="s">
        <v>97</v>
      </c>
      <c r="C3246" t="s">
        <v>775</v>
      </c>
      <c r="D3246" t="s">
        <v>701</v>
      </c>
    </row>
    <row r="3247" spans="1:4" x14ac:dyDescent="0.5">
      <c r="A3247" t="s">
        <v>498</v>
      </c>
      <c r="B3247" t="s">
        <v>97</v>
      </c>
      <c r="C3247" t="s">
        <v>498</v>
      </c>
    </row>
    <row r="3248" spans="1:4" x14ac:dyDescent="0.5">
      <c r="A3248" t="s">
        <v>367</v>
      </c>
      <c r="B3248" t="s">
        <v>97</v>
      </c>
      <c r="C3248" t="s">
        <v>846</v>
      </c>
    </row>
    <row r="3249" spans="1:4" x14ac:dyDescent="0.5">
      <c r="A3249" t="s">
        <v>162</v>
      </c>
      <c r="B3249" t="s">
        <v>97</v>
      </c>
      <c r="C3249" t="s">
        <v>162</v>
      </c>
      <c r="D3249" t="s">
        <v>98</v>
      </c>
    </row>
    <row r="3250" spans="1:4" x14ac:dyDescent="0.5">
      <c r="A3250" t="s">
        <v>757</v>
      </c>
      <c r="B3250" t="s">
        <v>97</v>
      </c>
      <c r="C3250" t="s">
        <v>758</v>
      </c>
      <c r="D3250" t="s">
        <v>98</v>
      </c>
    </row>
    <row r="3251" spans="1:4" x14ac:dyDescent="0.5">
      <c r="A3251" t="s">
        <v>517</v>
      </c>
      <c r="B3251" t="s">
        <v>97</v>
      </c>
      <c r="C3251" t="s">
        <v>517</v>
      </c>
      <c r="D3251" t="s">
        <v>98</v>
      </c>
    </row>
    <row r="3252" spans="1:4" x14ac:dyDescent="0.5">
      <c r="A3252" t="s">
        <v>621</v>
      </c>
      <c r="B3252" t="s">
        <v>96</v>
      </c>
      <c r="C3252" t="s">
        <v>621</v>
      </c>
      <c r="D3252" t="s">
        <v>98</v>
      </c>
    </row>
    <row r="3253" spans="1:4" x14ac:dyDescent="0.5">
      <c r="A3253" t="s">
        <v>1282</v>
      </c>
      <c r="B3253" t="s">
        <v>97</v>
      </c>
      <c r="C3253" t="s">
        <v>1282</v>
      </c>
    </row>
    <row r="3254" spans="1:4" x14ac:dyDescent="0.5">
      <c r="A3254" t="s">
        <v>1199</v>
      </c>
      <c r="B3254" t="s">
        <v>97</v>
      </c>
      <c r="C3254" t="s">
        <v>1200</v>
      </c>
      <c r="D3254" t="s">
        <v>705</v>
      </c>
    </row>
    <row r="3255" spans="1:4" x14ac:dyDescent="0.5">
      <c r="A3255" t="s">
        <v>139</v>
      </c>
      <c r="B3255" t="s">
        <v>97</v>
      </c>
      <c r="C3255" t="s">
        <v>139</v>
      </c>
    </row>
    <row r="3256" spans="1:4" x14ac:dyDescent="0.5">
      <c r="A3256" t="s">
        <v>323</v>
      </c>
      <c r="B3256" t="s">
        <v>97</v>
      </c>
      <c r="C3256" t="s">
        <v>755</v>
      </c>
    </row>
    <row r="3257" spans="1:4" x14ac:dyDescent="0.5">
      <c r="A3257" t="s">
        <v>784</v>
      </c>
      <c r="B3257" t="s">
        <v>97</v>
      </c>
      <c r="C3257" t="s">
        <v>1207</v>
      </c>
      <c r="D3257" t="s">
        <v>98</v>
      </c>
    </row>
    <row r="3258" spans="1:4" x14ac:dyDescent="0.5">
      <c r="A3258" t="s">
        <v>196</v>
      </c>
      <c r="B3258" t="s">
        <v>97</v>
      </c>
      <c r="C3258" t="s">
        <v>196</v>
      </c>
      <c r="D3258" t="s">
        <v>98</v>
      </c>
    </row>
    <row r="3259" spans="1:4" x14ac:dyDescent="0.5">
      <c r="A3259" t="s">
        <v>1180</v>
      </c>
      <c r="B3259" t="s">
        <v>97</v>
      </c>
      <c r="C3259" t="s">
        <v>1181</v>
      </c>
      <c r="D3259" t="s">
        <v>722</v>
      </c>
    </row>
    <row r="3260" spans="1:4" x14ac:dyDescent="0.5">
      <c r="A3260" t="s">
        <v>233</v>
      </c>
      <c r="B3260" t="s">
        <v>97</v>
      </c>
      <c r="C3260" t="s">
        <v>233</v>
      </c>
      <c r="D3260" t="s">
        <v>98</v>
      </c>
    </row>
    <row r="3261" spans="1:4" x14ac:dyDescent="0.5">
      <c r="A3261" t="s">
        <v>404</v>
      </c>
      <c r="B3261" t="s">
        <v>97</v>
      </c>
      <c r="C3261" t="s">
        <v>727</v>
      </c>
    </row>
    <row r="3262" spans="1:4" x14ac:dyDescent="0.5">
      <c r="A3262" t="s">
        <v>236</v>
      </c>
      <c r="B3262" t="s">
        <v>96</v>
      </c>
      <c r="C3262" t="s">
        <v>236</v>
      </c>
      <c r="D3262" t="s">
        <v>701</v>
      </c>
    </row>
    <row r="3263" spans="1:4" x14ac:dyDescent="0.5">
      <c r="A3263" t="s">
        <v>435</v>
      </c>
      <c r="B3263" t="s">
        <v>97</v>
      </c>
      <c r="C3263" t="s">
        <v>435</v>
      </c>
      <c r="D3263" t="s">
        <v>98</v>
      </c>
    </row>
    <row r="3264" spans="1:4" x14ac:dyDescent="0.5">
      <c r="A3264" t="s">
        <v>434</v>
      </c>
      <c r="B3264" t="s">
        <v>97</v>
      </c>
      <c r="C3264" t="s">
        <v>741</v>
      </c>
    </row>
    <row r="3265" spans="1:4" x14ac:dyDescent="0.5">
      <c r="A3265" t="s">
        <v>236</v>
      </c>
      <c r="B3265" t="s">
        <v>96</v>
      </c>
      <c r="C3265" t="s">
        <v>236</v>
      </c>
      <c r="D3265" t="s">
        <v>701</v>
      </c>
    </row>
    <row r="3266" spans="1:4" x14ac:dyDescent="0.5">
      <c r="A3266" t="s">
        <v>127</v>
      </c>
      <c r="B3266" t="s">
        <v>97</v>
      </c>
      <c r="C3266" t="s">
        <v>127</v>
      </c>
      <c r="D3266" t="s">
        <v>98</v>
      </c>
    </row>
    <row r="3267" spans="1:4" x14ac:dyDescent="0.5">
      <c r="A3267" t="s">
        <v>910</v>
      </c>
      <c r="B3267" t="s">
        <v>97</v>
      </c>
      <c r="C3267" t="s">
        <v>911</v>
      </c>
    </row>
    <row r="3268" spans="1:4" x14ac:dyDescent="0.5">
      <c r="A3268" t="s">
        <v>1283</v>
      </c>
      <c r="B3268" t="s">
        <v>97</v>
      </c>
      <c r="C3268" t="s">
        <v>1284</v>
      </c>
    </row>
    <row r="3269" spans="1:4" x14ac:dyDescent="0.5">
      <c r="A3269" t="s">
        <v>1283</v>
      </c>
      <c r="B3269" t="s">
        <v>97</v>
      </c>
      <c r="C3269" t="s">
        <v>1285</v>
      </c>
    </row>
    <row r="3270" spans="1:4" x14ac:dyDescent="0.5">
      <c r="A3270" t="s">
        <v>275</v>
      </c>
      <c r="B3270" t="s">
        <v>97</v>
      </c>
      <c r="C3270" t="s">
        <v>275</v>
      </c>
    </row>
    <row r="3271" spans="1:4" x14ac:dyDescent="0.5">
      <c r="A3271" t="s">
        <v>171</v>
      </c>
      <c r="B3271" t="s">
        <v>97</v>
      </c>
      <c r="C3271" t="s">
        <v>787</v>
      </c>
    </row>
    <row r="3272" spans="1:4" x14ac:dyDescent="0.5">
      <c r="A3272" t="s">
        <v>1283</v>
      </c>
      <c r="B3272" t="s">
        <v>97</v>
      </c>
      <c r="C3272" t="s">
        <v>1286</v>
      </c>
    </row>
    <row r="3273" spans="1:4" x14ac:dyDescent="0.5">
      <c r="A3273" t="s">
        <v>242</v>
      </c>
      <c r="B3273" t="s">
        <v>96</v>
      </c>
      <c r="C3273" t="s">
        <v>242</v>
      </c>
      <c r="D3273" t="s">
        <v>701</v>
      </c>
    </row>
    <row r="3274" spans="1:4" x14ac:dyDescent="0.5">
      <c r="A3274" t="s">
        <v>996</v>
      </c>
      <c r="B3274" t="s">
        <v>97</v>
      </c>
      <c r="C3274" t="s">
        <v>996</v>
      </c>
      <c r="D3274" t="s">
        <v>98</v>
      </c>
    </row>
    <row r="3275" spans="1:4" x14ac:dyDescent="0.5">
      <c r="A3275" t="s">
        <v>1283</v>
      </c>
      <c r="B3275" t="s">
        <v>97</v>
      </c>
      <c r="C3275" t="s">
        <v>1287</v>
      </c>
    </row>
    <row r="3276" spans="1:4" x14ac:dyDescent="0.5">
      <c r="A3276" t="s">
        <v>363</v>
      </c>
      <c r="B3276" t="s">
        <v>97</v>
      </c>
      <c r="C3276" t="s">
        <v>363</v>
      </c>
    </row>
    <row r="3277" spans="1:4" x14ac:dyDescent="0.5">
      <c r="A3277" t="s">
        <v>1199</v>
      </c>
      <c r="B3277" t="s">
        <v>97</v>
      </c>
      <c r="C3277" t="s">
        <v>1200</v>
      </c>
      <c r="D3277" t="s">
        <v>705</v>
      </c>
    </row>
    <row r="3278" spans="1:4" x14ac:dyDescent="0.5">
      <c r="A3278" t="s">
        <v>173</v>
      </c>
      <c r="B3278" t="s">
        <v>96</v>
      </c>
      <c r="C3278" t="s">
        <v>173</v>
      </c>
      <c r="D3278" t="s">
        <v>98</v>
      </c>
    </row>
    <row r="3279" spans="1:4" x14ac:dyDescent="0.5">
      <c r="A3279" t="s">
        <v>197</v>
      </c>
      <c r="B3279" t="s">
        <v>96</v>
      </c>
      <c r="C3279" t="s">
        <v>197</v>
      </c>
    </row>
    <row r="3280" spans="1:4" x14ac:dyDescent="0.5">
      <c r="A3280" t="s">
        <v>180</v>
      </c>
      <c r="B3280" t="s">
        <v>97</v>
      </c>
      <c r="C3280" t="s">
        <v>706</v>
      </c>
    </row>
    <row r="3281" spans="1:4" x14ac:dyDescent="0.5">
      <c r="A3281" t="s">
        <v>659</v>
      </c>
      <c r="B3281" t="s">
        <v>97</v>
      </c>
      <c r="C3281" t="s">
        <v>830</v>
      </c>
    </row>
    <row r="3282" spans="1:4" x14ac:dyDescent="0.5">
      <c r="A3282" t="s">
        <v>1283</v>
      </c>
      <c r="B3282" t="s">
        <v>97</v>
      </c>
      <c r="C3282" t="s">
        <v>1288</v>
      </c>
    </row>
    <row r="3283" spans="1:4" x14ac:dyDescent="0.5">
      <c r="A3283" t="s">
        <v>1045</v>
      </c>
      <c r="B3283" t="s">
        <v>97</v>
      </c>
      <c r="C3283" t="s">
        <v>1046</v>
      </c>
    </row>
    <row r="3284" spans="1:4" x14ac:dyDescent="0.5">
      <c r="A3284" t="s">
        <v>172</v>
      </c>
      <c r="B3284" t="s">
        <v>97</v>
      </c>
      <c r="C3284" t="s">
        <v>717</v>
      </c>
      <c r="D3284" t="s">
        <v>98</v>
      </c>
    </row>
    <row r="3285" spans="1:4" x14ac:dyDescent="0.5">
      <c r="A3285" t="s">
        <v>196</v>
      </c>
      <c r="B3285" t="s">
        <v>97</v>
      </c>
      <c r="C3285" t="s">
        <v>196</v>
      </c>
      <c r="D3285" t="s">
        <v>98</v>
      </c>
    </row>
    <row r="3286" spans="1:4" x14ac:dyDescent="0.5">
      <c r="A3286" t="s">
        <v>1289</v>
      </c>
      <c r="B3286" t="s">
        <v>97</v>
      </c>
      <c r="C3286" t="s">
        <v>1289</v>
      </c>
    </row>
    <row r="3287" spans="1:4" x14ac:dyDescent="0.5">
      <c r="A3287" t="s">
        <v>366</v>
      </c>
      <c r="B3287" t="s">
        <v>97</v>
      </c>
      <c r="C3287" t="s">
        <v>730</v>
      </c>
    </row>
    <row r="3288" spans="1:4" x14ac:dyDescent="0.5">
      <c r="A3288" t="s">
        <v>312</v>
      </c>
      <c r="B3288" t="s">
        <v>97</v>
      </c>
      <c r="C3288" t="s">
        <v>312</v>
      </c>
      <c r="D3288" t="s">
        <v>98</v>
      </c>
    </row>
    <row r="3289" spans="1:4" x14ac:dyDescent="0.5">
      <c r="A3289" t="s">
        <v>1290</v>
      </c>
      <c r="B3289" t="s">
        <v>97</v>
      </c>
      <c r="C3289" t="s">
        <v>1290</v>
      </c>
    </row>
    <row r="3290" spans="1:4" x14ac:dyDescent="0.5">
      <c r="A3290" t="s">
        <v>213</v>
      </c>
      <c r="B3290" t="s">
        <v>97</v>
      </c>
      <c r="C3290" t="s">
        <v>213</v>
      </c>
    </row>
    <row r="3291" spans="1:4" x14ac:dyDescent="0.5">
      <c r="A3291" t="s">
        <v>229</v>
      </c>
      <c r="B3291" t="s">
        <v>97</v>
      </c>
      <c r="C3291" t="s">
        <v>229</v>
      </c>
      <c r="D3291" t="s">
        <v>722</v>
      </c>
    </row>
    <row r="3292" spans="1:4" x14ac:dyDescent="0.5">
      <c r="A3292" t="s">
        <v>756</v>
      </c>
      <c r="B3292" t="s">
        <v>97</v>
      </c>
      <c r="C3292" t="s">
        <v>680</v>
      </c>
      <c r="D3292" t="s">
        <v>98</v>
      </c>
    </row>
    <row r="3293" spans="1:4" x14ac:dyDescent="0.5">
      <c r="A3293" t="s">
        <v>1113</v>
      </c>
      <c r="B3293" t="s">
        <v>97</v>
      </c>
      <c r="C3293" t="s">
        <v>1114</v>
      </c>
    </row>
    <row r="3294" spans="1:4" x14ac:dyDescent="0.5">
      <c r="A3294" t="s">
        <v>800</v>
      </c>
      <c r="B3294" t="s">
        <v>96</v>
      </c>
      <c r="C3294" t="s">
        <v>1251</v>
      </c>
    </row>
    <row r="3295" spans="1:4" x14ac:dyDescent="0.5">
      <c r="A3295" t="s">
        <v>279</v>
      </c>
      <c r="B3295" t="s">
        <v>96</v>
      </c>
      <c r="C3295" t="s">
        <v>279</v>
      </c>
      <c r="D3295" t="s">
        <v>98</v>
      </c>
    </row>
    <row r="3296" spans="1:4" x14ac:dyDescent="0.5">
      <c r="A3296" t="s">
        <v>881</v>
      </c>
      <c r="B3296" t="s">
        <v>96</v>
      </c>
      <c r="C3296" t="s">
        <v>881</v>
      </c>
      <c r="D3296" t="s">
        <v>98</v>
      </c>
    </row>
    <row r="3297" spans="1:4" x14ac:dyDescent="0.5">
      <c r="A3297" t="s">
        <v>180</v>
      </c>
      <c r="B3297" t="s">
        <v>97</v>
      </c>
      <c r="C3297" t="s">
        <v>706</v>
      </c>
    </row>
    <row r="3298" spans="1:4" x14ac:dyDescent="0.5">
      <c r="A3298" t="s">
        <v>1231</v>
      </c>
      <c r="B3298" t="s">
        <v>97</v>
      </c>
      <c r="C3298" t="s">
        <v>1231</v>
      </c>
    </row>
    <row r="3299" spans="1:4" x14ac:dyDescent="0.5">
      <c r="A3299" t="s">
        <v>323</v>
      </c>
      <c r="B3299" t="s">
        <v>97</v>
      </c>
      <c r="C3299" t="s">
        <v>755</v>
      </c>
    </row>
    <row r="3300" spans="1:4" x14ac:dyDescent="0.5">
      <c r="A3300" t="s">
        <v>138</v>
      </c>
      <c r="B3300" t="s">
        <v>96</v>
      </c>
      <c r="C3300" t="s">
        <v>138</v>
      </c>
    </row>
    <row r="3301" spans="1:4" x14ac:dyDescent="0.5">
      <c r="A3301" t="s">
        <v>501</v>
      </c>
      <c r="B3301" t="s">
        <v>97</v>
      </c>
      <c r="C3301" t="s">
        <v>501</v>
      </c>
      <c r="D3301" t="s">
        <v>98</v>
      </c>
    </row>
    <row r="3302" spans="1:4" x14ac:dyDescent="0.5">
      <c r="A3302" t="s">
        <v>427</v>
      </c>
      <c r="B3302" t="s">
        <v>96</v>
      </c>
      <c r="C3302" t="s">
        <v>427</v>
      </c>
    </row>
    <row r="3303" spans="1:4" x14ac:dyDescent="0.5">
      <c r="A3303" t="s">
        <v>127</v>
      </c>
      <c r="B3303" t="s">
        <v>97</v>
      </c>
      <c r="C3303" t="s">
        <v>127</v>
      </c>
      <c r="D3303" t="s">
        <v>98</v>
      </c>
    </row>
    <row r="3304" spans="1:4" x14ac:dyDescent="0.5">
      <c r="A3304" t="s">
        <v>329</v>
      </c>
      <c r="B3304" t="s">
        <v>97</v>
      </c>
      <c r="C3304" t="s">
        <v>744</v>
      </c>
      <c r="D3304" t="s">
        <v>722</v>
      </c>
    </row>
    <row r="3305" spans="1:4" x14ac:dyDescent="0.5">
      <c r="A3305" t="s">
        <v>220</v>
      </c>
      <c r="B3305" t="s">
        <v>96</v>
      </c>
      <c r="C3305" t="s">
        <v>220</v>
      </c>
      <c r="D3305" t="s">
        <v>98</v>
      </c>
    </row>
    <row r="3306" spans="1:4" x14ac:dyDescent="0.5">
      <c r="A3306" t="s">
        <v>757</v>
      </c>
      <c r="B3306" t="s">
        <v>97</v>
      </c>
      <c r="C3306" t="s">
        <v>758</v>
      </c>
      <c r="D3306" t="s">
        <v>98</v>
      </c>
    </row>
    <row r="3307" spans="1:4" x14ac:dyDescent="0.5">
      <c r="A3307" t="s">
        <v>923</v>
      </c>
      <c r="B3307" t="s">
        <v>96</v>
      </c>
      <c r="C3307" t="s">
        <v>923</v>
      </c>
      <c r="D3307" t="s">
        <v>722</v>
      </c>
    </row>
    <row r="3308" spans="1:4" x14ac:dyDescent="0.5">
      <c r="A3308" t="s">
        <v>684</v>
      </c>
      <c r="B3308" t="s">
        <v>97</v>
      </c>
      <c r="C3308" t="s">
        <v>819</v>
      </c>
      <c r="D3308" t="s">
        <v>98</v>
      </c>
    </row>
    <row r="3309" spans="1:4" x14ac:dyDescent="0.5">
      <c r="A3309" t="s">
        <v>242</v>
      </c>
      <c r="B3309" t="s">
        <v>96</v>
      </c>
      <c r="C3309" t="s">
        <v>242</v>
      </c>
      <c r="D3309" t="s">
        <v>701</v>
      </c>
    </row>
    <row r="3310" spans="1:4" x14ac:dyDescent="0.5">
      <c r="A3310" t="s">
        <v>174</v>
      </c>
      <c r="B3310" t="s">
        <v>96</v>
      </c>
      <c r="C3310" t="s">
        <v>174</v>
      </c>
    </row>
    <row r="3311" spans="1:4" x14ac:dyDescent="0.5">
      <c r="A3311" t="s">
        <v>1291</v>
      </c>
      <c r="B3311" t="s">
        <v>96</v>
      </c>
      <c r="C3311" t="s">
        <v>1292</v>
      </c>
      <c r="D3311" t="s">
        <v>98</v>
      </c>
    </row>
    <row r="3312" spans="1:4" x14ac:dyDescent="0.5">
      <c r="A3312" t="s">
        <v>1293</v>
      </c>
      <c r="B3312" t="s">
        <v>97</v>
      </c>
      <c r="C3312" t="s">
        <v>1293</v>
      </c>
    </row>
    <row r="3313" spans="1:4" x14ac:dyDescent="0.5">
      <c r="A3313" t="s">
        <v>1294</v>
      </c>
      <c r="B3313" t="s">
        <v>97</v>
      </c>
      <c r="C3313" t="s">
        <v>1294</v>
      </c>
      <c r="D3313" t="s">
        <v>98</v>
      </c>
    </row>
    <row r="3314" spans="1:4" x14ac:dyDescent="0.5">
      <c r="A3314" t="s">
        <v>535</v>
      </c>
      <c r="B3314" t="s">
        <v>97</v>
      </c>
      <c r="C3314" t="s">
        <v>535</v>
      </c>
    </row>
    <row r="3315" spans="1:4" x14ac:dyDescent="0.5">
      <c r="A3315" t="s">
        <v>147</v>
      </c>
      <c r="B3315" t="s">
        <v>97</v>
      </c>
      <c r="C3315" t="s">
        <v>732</v>
      </c>
    </row>
    <row r="3316" spans="1:4" x14ac:dyDescent="0.5">
      <c r="A3316" t="s">
        <v>424</v>
      </c>
      <c r="B3316" t="s">
        <v>97</v>
      </c>
      <c r="C3316" t="s">
        <v>1295</v>
      </c>
    </row>
    <row r="3317" spans="1:4" x14ac:dyDescent="0.5">
      <c r="A3317" t="s">
        <v>1296</v>
      </c>
      <c r="B3317" t="s">
        <v>97</v>
      </c>
      <c r="C3317" t="s">
        <v>1297</v>
      </c>
    </row>
    <row r="3318" spans="1:4" x14ac:dyDescent="0.5">
      <c r="A3318" t="s">
        <v>659</v>
      </c>
      <c r="B3318" t="s">
        <v>97</v>
      </c>
      <c r="C3318" t="s">
        <v>830</v>
      </c>
    </row>
    <row r="3319" spans="1:4" x14ac:dyDescent="0.5">
      <c r="A3319" t="s">
        <v>939</v>
      </c>
      <c r="B3319" t="s">
        <v>97</v>
      </c>
      <c r="C3319" t="s">
        <v>940</v>
      </c>
    </row>
    <row r="3320" spans="1:4" x14ac:dyDescent="0.5">
      <c r="A3320" t="s">
        <v>1262</v>
      </c>
      <c r="B3320" t="s">
        <v>97</v>
      </c>
      <c r="C3320" t="s">
        <v>1298</v>
      </c>
    </row>
    <row r="3321" spans="1:4" x14ac:dyDescent="0.5">
      <c r="A3321" t="s">
        <v>329</v>
      </c>
      <c r="B3321" t="s">
        <v>97</v>
      </c>
      <c r="C3321" t="s">
        <v>744</v>
      </c>
      <c r="D3321" t="s">
        <v>722</v>
      </c>
    </row>
    <row r="3322" spans="1:4" x14ac:dyDescent="0.5">
      <c r="A3322" t="s">
        <v>137</v>
      </c>
      <c r="B3322" t="s">
        <v>96</v>
      </c>
      <c r="C3322" t="s">
        <v>803</v>
      </c>
      <c r="D3322" t="s">
        <v>98</v>
      </c>
    </row>
    <row r="3323" spans="1:4" x14ac:dyDescent="0.5">
      <c r="A3323" t="s">
        <v>921</v>
      </c>
      <c r="B3323" t="s">
        <v>97</v>
      </c>
      <c r="C3323" t="s">
        <v>921</v>
      </c>
    </row>
    <row r="3324" spans="1:4" x14ac:dyDescent="0.5">
      <c r="A3324" t="s">
        <v>279</v>
      </c>
      <c r="B3324" t="s">
        <v>96</v>
      </c>
      <c r="C3324" t="s">
        <v>279</v>
      </c>
      <c r="D3324" t="s">
        <v>98</v>
      </c>
    </row>
    <row r="3325" spans="1:4" x14ac:dyDescent="0.5">
      <c r="A3325" t="s">
        <v>115</v>
      </c>
      <c r="B3325" t="s">
        <v>97</v>
      </c>
      <c r="C3325" t="s">
        <v>115</v>
      </c>
      <c r="D3325" t="s">
        <v>705</v>
      </c>
    </row>
    <row r="3326" spans="1:4" x14ac:dyDescent="0.5">
      <c r="A3326" t="s">
        <v>910</v>
      </c>
      <c r="B3326" t="s">
        <v>97</v>
      </c>
      <c r="C3326" t="s">
        <v>911</v>
      </c>
    </row>
    <row r="3327" spans="1:4" x14ac:dyDescent="0.5">
      <c r="A3327" t="s">
        <v>585</v>
      </c>
      <c r="B3327" t="s">
        <v>96</v>
      </c>
      <c r="C3327" t="s">
        <v>585</v>
      </c>
      <c r="D3327" t="s">
        <v>98</v>
      </c>
    </row>
    <row r="3328" spans="1:4" x14ac:dyDescent="0.5">
      <c r="A3328" t="s">
        <v>949</v>
      </c>
      <c r="B3328" t="s">
        <v>97</v>
      </c>
      <c r="C3328" t="s">
        <v>950</v>
      </c>
      <c r="D3328" t="s">
        <v>98</v>
      </c>
    </row>
    <row r="3329" spans="1:4" x14ac:dyDescent="0.5">
      <c r="A3329" t="s">
        <v>778</v>
      </c>
      <c r="B3329" t="s">
        <v>96</v>
      </c>
      <c r="C3329" t="s">
        <v>778</v>
      </c>
    </row>
    <row r="3330" spans="1:4" x14ac:dyDescent="0.5">
      <c r="A3330" t="s">
        <v>1183</v>
      </c>
      <c r="B3330" t="s">
        <v>97</v>
      </c>
      <c r="C3330" t="s">
        <v>1183</v>
      </c>
    </row>
    <row r="3331" spans="1:4" x14ac:dyDescent="0.5">
      <c r="A3331" t="s">
        <v>213</v>
      </c>
      <c r="B3331" t="s">
        <v>97</v>
      </c>
      <c r="C3331" t="s">
        <v>213</v>
      </c>
    </row>
    <row r="3332" spans="1:4" x14ac:dyDescent="0.5">
      <c r="A3332" t="s">
        <v>312</v>
      </c>
      <c r="B3332" t="s">
        <v>97</v>
      </c>
      <c r="C3332" t="s">
        <v>312</v>
      </c>
      <c r="D3332" t="s">
        <v>98</v>
      </c>
    </row>
    <row r="3333" spans="1:4" x14ac:dyDescent="0.5">
      <c r="A3333" t="s">
        <v>1299</v>
      </c>
      <c r="B3333" t="s">
        <v>97</v>
      </c>
      <c r="C3333" t="s">
        <v>1300</v>
      </c>
    </row>
    <row r="3334" spans="1:4" x14ac:dyDescent="0.5">
      <c r="A3334" t="s">
        <v>259</v>
      </c>
      <c r="B3334" t="s">
        <v>97</v>
      </c>
      <c r="C3334" t="s">
        <v>725</v>
      </c>
    </row>
    <row r="3335" spans="1:4" x14ac:dyDescent="0.5">
      <c r="A3335" t="s">
        <v>125</v>
      </c>
      <c r="B3335" t="s">
        <v>97</v>
      </c>
      <c r="C3335" t="s">
        <v>125</v>
      </c>
      <c r="D3335" t="s">
        <v>98</v>
      </c>
    </row>
    <row r="3336" spans="1:4" x14ac:dyDescent="0.5">
      <c r="A3336" t="s">
        <v>140</v>
      </c>
      <c r="B3336" t="s">
        <v>97</v>
      </c>
      <c r="C3336" t="s">
        <v>140</v>
      </c>
    </row>
    <row r="3337" spans="1:4" x14ac:dyDescent="0.5">
      <c r="A3337" t="s">
        <v>122</v>
      </c>
      <c r="B3337" t="s">
        <v>97</v>
      </c>
      <c r="C3337" t="s">
        <v>122</v>
      </c>
    </row>
    <row r="3338" spans="1:4" x14ac:dyDescent="0.5">
      <c r="A3338" t="s">
        <v>535</v>
      </c>
      <c r="B3338" t="s">
        <v>97</v>
      </c>
      <c r="C3338" t="s">
        <v>535</v>
      </c>
    </row>
    <row r="3339" spans="1:4" x14ac:dyDescent="0.5">
      <c r="A3339" t="s">
        <v>258</v>
      </c>
      <c r="B3339" t="s">
        <v>97</v>
      </c>
      <c r="C3339" t="s">
        <v>258</v>
      </c>
      <c r="D3339" t="s">
        <v>98</v>
      </c>
    </row>
    <row r="3340" spans="1:4" x14ac:dyDescent="0.5">
      <c r="A3340" t="s">
        <v>200</v>
      </c>
      <c r="B3340" t="s">
        <v>97</v>
      </c>
      <c r="C3340" t="s">
        <v>200</v>
      </c>
      <c r="D3340" t="s">
        <v>98</v>
      </c>
    </row>
    <row r="3341" spans="1:4" x14ac:dyDescent="0.5">
      <c r="A3341" t="s">
        <v>1301</v>
      </c>
      <c r="B3341" t="s">
        <v>97</v>
      </c>
      <c r="C3341" t="s">
        <v>1302</v>
      </c>
      <c r="D3341" t="s">
        <v>98</v>
      </c>
    </row>
    <row r="3342" spans="1:4" x14ac:dyDescent="0.5">
      <c r="A3342" t="s">
        <v>378</v>
      </c>
      <c r="B3342" t="s">
        <v>97</v>
      </c>
      <c r="C3342" t="s">
        <v>378</v>
      </c>
    </row>
    <row r="3343" spans="1:4" x14ac:dyDescent="0.5">
      <c r="A3343" t="s">
        <v>1071</v>
      </c>
      <c r="B3343" t="s">
        <v>97</v>
      </c>
      <c r="C3343" t="s">
        <v>402</v>
      </c>
      <c r="D3343" t="s">
        <v>98</v>
      </c>
    </row>
    <row r="3344" spans="1:4" x14ac:dyDescent="0.5">
      <c r="A3344" t="s">
        <v>1303</v>
      </c>
      <c r="B3344" t="s">
        <v>97</v>
      </c>
      <c r="C3344" t="s">
        <v>1303</v>
      </c>
    </row>
    <row r="3345" spans="1:4" x14ac:dyDescent="0.5">
      <c r="A3345" t="s">
        <v>1192</v>
      </c>
      <c r="B3345" t="s">
        <v>97</v>
      </c>
      <c r="C3345" t="s">
        <v>1192</v>
      </c>
    </row>
    <row r="3346" spans="1:4" x14ac:dyDescent="0.5">
      <c r="A3346" t="s">
        <v>115</v>
      </c>
      <c r="B3346" t="s">
        <v>97</v>
      </c>
      <c r="C3346" t="s">
        <v>115</v>
      </c>
      <c r="D3346" t="s">
        <v>705</v>
      </c>
    </row>
    <row r="3347" spans="1:4" x14ac:dyDescent="0.5">
      <c r="A3347" t="s">
        <v>673</v>
      </c>
      <c r="B3347" t="s">
        <v>97</v>
      </c>
      <c r="C3347" t="s">
        <v>673</v>
      </c>
    </row>
    <row r="3348" spans="1:4" x14ac:dyDescent="0.5">
      <c r="A3348" t="s">
        <v>343</v>
      </c>
      <c r="B3348" t="s">
        <v>97</v>
      </c>
      <c r="C3348" t="s">
        <v>343</v>
      </c>
      <c r="D3348" t="s">
        <v>98</v>
      </c>
    </row>
    <row r="3349" spans="1:4" x14ac:dyDescent="0.5">
      <c r="A3349" t="s">
        <v>947</v>
      </c>
      <c r="B3349" t="s">
        <v>97</v>
      </c>
      <c r="C3349" t="s">
        <v>947</v>
      </c>
      <c r="D3349" t="s">
        <v>98</v>
      </c>
    </row>
    <row r="3350" spans="1:4" x14ac:dyDescent="0.5">
      <c r="A3350" t="s">
        <v>455</v>
      </c>
      <c r="B3350" t="s">
        <v>97</v>
      </c>
      <c r="C3350" t="s">
        <v>455</v>
      </c>
      <c r="D3350" t="s">
        <v>98</v>
      </c>
    </row>
    <row r="3351" spans="1:4" x14ac:dyDescent="0.5">
      <c r="A3351" t="s">
        <v>346</v>
      </c>
      <c r="B3351" t="s">
        <v>97</v>
      </c>
      <c r="C3351" t="s">
        <v>346</v>
      </c>
      <c r="D3351" t="s">
        <v>98</v>
      </c>
    </row>
    <row r="3352" spans="1:4" x14ac:dyDescent="0.5">
      <c r="A3352" t="s">
        <v>235</v>
      </c>
      <c r="B3352" t="s">
        <v>97</v>
      </c>
      <c r="C3352" t="s">
        <v>235</v>
      </c>
    </row>
    <row r="3353" spans="1:4" x14ac:dyDescent="0.5">
      <c r="A3353" t="s">
        <v>608</v>
      </c>
      <c r="B3353" t="s">
        <v>97</v>
      </c>
      <c r="C3353" t="s">
        <v>608</v>
      </c>
      <c r="D3353" t="s">
        <v>722</v>
      </c>
    </row>
    <row r="3354" spans="1:4" x14ac:dyDescent="0.5">
      <c r="A3354" t="s">
        <v>416</v>
      </c>
      <c r="B3354" t="s">
        <v>97</v>
      </c>
      <c r="C3354" t="s">
        <v>416</v>
      </c>
    </row>
    <row r="3355" spans="1:4" x14ac:dyDescent="0.5">
      <c r="A3355" t="s">
        <v>137</v>
      </c>
      <c r="B3355" t="s">
        <v>96</v>
      </c>
      <c r="C3355" t="s">
        <v>803</v>
      </c>
      <c r="D3355" t="s">
        <v>98</v>
      </c>
    </row>
    <row r="3356" spans="1:4" x14ac:dyDescent="0.5">
      <c r="A3356" t="s">
        <v>648</v>
      </c>
      <c r="B3356" t="s">
        <v>97</v>
      </c>
      <c r="C3356" t="s">
        <v>648</v>
      </c>
      <c r="D3356" t="s">
        <v>98</v>
      </c>
    </row>
    <row r="3357" spans="1:4" x14ac:dyDescent="0.5">
      <c r="A3357" t="s">
        <v>1192</v>
      </c>
      <c r="B3357" t="s">
        <v>97</v>
      </c>
      <c r="C3357" t="s">
        <v>1192</v>
      </c>
    </row>
    <row r="3358" spans="1:4" x14ac:dyDescent="0.5">
      <c r="A3358" t="s">
        <v>724</v>
      </c>
      <c r="B3358" t="s">
        <v>97</v>
      </c>
      <c r="C3358" t="s">
        <v>205</v>
      </c>
      <c r="D3358" t="s">
        <v>722</v>
      </c>
    </row>
    <row r="3359" spans="1:4" x14ac:dyDescent="0.5">
      <c r="A3359" t="s">
        <v>170</v>
      </c>
      <c r="B3359" t="s">
        <v>97</v>
      </c>
      <c r="C3359" t="s">
        <v>700</v>
      </c>
    </row>
    <row r="3360" spans="1:4" x14ac:dyDescent="0.5">
      <c r="A3360" t="s">
        <v>312</v>
      </c>
      <c r="B3360" t="s">
        <v>97</v>
      </c>
      <c r="C3360" t="s">
        <v>312</v>
      </c>
      <c r="D3360" t="s">
        <v>98</v>
      </c>
    </row>
    <row r="3361" spans="1:4" x14ac:dyDescent="0.5">
      <c r="A3361" t="s">
        <v>374</v>
      </c>
      <c r="B3361" t="s">
        <v>97</v>
      </c>
      <c r="C3361" t="s">
        <v>374</v>
      </c>
      <c r="D3361" t="s">
        <v>98</v>
      </c>
    </row>
    <row r="3362" spans="1:4" x14ac:dyDescent="0.5">
      <c r="A3362" t="s">
        <v>406</v>
      </c>
      <c r="B3362" t="s">
        <v>97</v>
      </c>
      <c r="C3362" t="s">
        <v>406</v>
      </c>
      <c r="D3362" t="s">
        <v>98</v>
      </c>
    </row>
    <row r="3363" spans="1:4" x14ac:dyDescent="0.5">
      <c r="A3363" t="s">
        <v>279</v>
      </c>
      <c r="B3363" t="s">
        <v>96</v>
      </c>
      <c r="C3363" t="s">
        <v>279</v>
      </c>
      <c r="D3363" t="s">
        <v>98</v>
      </c>
    </row>
    <row r="3364" spans="1:4" x14ac:dyDescent="0.5">
      <c r="A3364" t="s">
        <v>272</v>
      </c>
      <c r="B3364" t="s">
        <v>97</v>
      </c>
      <c r="C3364" t="s">
        <v>272</v>
      </c>
      <c r="D3364" t="s">
        <v>98</v>
      </c>
    </row>
    <row r="3365" spans="1:4" x14ac:dyDescent="0.5">
      <c r="A3365" t="s">
        <v>105</v>
      </c>
      <c r="B3365" t="s">
        <v>96</v>
      </c>
      <c r="C3365" t="s">
        <v>105</v>
      </c>
      <c r="D3365" t="s">
        <v>98</v>
      </c>
    </row>
    <row r="3366" spans="1:4" x14ac:dyDescent="0.5">
      <c r="A3366" t="s">
        <v>180</v>
      </c>
      <c r="B3366" t="s">
        <v>97</v>
      </c>
      <c r="C3366" t="s">
        <v>706</v>
      </c>
    </row>
    <row r="3367" spans="1:4" x14ac:dyDescent="0.5">
      <c r="A3367" t="s">
        <v>1304</v>
      </c>
      <c r="B3367" t="s">
        <v>97</v>
      </c>
      <c r="C3367" t="s">
        <v>1304</v>
      </c>
      <c r="D3367" t="s">
        <v>701</v>
      </c>
    </row>
    <row r="3368" spans="1:4" x14ac:dyDescent="0.5">
      <c r="A3368" t="s">
        <v>1210</v>
      </c>
      <c r="B3368" t="s">
        <v>97</v>
      </c>
      <c r="C3368" t="s">
        <v>1210</v>
      </c>
      <c r="D3368" t="s">
        <v>98</v>
      </c>
    </row>
    <row r="3369" spans="1:4" x14ac:dyDescent="0.5">
      <c r="A3369" t="s">
        <v>1305</v>
      </c>
      <c r="B3369" t="s">
        <v>97</v>
      </c>
      <c r="C3369" t="s">
        <v>1305</v>
      </c>
      <c r="D3369" t="s">
        <v>98</v>
      </c>
    </row>
    <row r="3370" spans="1:4" x14ac:dyDescent="0.5">
      <c r="A3370" t="s">
        <v>340</v>
      </c>
      <c r="B3370" t="s">
        <v>97</v>
      </c>
      <c r="C3370" t="s">
        <v>754</v>
      </c>
    </row>
    <row r="3371" spans="1:4" x14ac:dyDescent="0.5">
      <c r="A3371" t="s">
        <v>1306</v>
      </c>
      <c r="B3371" t="s">
        <v>97</v>
      </c>
      <c r="C3371" t="s">
        <v>1306</v>
      </c>
      <c r="D3371" t="s">
        <v>98</v>
      </c>
    </row>
    <row r="3372" spans="1:4" x14ac:dyDescent="0.5">
      <c r="A3372" t="s">
        <v>220</v>
      </c>
      <c r="B3372" t="s">
        <v>96</v>
      </c>
      <c r="C3372" t="s">
        <v>220</v>
      </c>
      <c r="D3372" t="s">
        <v>98</v>
      </c>
    </row>
    <row r="3373" spans="1:4" x14ac:dyDescent="0.5">
      <c r="A3373" t="s">
        <v>292</v>
      </c>
      <c r="B3373" t="s">
        <v>97</v>
      </c>
      <c r="C3373" t="s">
        <v>292</v>
      </c>
      <c r="D3373" t="s">
        <v>98</v>
      </c>
    </row>
    <row r="3374" spans="1:4" x14ac:dyDescent="0.5">
      <c r="A3374" t="s">
        <v>898</v>
      </c>
      <c r="B3374" t="s">
        <v>96</v>
      </c>
      <c r="C3374" t="s">
        <v>899</v>
      </c>
      <c r="D3374" t="s">
        <v>98</v>
      </c>
    </row>
    <row r="3375" spans="1:4" x14ac:dyDescent="0.5">
      <c r="A3375" t="s">
        <v>1060</v>
      </c>
      <c r="B3375" t="s">
        <v>97</v>
      </c>
      <c r="C3375" t="s">
        <v>1060</v>
      </c>
    </row>
    <row r="3376" spans="1:4" x14ac:dyDescent="0.5">
      <c r="A3376" t="s">
        <v>173</v>
      </c>
      <c r="B3376" t="s">
        <v>96</v>
      </c>
      <c r="C3376" t="s">
        <v>173</v>
      </c>
      <c r="D3376" t="s">
        <v>98</v>
      </c>
    </row>
    <row r="3377" spans="1:4" x14ac:dyDescent="0.5">
      <c r="A3377" t="s">
        <v>1307</v>
      </c>
      <c r="B3377" t="s">
        <v>96</v>
      </c>
      <c r="C3377" t="s">
        <v>1307</v>
      </c>
    </row>
    <row r="3378" spans="1:4" x14ac:dyDescent="0.5">
      <c r="A3378" t="s">
        <v>237</v>
      </c>
      <c r="B3378" t="s">
        <v>97</v>
      </c>
      <c r="C3378" t="s">
        <v>237</v>
      </c>
    </row>
    <row r="3379" spans="1:4" x14ac:dyDescent="0.5">
      <c r="A3379" t="s">
        <v>968</v>
      </c>
      <c r="B3379" t="s">
        <v>97</v>
      </c>
      <c r="C3379" t="s">
        <v>968</v>
      </c>
      <c r="D3379" t="s">
        <v>98</v>
      </c>
    </row>
    <row r="3380" spans="1:4" x14ac:dyDescent="0.5">
      <c r="A3380" t="s">
        <v>455</v>
      </c>
      <c r="B3380" t="s">
        <v>97</v>
      </c>
      <c r="C3380" t="s">
        <v>455</v>
      </c>
      <c r="D3380" t="s">
        <v>98</v>
      </c>
    </row>
    <row r="3381" spans="1:4" x14ac:dyDescent="0.5">
      <c r="A3381" t="s">
        <v>1308</v>
      </c>
      <c r="B3381" t="s">
        <v>97</v>
      </c>
      <c r="C3381" t="s">
        <v>1308</v>
      </c>
    </row>
    <row r="3382" spans="1:4" x14ac:dyDescent="0.5">
      <c r="A3382" t="s">
        <v>126</v>
      </c>
      <c r="B3382" t="s">
        <v>97</v>
      </c>
      <c r="C3382" t="s">
        <v>768</v>
      </c>
      <c r="D3382" t="s">
        <v>98</v>
      </c>
    </row>
    <row r="3383" spans="1:4" x14ac:dyDescent="0.5">
      <c r="A3383" t="s">
        <v>276</v>
      </c>
      <c r="B3383" t="s">
        <v>96</v>
      </c>
      <c r="C3383" t="s">
        <v>276</v>
      </c>
      <c r="D3383" t="s">
        <v>98</v>
      </c>
    </row>
    <row r="3384" spans="1:4" x14ac:dyDescent="0.5">
      <c r="A3384" t="s">
        <v>1180</v>
      </c>
      <c r="B3384" t="s">
        <v>97</v>
      </c>
      <c r="C3384" t="s">
        <v>1181</v>
      </c>
      <c r="D3384" t="s">
        <v>722</v>
      </c>
    </row>
    <row r="3385" spans="1:4" x14ac:dyDescent="0.5">
      <c r="A3385" t="s">
        <v>312</v>
      </c>
      <c r="B3385" t="s">
        <v>97</v>
      </c>
      <c r="C3385" t="s">
        <v>312</v>
      </c>
      <c r="D3385" t="s">
        <v>98</v>
      </c>
    </row>
    <row r="3386" spans="1:4" x14ac:dyDescent="0.5">
      <c r="A3386" t="s">
        <v>180</v>
      </c>
      <c r="B3386" t="s">
        <v>97</v>
      </c>
      <c r="C3386" t="s">
        <v>706</v>
      </c>
    </row>
    <row r="3387" spans="1:4" x14ac:dyDescent="0.5">
      <c r="A3387" t="s">
        <v>185</v>
      </c>
      <c r="B3387" t="s">
        <v>97</v>
      </c>
      <c r="C3387" t="s">
        <v>185</v>
      </c>
    </row>
    <row r="3388" spans="1:4" x14ac:dyDescent="0.5">
      <c r="A3388" t="s">
        <v>1309</v>
      </c>
      <c r="B3388" t="s">
        <v>97</v>
      </c>
      <c r="C3388" t="s">
        <v>1309</v>
      </c>
      <c r="D3388" t="s">
        <v>98</v>
      </c>
    </row>
    <row r="3389" spans="1:4" x14ac:dyDescent="0.5">
      <c r="A3389" t="s">
        <v>189</v>
      </c>
      <c r="B3389" t="s">
        <v>97</v>
      </c>
      <c r="C3389" t="s">
        <v>189</v>
      </c>
    </row>
    <row r="3390" spans="1:4" x14ac:dyDescent="0.5">
      <c r="A3390" t="s">
        <v>425</v>
      </c>
      <c r="B3390" t="s">
        <v>97</v>
      </c>
      <c r="C3390" t="s">
        <v>425</v>
      </c>
      <c r="D3390" t="s">
        <v>705</v>
      </c>
    </row>
    <row r="3391" spans="1:4" x14ac:dyDescent="0.5">
      <c r="A3391" t="s">
        <v>535</v>
      </c>
      <c r="B3391" t="s">
        <v>97</v>
      </c>
      <c r="C3391" t="s">
        <v>535</v>
      </c>
    </row>
    <row r="3392" spans="1:4" x14ac:dyDescent="0.5">
      <c r="A3392" t="s">
        <v>1290</v>
      </c>
      <c r="B3392" t="s">
        <v>97</v>
      </c>
      <c r="C3392" t="s">
        <v>1290</v>
      </c>
    </row>
    <row r="3393" spans="1:4" x14ac:dyDescent="0.5">
      <c r="A3393" t="s">
        <v>752</v>
      </c>
      <c r="B3393" t="s">
        <v>97</v>
      </c>
      <c r="C3393" t="s">
        <v>297</v>
      </c>
      <c r="D3393" t="s">
        <v>98</v>
      </c>
    </row>
    <row r="3394" spans="1:4" x14ac:dyDescent="0.5">
      <c r="A3394" t="s">
        <v>329</v>
      </c>
      <c r="B3394" t="s">
        <v>97</v>
      </c>
      <c r="C3394" t="s">
        <v>744</v>
      </c>
      <c r="D3394" t="s">
        <v>722</v>
      </c>
    </row>
    <row r="3395" spans="1:4" x14ac:dyDescent="0.5">
      <c r="A3395" t="s">
        <v>235</v>
      </c>
      <c r="B3395" t="s">
        <v>97</v>
      </c>
      <c r="C3395" t="s">
        <v>235</v>
      </c>
    </row>
    <row r="3396" spans="1:4" x14ac:dyDescent="0.5">
      <c r="A3396" t="s">
        <v>334</v>
      </c>
      <c r="B3396" t="s">
        <v>97</v>
      </c>
      <c r="C3396" t="s">
        <v>334</v>
      </c>
      <c r="D3396" t="s">
        <v>722</v>
      </c>
    </row>
    <row r="3397" spans="1:4" x14ac:dyDescent="0.5">
      <c r="A3397" t="s">
        <v>1310</v>
      </c>
      <c r="B3397" t="s">
        <v>97</v>
      </c>
      <c r="C3397" t="s">
        <v>1310</v>
      </c>
    </row>
    <row r="3398" spans="1:4" x14ac:dyDescent="0.5">
      <c r="A3398" t="s">
        <v>412</v>
      </c>
      <c r="B3398" t="s">
        <v>97</v>
      </c>
      <c r="C3398" t="s">
        <v>412</v>
      </c>
    </row>
    <row r="3399" spans="1:4" x14ac:dyDescent="0.5">
      <c r="A3399" t="s">
        <v>267</v>
      </c>
      <c r="B3399" t="s">
        <v>96</v>
      </c>
      <c r="C3399" t="s">
        <v>869</v>
      </c>
      <c r="D3399" t="s">
        <v>98</v>
      </c>
    </row>
    <row r="3400" spans="1:4" x14ac:dyDescent="0.5">
      <c r="A3400" t="s">
        <v>559</v>
      </c>
      <c r="B3400" t="s">
        <v>97</v>
      </c>
      <c r="C3400" t="s">
        <v>775</v>
      </c>
      <c r="D3400" t="s">
        <v>701</v>
      </c>
    </row>
    <row r="3401" spans="1:4" x14ac:dyDescent="0.5">
      <c r="A3401" t="s">
        <v>1311</v>
      </c>
      <c r="B3401" t="s">
        <v>97</v>
      </c>
      <c r="C3401" t="s">
        <v>1311</v>
      </c>
      <c r="D3401" t="s">
        <v>98</v>
      </c>
    </row>
    <row r="3402" spans="1:4" x14ac:dyDescent="0.5">
      <c r="A3402" t="s">
        <v>166</v>
      </c>
      <c r="B3402" t="s">
        <v>97</v>
      </c>
      <c r="C3402" t="s">
        <v>166</v>
      </c>
    </row>
    <row r="3403" spans="1:4" x14ac:dyDescent="0.5">
      <c r="A3403" t="s">
        <v>126</v>
      </c>
      <c r="B3403" t="s">
        <v>97</v>
      </c>
      <c r="C3403" t="s">
        <v>768</v>
      </c>
      <c r="D3403" t="s">
        <v>98</v>
      </c>
    </row>
    <row r="3404" spans="1:4" x14ac:dyDescent="0.5">
      <c r="A3404" t="s">
        <v>510</v>
      </c>
      <c r="B3404" t="s">
        <v>97</v>
      </c>
      <c r="C3404" t="s">
        <v>480</v>
      </c>
    </row>
    <row r="3405" spans="1:4" x14ac:dyDescent="0.5">
      <c r="A3405" t="s">
        <v>115</v>
      </c>
      <c r="B3405" t="s">
        <v>97</v>
      </c>
      <c r="C3405" t="s">
        <v>115</v>
      </c>
      <c r="D3405" t="s">
        <v>705</v>
      </c>
    </row>
    <row r="3406" spans="1:4" x14ac:dyDescent="0.5">
      <c r="A3406" t="s">
        <v>1312</v>
      </c>
      <c r="B3406" t="s">
        <v>97</v>
      </c>
      <c r="C3406" t="s">
        <v>1312</v>
      </c>
    </row>
    <row r="3407" spans="1:4" x14ac:dyDescent="0.5">
      <c r="A3407" t="s">
        <v>191</v>
      </c>
      <c r="B3407" t="s">
        <v>97</v>
      </c>
      <c r="C3407" t="s">
        <v>191</v>
      </c>
    </row>
    <row r="3408" spans="1:4" x14ac:dyDescent="0.5">
      <c r="A3408" t="s">
        <v>327</v>
      </c>
      <c r="B3408" t="s">
        <v>97</v>
      </c>
      <c r="C3408" t="s">
        <v>327</v>
      </c>
      <c r="D3408" t="s">
        <v>701</v>
      </c>
    </row>
    <row r="3409" spans="1:4" x14ac:dyDescent="0.5">
      <c r="A3409" t="s">
        <v>170</v>
      </c>
      <c r="B3409" t="s">
        <v>97</v>
      </c>
      <c r="C3409" t="s">
        <v>700</v>
      </c>
    </row>
    <row r="3410" spans="1:4" x14ac:dyDescent="0.5">
      <c r="A3410" t="s">
        <v>427</v>
      </c>
      <c r="B3410" t="s">
        <v>96</v>
      </c>
      <c r="C3410" t="s">
        <v>427</v>
      </c>
    </row>
    <row r="3411" spans="1:4" x14ac:dyDescent="0.5">
      <c r="A3411" t="s">
        <v>1057</v>
      </c>
      <c r="B3411" t="s">
        <v>97</v>
      </c>
      <c r="C3411" t="s">
        <v>1057</v>
      </c>
      <c r="D3411" t="s">
        <v>98</v>
      </c>
    </row>
    <row r="3412" spans="1:4" x14ac:dyDescent="0.5">
      <c r="A3412" t="s">
        <v>953</v>
      </c>
      <c r="B3412" t="s">
        <v>97</v>
      </c>
      <c r="C3412" t="s">
        <v>954</v>
      </c>
      <c r="D3412" t="s">
        <v>705</v>
      </c>
    </row>
    <row r="3413" spans="1:4" x14ac:dyDescent="0.5">
      <c r="A3413" t="s">
        <v>124</v>
      </c>
      <c r="B3413" t="s">
        <v>97</v>
      </c>
      <c r="C3413" t="s">
        <v>124</v>
      </c>
      <c r="D3413" t="s">
        <v>98</v>
      </c>
    </row>
    <row r="3414" spans="1:4" x14ac:dyDescent="0.5">
      <c r="A3414" t="s">
        <v>139</v>
      </c>
      <c r="B3414" t="s">
        <v>97</v>
      </c>
      <c r="C3414" t="s">
        <v>139</v>
      </c>
    </row>
    <row r="3415" spans="1:4" x14ac:dyDescent="0.5">
      <c r="A3415" t="s">
        <v>221</v>
      </c>
      <c r="B3415" t="s">
        <v>97</v>
      </c>
      <c r="C3415" t="s">
        <v>221</v>
      </c>
    </row>
    <row r="3416" spans="1:4" x14ac:dyDescent="0.5">
      <c r="A3416" t="s">
        <v>214</v>
      </c>
      <c r="B3416" t="s">
        <v>97</v>
      </c>
      <c r="C3416" t="s">
        <v>779</v>
      </c>
    </row>
    <row r="3417" spans="1:4" x14ac:dyDescent="0.5">
      <c r="A3417" t="s">
        <v>161</v>
      </c>
      <c r="B3417" t="s">
        <v>97</v>
      </c>
      <c r="C3417" t="s">
        <v>1313</v>
      </c>
    </row>
    <row r="3418" spans="1:4" x14ac:dyDescent="0.5">
      <c r="A3418" t="s">
        <v>171</v>
      </c>
      <c r="B3418" t="s">
        <v>97</v>
      </c>
      <c r="C3418" t="s">
        <v>787</v>
      </c>
    </row>
    <row r="3419" spans="1:4" x14ac:dyDescent="0.5">
      <c r="A3419" t="s">
        <v>122</v>
      </c>
      <c r="B3419" t="s">
        <v>97</v>
      </c>
      <c r="C3419" t="s">
        <v>122</v>
      </c>
    </row>
    <row r="3420" spans="1:4" x14ac:dyDescent="0.5">
      <c r="A3420" t="s">
        <v>942</v>
      </c>
      <c r="B3420" t="s">
        <v>97</v>
      </c>
      <c r="C3420" t="s">
        <v>942</v>
      </c>
      <c r="D3420" t="s">
        <v>705</v>
      </c>
    </row>
    <row r="3421" spans="1:4" x14ac:dyDescent="0.5">
      <c r="A3421" t="s">
        <v>559</v>
      </c>
      <c r="B3421" t="s">
        <v>97</v>
      </c>
      <c r="C3421" t="s">
        <v>775</v>
      </c>
      <c r="D3421" t="s">
        <v>701</v>
      </c>
    </row>
    <row r="3422" spans="1:4" x14ac:dyDescent="0.5">
      <c r="A3422" t="s">
        <v>171</v>
      </c>
      <c r="B3422" t="s">
        <v>97</v>
      </c>
      <c r="C3422" t="s">
        <v>787</v>
      </c>
    </row>
    <row r="3423" spans="1:4" x14ac:dyDescent="0.5">
      <c r="A3423" t="s">
        <v>214</v>
      </c>
      <c r="B3423" t="s">
        <v>97</v>
      </c>
      <c r="C3423" t="s">
        <v>779</v>
      </c>
    </row>
    <row r="3424" spans="1:4" x14ac:dyDescent="0.5">
      <c r="A3424" t="s">
        <v>595</v>
      </c>
      <c r="B3424" t="s">
        <v>97</v>
      </c>
      <c r="C3424" t="s">
        <v>595</v>
      </c>
    </row>
    <row r="3425" spans="1:4" x14ac:dyDescent="0.5">
      <c r="A3425" t="s">
        <v>1273</v>
      </c>
      <c r="B3425" t="s">
        <v>96</v>
      </c>
      <c r="C3425" t="s">
        <v>1273</v>
      </c>
    </row>
    <row r="3426" spans="1:4" x14ac:dyDescent="0.5">
      <c r="A3426" t="s">
        <v>341</v>
      </c>
      <c r="B3426" t="s">
        <v>96</v>
      </c>
      <c r="C3426" t="s">
        <v>341</v>
      </c>
    </row>
    <row r="3427" spans="1:4" x14ac:dyDescent="0.5">
      <c r="A3427" t="s">
        <v>162</v>
      </c>
      <c r="B3427" t="s">
        <v>97</v>
      </c>
      <c r="C3427" t="s">
        <v>162</v>
      </c>
      <c r="D3427" t="s">
        <v>98</v>
      </c>
    </row>
    <row r="3428" spans="1:4" x14ac:dyDescent="0.5">
      <c r="A3428" t="s">
        <v>1121</v>
      </c>
      <c r="B3428" t="s">
        <v>97</v>
      </c>
      <c r="C3428" t="s">
        <v>1121</v>
      </c>
      <c r="D3428" t="s">
        <v>98</v>
      </c>
    </row>
    <row r="3429" spans="1:4" x14ac:dyDescent="0.5">
      <c r="A3429" t="s">
        <v>960</v>
      </c>
      <c r="B3429" t="s">
        <v>97</v>
      </c>
      <c r="C3429" t="s">
        <v>960</v>
      </c>
      <c r="D3429" t="s">
        <v>701</v>
      </c>
    </row>
    <row r="3430" spans="1:4" x14ac:dyDescent="0.5">
      <c r="A3430" t="s">
        <v>1314</v>
      </c>
      <c r="B3430" t="s">
        <v>97</v>
      </c>
      <c r="C3430" t="s">
        <v>787</v>
      </c>
    </row>
    <row r="3431" spans="1:4" x14ac:dyDescent="0.5">
      <c r="A3431" t="s">
        <v>881</v>
      </c>
      <c r="B3431" t="s">
        <v>96</v>
      </c>
      <c r="C3431" t="s">
        <v>881</v>
      </c>
      <c r="D3431" t="s">
        <v>98</v>
      </c>
    </row>
    <row r="3432" spans="1:4" x14ac:dyDescent="0.5">
      <c r="A3432" t="s">
        <v>1279</v>
      </c>
      <c r="B3432" t="s">
        <v>97</v>
      </c>
      <c r="C3432" t="s">
        <v>1279</v>
      </c>
      <c r="D3432" t="s">
        <v>98</v>
      </c>
    </row>
    <row r="3433" spans="1:4" x14ac:dyDescent="0.5">
      <c r="A3433" t="s">
        <v>174</v>
      </c>
      <c r="B3433" t="s">
        <v>96</v>
      </c>
      <c r="C3433" t="s">
        <v>174</v>
      </c>
    </row>
    <row r="3434" spans="1:4" x14ac:dyDescent="0.5">
      <c r="A3434" t="s">
        <v>1258</v>
      </c>
      <c r="B3434" t="s">
        <v>97</v>
      </c>
      <c r="C3434" t="s">
        <v>1258</v>
      </c>
    </row>
    <row r="3435" spans="1:4" x14ac:dyDescent="0.5">
      <c r="A3435" t="s">
        <v>468</v>
      </c>
      <c r="B3435" t="s">
        <v>97</v>
      </c>
      <c r="C3435" t="s">
        <v>468</v>
      </c>
      <c r="D3435" t="s">
        <v>98</v>
      </c>
    </row>
    <row r="3436" spans="1:4" x14ac:dyDescent="0.5">
      <c r="A3436" t="s">
        <v>756</v>
      </c>
      <c r="B3436" t="s">
        <v>97</v>
      </c>
      <c r="C3436" t="s">
        <v>680</v>
      </c>
      <c r="D3436" t="s">
        <v>98</v>
      </c>
    </row>
    <row r="3437" spans="1:4" x14ac:dyDescent="0.5">
      <c r="A3437" t="s">
        <v>115</v>
      </c>
      <c r="B3437" t="s">
        <v>97</v>
      </c>
      <c r="C3437" t="s">
        <v>115</v>
      </c>
      <c r="D3437" t="s">
        <v>705</v>
      </c>
    </row>
    <row r="3438" spans="1:4" x14ac:dyDescent="0.5">
      <c r="A3438" t="s">
        <v>621</v>
      </c>
      <c r="B3438" t="s">
        <v>96</v>
      </c>
      <c r="C3438" t="s">
        <v>621</v>
      </c>
      <c r="D3438" t="s">
        <v>98</v>
      </c>
    </row>
    <row r="3439" spans="1:4" x14ac:dyDescent="0.5">
      <c r="A3439" t="s">
        <v>1057</v>
      </c>
      <c r="B3439" t="s">
        <v>97</v>
      </c>
      <c r="C3439" t="s">
        <v>1057</v>
      </c>
      <c r="D3439" t="s">
        <v>98</v>
      </c>
    </row>
    <row r="3440" spans="1:4" x14ac:dyDescent="0.5">
      <c r="A3440" t="s">
        <v>1013</v>
      </c>
      <c r="B3440" t="s">
        <v>97</v>
      </c>
      <c r="C3440" t="s">
        <v>1013</v>
      </c>
    </row>
    <row r="3441" spans="1:4" x14ac:dyDescent="0.5">
      <c r="A3441" t="s">
        <v>982</v>
      </c>
      <c r="B3441" t="s">
        <v>97</v>
      </c>
      <c r="C3441" t="s">
        <v>982</v>
      </c>
      <c r="D3441" t="s">
        <v>98</v>
      </c>
    </row>
    <row r="3442" spans="1:4" x14ac:dyDescent="0.5">
      <c r="A3442" t="s">
        <v>393</v>
      </c>
      <c r="B3442" t="s">
        <v>97</v>
      </c>
      <c r="C3442" t="s">
        <v>393</v>
      </c>
      <c r="D3442" t="s">
        <v>705</v>
      </c>
    </row>
    <row r="3443" spans="1:4" x14ac:dyDescent="0.5">
      <c r="A3443" t="s">
        <v>312</v>
      </c>
      <c r="B3443" t="s">
        <v>97</v>
      </c>
      <c r="C3443" t="s">
        <v>312</v>
      </c>
      <c r="D3443" t="s">
        <v>98</v>
      </c>
    </row>
    <row r="3444" spans="1:4" x14ac:dyDescent="0.5">
      <c r="A3444" t="s">
        <v>116</v>
      </c>
      <c r="B3444" t="s">
        <v>97</v>
      </c>
      <c r="C3444" t="s">
        <v>94</v>
      </c>
      <c r="D3444" t="s">
        <v>98</v>
      </c>
    </row>
    <row r="3445" spans="1:4" x14ac:dyDescent="0.5">
      <c r="A3445" t="s">
        <v>116</v>
      </c>
      <c r="B3445" t="s">
        <v>97</v>
      </c>
      <c r="C3445" t="s">
        <v>116</v>
      </c>
      <c r="D3445" t="s">
        <v>98</v>
      </c>
    </row>
    <row r="3446" spans="1:4" x14ac:dyDescent="0.5">
      <c r="A3446" t="s">
        <v>156</v>
      </c>
      <c r="B3446" t="s">
        <v>97</v>
      </c>
      <c r="C3446" t="s">
        <v>156</v>
      </c>
      <c r="D3446" t="s">
        <v>98</v>
      </c>
    </row>
    <row r="3447" spans="1:4" x14ac:dyDescent="0.5">
      <c r="A3447" t="s">
        <v>455</v>
      </c>
      <c r="B3447" t="s">
        <v>97</v>
      </c>
      <c r="C3447" t="s">
        <v>455</v>
      </c>
      <c r="D3447" t="s">
        <v>98</v>
      </c>
    </row>
    <row r="3448" spans="1:4" x14ac:dyDescent="0.5">
      <c r="A3448" t="s">
        <v>343</v>
      </c>
      <c r="B3448" t="s">
        <v>97</v>
      </c>
      <c r="C3448" t="s">
        <v>343</v>
      </c>
      <c r="D3448" t="s">
        <v>98</v>
      </c>
    </row>
    <row r="3449" spans="1:4" x14ac:dyDescent="0.5">
      <c r="A3449" t="s">
        <v>639</v>
      </c>
      <c r="B3449" t="s">
        <v>97</v>
      </c>
      <c r="C3449" t="s">
        <v>639</v>
      </c>
    </row>
    <row r="3450" spans="1:4" x14ac:dyDescent="0.5">
      <c r="A3450" t="s">
        <v>559</v>
      </c>
      <c r="B3450" t="s">
        <v>97</v>
      </c>
      <c r="C3450" t="s">
        <v>775</v>
      </c>
      <c r="D3450" t="s">
        <v>701</v>
      </c>
    </row>
    <row r="3451" spans="1:4" x14ac:dyDescent="0.5">
      <c r="A3451" t="s">
        <v>151</v>
      </c>
      <c r="B3451" t="s">
        <v>97</v>
      </c>
      <c r="C3451" t="s">
        <v>749</v>
      </c>
    </row>
    <row r="3452" spans="1:4" x14ac:dyDescent="0.5">
      <c r="A3452" t="s">
        <v>1115</v>
      </c>
      <c r="B3452" t="s">
        <v>97</v>
      </c>
      <c r="C3452" t="s">
        <v>1115</v>
      </c>
      <c r="D3452" t="s">
        <v>98</v>
      </c>
    </row>
    <row r="3453" spans="1:4" x14ac:dyDescent="0.5">
      <c r="A3453" t="s">
        <v>1315</v>
      </c>
      <c r="B3453" t="s">
        <v>97</v>
      </c>
      <c r="C3453" t="s">
        <v>1315</v>
      </c>
    </row>
    <row r="3454" spans="1:4" x14ac:dyDescent="0.5">
      <c r="A3454" t="s">
        <v>784</v>
      </c>
      <c r="B3454" t="s">
        <v>97</v>
      </c>
      <c r="C3454" t="s">
        <v>784</v>
      </c>
      <c r="D3454" t="s">
        <v>98</v>
      </c>
    </row>
    <row r="3455" spans="1:4" x14ac:dyDescent="0.5">
      <c r="A3455" t="s">
        <v>239</v>
      </c>
      <c r="B3455" t="s">
        <v>97</v>
      </c>
      <c r="C3455" t="s">
        <v>239</v>
      </c>
      <c r="D3455" t="s">
        <v>98</v>
      </c>
    </row>
    <row r="3456" spans="1:4" x14ac:dyDescent="0.5">
      <c r="A3456" t="s">
        <v>960</v>
      </c>
      <c r="B3456" t="s">
        <v>97</v>
      </c>
      <c r="C3456" t="s">
        <v>960</v>
      </c>
      <c r="D3456" t="s">
        <v>701</v>
      </c>
    </row>
    <row r="3457" spans="1:4" x14ac:dyDescent="0.5">
      <c r="A3457" t="s">
        <v>1057</v>
      </c>
      <c r="B3457" t="s">
        <v>97</v>
      </c>
      <c r="C3457" t="s">
        <v>1057</v>
      </c>
      <c r="D3457" t="s">
        <v>98</v>
      </c>
    </row>
    <row r="3458" spans="1:4" x14ac:dyDescent="0.5">
      <c r="A3458" t="s">
        <v>115</v>
      </c>
      <c r="B3458" t="s">
        <v>97</v>
      </c>
      <c r="C3458" t="s">
        <v>115</v>
      </c>
      <c r="D3458" t="s">
        <v>705</v>
      </c>
    </row>
    <row r="3459" spans="1:4" x14ac:dyDescent="0.5">
      <c r="A3459" t="s">
        <v>508</v>
      </c>
      <c r="B3459" t="s">
        <v>97</v>
      </c>
      <c r="C3459" t="s">
        <v>508</v>
      </c>
      <c r="D3459" t="s">
        <v>98</v>
      </c>
    </row>
    <row r="3460" spans="1:4" x14ac:dyDescent="0.5">
      <c r="A3460" t="s">
        <v>323</v>
      </c>
      <c r="B3460" t="s">
        <v>97</v>
      </c>
      <c r="C3460" t="s">
        <v>755</v>
      </c>
    </row>
    <row r="3461" spans="1:4" x14ac:dyDescent="0.5">
      <c r="A3461" t="s">
        <v>308</v>
      </c>
      <c r="B3461" t="s">
        <v>97</v>
      </c>
      <c r="C3461" t="s">
        <v>308</v>
      </c>
    </row>
    <row r="3462" spans="1:4" x14ac:dyDescent="0.5">
      <c r="A3462" t="s">
        <v>170</v>
      </c>
      <c r="B3462" t="s">
        <v>97</v>
      </c>
      <c r="C3462" t="s">
        <v>700</v>
      </c>
    </row>
    <row r="3463" spans="1:4" x14ac:dyDescent="0.5">
      <c r="A3463" t="s">
        <v>312</v>
      </c>
      <c r="B3463" t="s">
        <v>97</v>
      </c>
      <c r="C3463" t="s">
        <v>312</v>
      </c>
      <c r="D3463" t="s">
        <v>98</v>
      </c>
    </row>
    <row r="3464" spans="1:4" x14ac:dyDescent="0.5">
      <c r="A3464" t="s">
        <v>520</v>
      </c>
      <c r="B3464" t="s">
        <v>96</v>
      </c>
      <c r="C3464" t="s">
        <v>520</v>
      </c>
    </row>
    <row r="3465" spans="1:4" x14ac:dyDescent="0.5">
      <c r="A3465" t="s">
        <v>323</v>
      </c>
      <c r="B3465" t="s">
        <v>97</v>
      </c>
      <c r="C3465" t="s">
        <v>833</v>
      </c>
    </row>
    <row r="3466" spans="1:4" x14ac:dyDescent="0.5">
      <c r="A3466" t="s">
        <v>855</v>
      </c>
      <c r="B3466" t="s">
        <v>97</v>
      </c>
      <c r="C3466" t="s">
        <v>1316</v>
      </c>
    </row>
    <row r="3467" spans="1:4" x14ac:dyDescent="0.5">
      <c r="A3467" t="s">
        <v>366</v>
      </c>
      <c r="B3467" t="s">
        <v>97</v>
      </c>
      <c r="C3467" t="s">
        <v>730</v>
      </c>
    </row>
    <row r="3468" spans="1:4" x14ac:dyDescent="0.5">
      <c r="A3468" t="s">
        <v>162</v>
      </c>
      <c r="B3468" t="s">
        <v>97</v>
      </c>
      <c r="C3468" t="s">
        <v>162</v>
      </c>
      <c r="D3468" t="s">
        <v>98</v>
      </c>
    </row>
    <row r="3469" spans="1:4" x14ac:dyDescent="0.5">
      <c r="A3469" t="s">
        <v>1121</v>
      </c>
      <c r="B3469" t="s">
        <v>97</v>
      </c>
      <c r="C3469" t="s">
        <v>1121</v>
      </c>
      <c r="D3469" t="s">
        <v>98</v>
      </c>
    </row>
    <row r="3470" spans="1:4" x14ac:dyDescent="0.5">
      <c r="A3470" t="s">
        <v>855</v>
      </c>
      <c r="B3470" t="s">
        <v>97</v>
      </c>
      <c r="C3470" t="s">
        <v>681</v>
      </c>
    </row>
    <row r="3471" spans="1:4" x14ac:dyDescent="0.5">
      <c r="A3471" t="s">
        <v>166</v>
      </c>
      <c r="B3471" t="s">
        <v>97</v>
      </c>
      <c r="C3471" t="s">
        <v>166</v>
      </c>
    </row>
    <row r="3472" spans="1:4" x14ac:dyDescent="0.5">
      <c r="A3472" t="s">
        <v>947</v>
      </c>
      <c r="B3472" t="s">
        <v>97</v>
      </c>
      <c r="C3472" t="s">
        <v>947</v>
      </c>
      <c r="D3472" t="s">
        <v>98</v>
      </c>
    </row>
    <row r="3473" spans="1:4" x14ac:dyDescent="0.5">
      <c r="A3473" t="s">
        <v>441</v>
      </c>
      <c r="B3473" t="s">
        <v>96</v>
      </c>
      <c r="C3473" t="s">
        <v>441</v>
      </c>
      <c r="D3473" t="s">
        <v>98</v>
      </c>
    </row>
    <row r="3474" spans="1:4" x14ac:dyDescent="0.5">
      <c r="A3474" t="s">
        <v>397</v>
      </c>
      <c r="B3474" t="s">
        <v>97</v>
      </c>
      <c r="C3474" t="s">
        <v>397</v>
      </c>
      <c r="D3474" t="s">
        <v>98</v>
      </c>
    </row>
    <row r="3475" spans="1:4" x14ac:dyDescent="0.5">
      <c r="A3475" t="s">
        <v>123</v>
      </c>
      <c r="B3475" t="s">
        <v>97</v>
      </c>
      <c r="C3475" t="s">
        <v>1317</v>
      </c>
    </row>
    <row r="3476" spans="1:4" x14ac:dyDescent="0.5">
      <c r="A3476" t="s">
        <v>1318</v>
      </c>
      <c r="B3476" t="s">
        <v>97</v>
      </c>
      <c r="C3476" t="s">
        <v>1318</v>
      </c>
    </row>
    <row r="3477" spans="1:4" x14ac:dyDescent="0.5">
      <c r="A3477" t="s">
        <v>220</v>
      </c>
      <c r="B3477" t="s">
        <v>96</v>
      </c>
      <c r="C3477" t="s">
        <v>220</v>
      </c>
      <c r="D3477" t="s">
        <v>98</v>
      </c>
    </row>
    <row r="3478" spans="1:4" x14ac:dyDescent="0.5">
      <c r="A3478" t="s">
        <v>898</v>
      </c>
      <c r="B3478" t="s">
        <v>96</v>
      </c>
      <c r="C3478" t="s">
        <v>899</v>
      </c>
      <c r="D3478" t="s">
        <v>98</v>
      </c>
    </row>
    <row r="3479" spans="1:4" x14ac:dyDescent="0.5">
      <c r="A3479" t="s">
        <v>1001</v>
      </c>
      <c r="B3479" t="s">
        <v>97</v>
      </c>
      <c r="C3479" t="s">
        <v>1001</v>
      </c>
      <c r="D3479" t="s">
        <v>98</v>
      </c>
    </row>
    <row r="3480" spans="1:4" x14ac:dyDescent="0.5">
      <c r="A3480" t="s">
        <v>122</v>
      </c>
      <c r="B3480" t="s">
        <v>97</v>
      </c>
      <c r="C3480" t="s">
        <v>122</v>
      </c>
    </row>
    <row r="3481" spans="1:4" x14ac:dyDescent="0.5">
      <c r="A3481" t="s">
        <v>503</v>
      </c>
      <c r="B3481" t="s">
        <v>97</v>
      </c>
      <c r="C3481" t="s">
        <v>804</v>
      </c>
    </row>
    <row r="3482" spans="1:4" x14ac:dyDescent="0.5">
      <c r="A3482" t="s">
        <v>239</v>
      </c>
      <c r="B3482" t="s">
        <v>97</v>
      </c>
      <c r="C3482" t="s">
        <v>239</v>
      </c>
      <c r="D3482" t="s">
        <v>98</v>
      </c>
    </row>
    <row r="3483" spans="1:4" x14ac:dyDescent="0.5">
      <c r="A3483" t="s">
        <v>171</v>
      </c>
      <c r="B3483" t="s">
        <v>97</v>
      </c>
      <c r="C3483" t="s">
        <v>787</v>
      </c>
    </row>
    <row r="3484" spans="1:4" x14ac:dyDescent="0.5">
      <c r="A3484" t="s">
        <v>602</v>
      </c>
      <c r="B3484" t="s">
        <v>97</v>
      </c>
      <c r="C3484" t="s">
        <v>602</v>
      </c>
      <c r="D3484" t="s">
        <v>98</v>
      </c>
    </row>
    <row r="3485" spans="1:4" x14ac:dyDescent="0.5">
      <c r="A3485" t="s">
        <v>1057</v>
      </c>
      <c r="B3485" t="s">
        <v>97</v>
      </c>
      <c r="C3485" t="s">
        <v>1057</v>
      </c>
      <c r="D3485" t="s">
        <v>98</v>
      </c>
    </row>
    <row r="3486" spans="1:4" x14ac:dyDescent="0.5">
      <c r="A3486" t="s">
        <v>353</v>
      </c>
      <c r="B3486" t="s">
        <v>96</v>
      </c>
      <c r="C3486" t="s">
        <v>353</v>
      </c>
      <c r="D3486" t="s">
        <v>98</v>
      </c>
    </row>
    <row r="3487" spans="1:4" x14ac:dyDescent="0.5">
      <c r="A3487" t="s">
        <v>406</v>
      </c>
      <c r="B3487" t="s">
        <v>97</v>
      </c>
      <c r="C3487" t="s">
        <v>406</v>
      </c>
      <c r="D3487" t="s">
        <v>98</v>
      </c>
    </row>
    <row r="3488" spans="1:4" x14ac:dyDescent="0.5">
      <c r="A3488" t="s">
        <v>648</v>
      </c>
      <c r="B3488" t="s">
        <v>97</v>
      </c>
      <c r="C3488" t="s">
        <v>648</v>
      </c>
      <c r="D3488" t="s">
        <v>98</v>
      </c>
    </row>
    <row r="3489" spans="1:4" x14ac:dyDescent="0.5">
      <c r="A3489" t="s">
        <v>960</v>
      </c>
      <c r="B3489" t="s">
        <v>97</v>
      </c>
      <c r="C3489" t="s">
        <v>960</v>
      </c>
      <c r="D3489" t="s">
        <v>701</v>
      </c>
    </row>
    <row r="3490" spans="1:4" x14ac:dyDescent="0.5">
      <c r="A3490" t="s">
        <v>535</v>
      </c>
      <c r="B3490" t="s">
        <v>97</v>
      </c>
      <c r="C3490" t="s">
        <v>535</v>
      </c>
    </row>
    <row r="3491" spans="1:4" x14ac:dyDescent="0.5">
      <c r="A3491" t="s">
        <v>752</v>
      </c>
      <c r="B3491" t="s">
        <v>97</v>
      </c>
      <c r="C3491" t="s">
        <v>297</v>
      </c>
      <c r="D3491" t="s">
        <v>98</v>
      </c>
    </row>
    <row r="3492" spans="1:4" x14ac:dyDescent="0.5">
      <c r="A3492" t="s">
        <v>973</v>
      </c>
      <c r="B3492" t="s">
        <v>97</v>
      </c>
      <c r="C3492" t="s">
        <v>973</v>
      </c>
      <c r="D3492" t="s">
        <v>722</v>
      </c>
    </row>
    <row r="3493" spans="1:4" x14ac:dyDescent="0.5">
      <c r="A3493" t="s">
        <v>115</v>
      </c>
      <c r="B3493" t="s">
        <v>97</v>
      </c>
      <c r="C3493" t="s">
        <v>115</v>
      </c>
      <c r="D3493" t="s">
        <v>705</v>
      </c>
    </row>
    <row r="3494" spans="1:4" x14ac:dyDescent="0.5">
      <c r="A3494" t="s">
        <v>386</v>
      </c>
      <c r="B3494" t="s">
        <v>97</v>
      </c>
      <c r="C3494" t="s">
        <v>386</v>
      </c>
      <c r="D3494" t="s">
        <v>98</v>
      </c>
    </row>
    <row r="3495" spans="1:4" x14ac:dyDescent="0.5">
      <c r="A3495" t="s">
        <v>1145</v>
      </c>
      <c r="B3495" t="s">
        <v>97</v>
      </c>
      <c r="C3495" t="s">
        <v>1145</v>
      </c>
      <c r="D3495" t="s">
        <v>98</v>
      </c>
    </row>
    <row r="3496" spans="1:4" x14ac:dyDescent="0.5">
      <c r="A3496" t="s">
        <v>123</v>
      </c>
      <c r="B3496" t="s">
        <v>97</v>
      </c>
      <c r="C3496" t="s">
        <v>1319</v>
      </c>
    </row>
    <row r="3497" spans="1:4" x14ac:dyDescent="0.5">
      <c r="A3497" t="s">
        <v>1290</v>
      </c>
      <c r="B3497" t="s">
        <v>97</v>
      </c>
      <c r="C3497" t="s">
        <v>1290</v>
      </c>
    </row>
    <row r="3498" spans="1:4" x14ac:dyDescent="0.5">
      <c r="A3498" t="s">
        <v>1320</v>
      </c>
      <c r="B3498" t="s">
        <v>97</v>
      </c>
      <c r="C3498" t="s">
        <v>1320</v>
      </c>
    </row>
    <row r="3499" spans="1:4" x14ac:dyDescent="0.5">
      <c r="A3499" t="s">
        <v>1197</v>
      </c>
      <c r="B3499" t="s">
        <v>97</v>
      </c>
      <c r="C3499" t="s">
        <v>1197</v>
      </c>
      <c r="D3499" t="s">
        <v>98</v>
      </c>
    </row>
    <row r="3500" spans="1:4" x14ac:dyDescent="0.5">
      <c r="A3500" t="s">
        <v>327</v>
      </c>
      <c r="B3500" t="s">
        <v>97</v>
      </c>
      <c r="C3500" t="s">
        <v>327</v>
      </c>
      <c r="D3500" t="s">
        <v>701</v>
      </c>
    </row>
    <row r="3501" spans="1:4" x14ac:dyDescent="0.5">
      <c r="A3501" t="s">
        <v>329</v>
      </c>
      <c r="B3501" t="s">
        <v>97</v>
      </c>
      <c r="C3501" t="s">
        <v>744</v>
      </c>
      <c r="D3501" t="s">
        <v>722</v>
      </c>
    </row>
    <row r="3502" spans="1:4" x14ac:dyDescent="0.5">
      <c r="A3502" t="s">
        <v>258</v>
      </c>
      <c r="B3502" t="s">
        <v>97</v>
      </c>
      <c r="C3502" t="s">
        <v>258</v>
      </c>
      <c r="D3502" t="s">
        <v>98</v>
      </c>
    </row>
    <row r="3503" spans="1:4" x14ac:dyDescent="0.5">
      <c r="A3503" t="s">
        <v>1071</v>
      </c>
      <c r="B3503" t="s">
        <v>97</v>
      </c>
      <c r="C3503" t="s">
        <v>402</v>
      </c>
      <c r="D3503" t="s">
        <v>98</v>
      </c>
    </row>
    <row r="3504" spans="1:4" x14ac:dyDescent="0.5">
      <c r="A3504" t="s">
        <v>343</v>
      </c>
      <c r="B3504" t="s">
        <v>97</v>
      </c>
      <c r="C3504" t="s">
        <v>343</v>
      </c>
      <c r="D3504" t="s">
        <v>98</v>
      </c>
    </row>
    <row r="3505" spans="1:4" x14ac:dyDescent="0.5">
      <c r="A3505" t="s">
        <v>137</v>
      </c>
      <c r="B3505" t="s">
        <v>96</v>
      </c>
      <c r="C3505" t="s">
        <v>803</v>
      </c>
      <c r="D3505" t="s">
        <v>98</v>
      </c>
    </row>
    <row r="3506" spans="1:4" x14ac:dyDescent="0.5">
      <c r="A3506" t="s">
        <v>123</v>
      </c>
      <c r="B3506" t="s">
        <v>97</v>
      </c>
      <c r="C3506" t="s">
        <v>123</v>
      </c>
    </row>
    <row r="3507" spans="1:4" x14ac:dyDescent="0.5">
      <c r="A3507" t="s">
        <v>502</v>
      </c>
      <c r="B3507" t="s">
        <v>97</v>
      </c>
      <c r="C3507" t="s">
        <v>502</v>
      </c>
      <c r="D3507" t="s">
        <v>722</v>
      </c>
    </row>
    <row r="3508" spans="1:4" x14ac:dyDescent="0.5">
      <c r="A3508" t="s">
        <v>170</v>
      </c>
      <c r="B3508" t="s">
        <v>97</v>
      </c>
      <c r="C3508" t="s">
        <v>700</v>
      </c>
    </row>
    <row r="3509" spans="1:4" x14ac:dyDescent="0.5">
      <c r="A3509" t="s">
        <v>878</v>
      </c>
      <c r="B3509" t="s">
        <v>97</v>
      </c>
      <c r="C3509" t="s">
        <v>879</v>
      </c>
      <c r="D3509" t="s">
        <v>705</v>
      </c>
    </row>
    <row r="3510" spans="1:4" x14ac:dyDescent="0.5">
      <c r="A3510" t="s">
        <v>312</v>
      </c>
      <c r="B3510" t="s">
        <v>97</v>
      </c>
      <c r="C3510" t="s">
        <v>312</v>
      </c>
      <c r="D3510" t="s">
        <v>98</v>
      </c>
    </row>
    <row r="3511" spans="1:4" x14ac:dyDescent="0.5">
      <c r="A3511" t="s">
        <v>149</v>
      </c>
      <c r="B3511" t="s">
        <v>96</v>
      </c>
      <c r="C3511" t="s">
        <v>149</v>
      </c>
    </row>
    <row r="3512" spans="1:4" x14ac:dyDescent="0.5">
      <c r="A3512" t="s">
        <v>214</v>
      </c>
      <c r="B3512" t="s">
        <v>97</v>
      </c>
      <c r="C3512" t="s">
        <v>779</v>
      </c>
    </row>
    <row r="3513" spans="1:4" x14ac:dyDescent="0.5">
      <c r="A3513" t="s">
        <v>175</v>
      </c>
      <c r="B3513" t="s">
        <v>96</v>
      </c>
      <c r="C3513" t="s">
        <v>175</v>
      </c>
      <c r="D3513" t="s">
        <v>98</v>
      </c>
    </row>
    <row r="3514" spans="1:4" x14ac:dyDescent="0.5">
      <c r="A3514" t="s">
        <v>1040</v>
      </c>
      <c r="B3514" t="s">
        <v>97</v>
      </c>
      <c r="C3514" t="s">
        <v>1040</v>
      </c>
      <c r="D3514" t="s">
        <v>98</v>
      </c>
    </row>
    <row r="3515" spans="1:4" x14ac:dyDescent="0.5">
      <c r="A3515" t="s">
        <v>171</v>
      </c>
      <c r="B3515" t="s">
        <v>97</v>
      </c>
      <c r="C3515" t="s">
        <v>787</v>
      </c>
    </row>
    <row r="3516" spans="1:4" x14ac:dyDescent="0.5">
      <c r="A3516" t="s">
        <v>137</v>
      </c>
      <c r="B3516" t="s">
        <v>96</v>
      </c>
      <c r="C3516" t="s">
        <v>803</v>
      </c>
      <c r="D3516" t="s">
        <v>98</v>
      </c>
    </row>
    <row r="3517" spans="1:4" x14ac:dyDescent="0.5">
      <c r="A3517" t="s">
        <v>196</v>
      </c>
      <c r="B3517" t="s">
        <v>97</v>
      </c>
      <c r="C3517" t="s">
        <v>196</v>
      </c>
      <c r="D3517" t="s">
        <v>98</v>
      </c>
    </row>
    <row r="3518" spans="1:4" x14ac:dyDescent="0.5">
      <c r="A3518" t="s">
        <v>363</v>
      </c>
      <c r="B3518" t="s">
        <v>97</v>
      </c>
      <c r="C3518" t="s">
        <v>363</v>
      </c>
    </row>
    <row r="3519" spans="1:4" x14ac:dyDescent="0.5">
      <c r="A3519" t="s">
        <v>125</v>
      </c>
      <c r="B3519" t="s">
        <v>97</v>
      </c>
      <c r="C3519" t="s">
        <v>125</v>
      </c>
      <c r="D3519" t="s">
        <v>98</v>
      </c>
    </row>
    <row r="3520" spans="1:4" x14ac:dyDescent="0.5">
      <c r="A3520" t="s">
        <v>1109</v>
      </c>
      <c r="B3520" t="s">
        <v>96</v>
      </c>
      <c r="C3520" t="s">
        <v>1109</v>
      </c>
      <c r="D3520" t="s">
        <v>98</v>
      </c>
    </row>
    <row r="3521" spans="1:4" x14ac:dyDescent="0.5">
      <c r="A3521" t="s">
        <v>213</v>
      </c>
      <c r="B3521" t="s">
        <v>97</v>
      </c>
      <c r="C3521" t="s">
        <v>213</v>
      </c>
    </row>
    <row r="3522" spans="1:4" x14ac:dyDescent="0.5">
      <c r="A3522" t="s">
        <v>1089</v>
      </c>
      <c r="B3522" t="s">
        <v>96</v>
      </c>
      <c r="C3522" t="s">
        <v>1089</v>
      </c>
      <c r="D3522" t="s">
        <v>98</v>
      </c>
    </row>
    <row r="3523" spans="1:4" x14ac:dyDescent="0.5">
      <c r="A3523" t="s">
        <v>619</v>
      </c>
      <c r="B3523" t="s">
        <v>97</v>
      </c>
      <c r="C3523" t="s">
        <v>619</v>
      </c>
      <c r="D3523" t="s">
        <v>98</v>
      </c>
    </row>
    <row r="3524" spans="1:4" x14ac:dyDescent="0.5">
      <c r="A3524" t="s">
        <v>279</v>
      </c>
      <c r="B3524" t="s">
        <v>96</v>
      </c>
      <c r="C3524" t="s">
        <v>279</v>
      </c>
      <c r="D3524" t="s">
        <v>98</v>
      </c>
    </row>
    <row r="3525" spans="1:4" x14ac:dyDescent="0.5">
      <c r="A3525" t="s">
        <v>1321</v>
      </c>
      <c r="B3525" t="s">
        <v>97</v>
      </c>
      <c r="C3525" t="s">
        <v>1322</v>
      </c>
      <c r="D3525" t="s">
        <v>98</v>
      </c>
    </row>
    <row r="3526" spans="1:4" x14ac:dyDescent="0.5">
      <c r="A3526" t="s">
        <v>219</v>
      </c>
      <c r="B3526" t="s">
        <v>97</v>
      </c>
      <c r="C3526" t="s">
        <v>219</v>
      </c>
      <c r="D3526" t="s">
        <v>98</v>
      </c>
    </row>
    <row r="3527" spans="1:4" x14ac:dyDescent="0.5">
      <c r="A3527" t="s">
        <v>441</v>
      </c>
      <c r="B3527" t="s">
        <v>96</v>
      </c>
      <c r="C3527" t="s">
        <v>441</v>
      </c>
      <c r="D3527" t="s">
        <v>98</v>
      </c>
    </row>
    <row r="3528" spans="1:4" x14ac:dyDescent="0.5">
      <c r="A3528" t="s">
        <v>1323</v>
      </c>
      <c r="B3528" t="s">
        <v>97</v>
      </c>
      <c r="C3528" t="s">
        <v>1323</v>
      </c>
      <c r="D3528" t="s">
        <v>98</v>
      </c>
    </row>
    <row r="3529" spans="1:4" x14ac:dyDescent="0.5">
      <c r="A3529" t="s">
        <v>510</v>
      </c>
      <c r="B3529" t="s">
        <v>97</v>
      </c>
      <c r="C3529" t="s">
        <v>510</v>
      </c>
    </row>
    <row r="3530" spans="1:4" x14ac:dyDescent="0.5">
      <c r="A3530" t="s">
        <v>105</v>
      </c>
      <c r="B3530" t="s">
        <v>96</v>
      </c>
      <c r="C3530" t="s">
        <v>105</v>
      </c>
      <c r="D3530" t="s">
        <v>98</v>
      </c>
    </row>
    <row r="3531" spans="1:4" x14ac:dyDescent="0.5">
      <c r="A3531" t="s">
        <v>299</v>
      </c>
      <c r="B3531" t="s">
        <v>97</v>
      </c>
      <c r="C3531" t="s">
        <v>299</v>
      </c>
      <c r="D3531" t="s">
        <v>705</v>
      </c>
    </row>
    <row r="3532" spans="1:4" x14ac:dyDescent="0.5">
      <c r="A3532" t="s">
        <v>602</v>
      </c>
      <c r="B3532" t="s">
        <v>97</v>
      </c>
      <c r="C3532" t="s">
        <v>602</v>
      </c>
      <c r="D3532" t="s">
        <v>98</v>
      </c>
    </row>
    <row r="3533" spans="1:4" x14ac:dyDescent="0.5">
      <c r="A3533" t="s">
        <v>209</v>
      </c>
      <c r="B3533" t="s">
        <v>97</v>
      </c>
      <c r="C3533" t="s">
        <v>209</v>
      </c>
    </row>
    <row r="3534" spans="1:4" x14ac:dyDescent="0.5">
      <c r="A3534" t="s">
        <v>161</v>
      </c>
      <c r="B3534" t="s">
        <v>97</v>
      </c>
      <c r="C3534" t="s">
        <v>1093</v>
      </c>
    </row>
    <row r="3535" spans="1:4" x14ac:dyDescent="0.5">
      <c r="A3535" t="s">
        <v>422</v>
      </c>
      <c r="B3535" t="s">
        <v>97</v>
      </c>
      <c r="C3535" t="s">
        <v>422</v>
      </c>
      <c r="D3535" t="s">
        <v>98</v>
      </c>
    </row>
    <row r="3536" spans="1:4" x14ac:dyDescent="0.5">
      <c r="A3536" t="s">
        <v>1254</v>
      </c>
      <c r="B3536" t="s">
        <v>97</v>
      </c>
      <c r="C3536" t="s">
        <v>1254</v>
      </c>
    </row>
    <row r="3537" spans="1:4" x14ac:dyDescent="0.5">
      <c r="A3537" t="s">
        <v>621</v>
      </c>
      <c r="B3537" t="s">
        <v>96</v>
      </c>
      <c r="C3537" t="s">
        <v>621</v>
      </c>
      <c r="D3537" t="s">
        <v>98</v>
      </c>
    </row>
    <row r="3538" spans="1:4" x14ac:dyDescent="0.5">
      <c r="A3538" t="s">
        <v>1282</v>
      </c>
      <c r="B3538" t="s">
        <v>97</v>
      </c>
      <c r="C3538" t="s">
        <v>1282</v>
      </c>
    </row>
    <row r="3539" spans="1:4" x14ac:dyDescent="0.5">
      <c r="A3539" t="s">
        <v>1057</v>
      </c>
      <c r="B3539" t="s">
        <v>97</v>
      </c>
      <c r="C3539" t="s">
        <v>1057</v>
      </c>
      <c r="D3539" t="s">
        <v>98</v>
      </c>
    </row>
    <row r="3540" spans="1:4" x14ac:dyDescent="0.5">
      <c r="A3540" t="s">
        <v>105</v>
      </c>
      <c r="B3540" t="s">
        <v>96</v>
      </c>
      <c r="C3540" t="s">
        <v>105</v>
      </c>
      <c r="D3540" t="s">
        <v>98</v>
      </c>
    </row>
    <row r="3541" spans="1:4" x14ac:dyDescent="0.5">
      <c r="A3541" t="s">
        <v>1255</v>
      </c>
      <c r="B3541" t="s">
        <v>96</v>
      </c>
      <c r="C3541" t="s">
        <v>1256</v>
      </c>
    </row>
    <row r="3542" spans="1:4" x14ac:dyDescent="0.5">
      <c r="A3542" t="s">
        <v>434</v>
      </c>
      <c r="B3542" t="s">
        <v>97</v>
      </c>
      <c r="C3542" t="s">
        <v>741</v>
      </c>
    </row>
    <row r="3543" spans="1:4" x14ac:dyDescent="0.5">
      <c r="A3543" t="s">
        <v>323</v>
      </c>
      <c r="B3543" t="s">
        <v>97</v>
      </c>
      <c r="C3543" t="s">
        <v>755</v>
      </c>
    </row>
    <row r="3544" spans="1:4" x14ac:dyDescent="0.5">
      <c r="A3544" t="s">
        <v>1324</v>
      </c>
      <c r="B3544" t="s">
        <v>97</v>
      </c>
      <c r="C3544" t="s">
        <v>1324</v>
      </c>
    </row>
    <row r="3545" spans="1:4" x14ac:dyDescent="0.5">
      <c r="A3545" t="s">
        <v>1026</v>
      </c>
      <c r="B3545" t="s">
        <v>96</v>
      </c>
      <c r="C3545" t="s">
        <v>1026</v>
      </c>
      <c r="D3545" t="s">
        <v>98</v>
      </c>
    </row>
    <row r="3546" spans="1:4" x14ac:dyDescent="0.5">
      <c r="A3546" t="s">
        <v>1050</v>
      </c>
      <c r="B3546" t="s">
        <v>97</v>
      </c>
      <c r="C3546" t="s">
        <v>1050</v>
      </c>
      <c r="D3546" t="s">
        <v>98</v>
      </c>
    </row>
    <row r="3547" spans="1:4" x14ac:dyDescent="0.5">
      <c r="A3547" t="s">
        <v>910</v>
      </c>
      <c r="B3547" t="s">
        <v>97</v>
      </c>
      <c r="C3547" t="s">
        <v>911</v>
      </c>
    </row>
    <row r="3548" spans="1:4" x14ac:dyDescent="0.5">
      <c r="A3548" t="s">
        <v>341</v>
      </c>
      <c r="B3548" t="s">
        <v>96</v>
      </c>
      <c r="C3548" t="s">
        <v>341</v>
      </c>
    </row>
    <row r="3549" spans="1:4" x14ac:dyDescent="0.5">
      <c r="A3549" t="s">
        <v>577</v>
      </c>
      <c r="B3549" t="s">
        <v>97</v>
      </c>
      <c r="C3549" t="s">
        <v>577</v>
      </c>
    </row>
    <row r="3550" spans="1:4" x14ac:dyDescent="0.5">
      <c r="A3550" t="s">
        <v>156</v>
      </c>
      <c r="B3550" t="s">
        <v>97</v>
      </c>
      <c r="C3550" t="s">
        <v>156</v>
      </c>
      <c r="D3550" t="s">
        <v>98</v>
      </c>
    </row>
    <row r="3551" spans="1:4" x14ac:dyDescent="0.5">
      <c r="A3551" t="s">
        <v>836</v>
      </c>
      <c r="B3551" t="s">
        <v>97</v>
      </c>
      <c r="C3551" t="s">
        <v>837</v>
      </c>
    </row>
    <row r="3552" spans="1:4" x14ac:dyDescent="0.5">
      <c r="A3552" t="s">
        <v>949</v>
      </c>
      <c r="B3552" t="s">
        <v>97</v>
      </c>
      <c r="C3552" t="s">
        <v>950</v>
      </c>
      <c r="D3552" t="s">
        <v>98</v>
      </c>
    </row>
    <row r="3553" spans="1:4" x14ac:dyDescent="0.5">
      <c r="A3553" t="s">
        <v>312</v>
      </c>
      <c r="B3553" t="s">
        <v>97</v>
      </c>
      <c r="C3553" t="s">
        <v>312</v>
      </c>
      <c r="D3553" t="s">
        <v>98</v>
      </c>
    </row>
    <row r="3554" spans="1:4" x14ac:dyDescent="0.5">
      <c r="A3554" t="s">
        <v>161</v>
      </c>
      <c r="B3554" t="s">
        <v>97</v>
      </c>
      <c r="C3554" t="s">
        <v>829</v>
      </c>
    </row>
    <row r="3555" spans="1:4" x14ac:dyDescent="0.5">
      <c r="A3555" t="s">
        <v>255</v>
      </c>
      <c r="B3555" t="s">
        <v>96</v>
      </c>
      <c r="C3555" t="s">
        <v>255</v>
      </c>
      <c r="D3555" t="s">
        <v>98</v>
      </c>
    </row>
    <row r="3556" spans="1:4" x14ac:dyDescent="0.5">
      <c r="A3556" t="s">
        <v>1325</v>
      </c>
      <c r="B3556" t="s">
        <v>97</v>
      </c>
      <c r="C3556" t="s">
        <v>1325</v>
      </c>
    </row>
    <row r="3557" spans="1:4" x14ac:dyDescent="0.5">
      <c r="A3557" t="s">
        <v>158</v>
      </c>
      <c r="B3557" t="s">
        <v>97</v>
      </c>
      <c r="C3557" t="s">
        <v>158</v>
      </c>
    </row>
    <row r="3558" spans="1:4" x14ac:dyDescent="0.5">
      <c r="A3558" t="s">
        <v>180</v>
      </c>
      <c r="B3558" t="s">
        <v>97</v>
      </c>
      <c r="C3558" t="s">
        <v>706</v>
      </c>
    </row>
    <row r="3559" spans="1:4" x14ac:dyDescent="0.5">
      <c r="A3559" t="s">
        <v>246</v>
      </c>
      <c r="B3559" t="s">
        <v>97</v>
      </c>
      <c r="C3559" t="s">
        <v>818</v>
      </c>
      <c r="D3559" t="s">
        <v>705</v>
      </c>
    </row>
    <row r="3560" spans="1:4" x14ac:dyDescent="0.5">
      <c r="A3560" t="s">
        <v>207</v>
      </c>
      <c r="B3560" t="s">
        <v>96</v>
      </c>
      <c r="C3560" t="s">
        <v>789</v>
      </c>
      <c r="D3560" t="s">
        <v>705</v>
      </c>
    </row>
    <row r="3561" spans="1:4" x14ac:dyDescent="0.5">
      <c r="A3561" t="s">
        <v>266</v>
      </c>
      <c r="B3561" t="s">
        <v>96</v>
      </c>
      <c r="C3561" t="s">
        <v>266</v>
      </c>
      <c r="D3561" t="s">
        <v>98</v>
      </c>
    </row>
    <row r="3562" spans="1:4" x14ac:dyDescent="0.5">
      <c r="A3562" t="s">
        <v>282</v>
      </c>
      <c r="B3562" t="s">
        <v>97</v>
      </c>
      <c r="C3562" t="s">
        <v>852</v>
      </c>
      <c r="D3562" t="s">
        <v>705</v>
      </c>
    </row>
    <row r="3563" spans="1:4" x14ac:dyDescent="0.5">
      <c r="A3563" t="s">
        <v>1326</v>
      </c>
      <c r="B3563" t="s">
        <v>97</v>
      </c>
      <c r="C3563" t="s">
        <v>1326</v>
      </c>
    </row>
    <row r="3564" spans="1:4" x14ac:dyDescent="0.5">
      <c r="A3564" t="s">
        <v>276</v>
      </c>
      <c r="B3564" t="s">
        <v>96</v>
      </c>
      <c r="C3564" t="s">
        <v>276</v>
      </c>
      <c r="D3564" t="s">
        <v>98</v>
      </c>
    </row>
    <row r="3565" spans="1:4" x14ac:dyDescent="0.5">
      <c r="A3565" t="s">
        <v>1187</v>
      </c>
      <c r="B3565" t="s">
        <v>96</v>
      </c>
      <c r="C3565" t="s">
        <v>1187</v>
      </c>
    </row>
    <row r="3566" spans="1:4" x14ac:dyDescent="0.5">
      <c r="A3566" t="s">
        <v>196</v>
      </c>
      <c r="B3566" t="s">
        <v>97</v>
      </c>
      <c r="C3566" t="s">
        <v>196</v>
      </c>
      <c r="D3566" t="s">
        <v>98</v>
      </c>
    </row>
    <row r="3567" spans="1:4" x14ac:dyDescent="0.5">
      <c r="A3567" t="s">
        <v>363</v>
      </c>
      <c r="B3567" t="s">
        <v>97</v>
      </c>
      <c r="C3567" t="s">
        <v>363</v>
      </c>
    </row>
    <row r="3568" spans="1:4" x14ac:dyDescent="0.5">
      <c r="A3568" t="s">
        <v>1327</v>
      </c>
      <c r="B3568" t="s">
        <v>97</v>
      </c>
      <c r="C3568" t="s">
        <v>1327</v>
      </c>
    </row>
    <row r="3569" spans="1:4" x14ac:dyDescent="0.5">
      <c r="A3569" t="s">
        <v>1290</v>
      </c>
      <c r="B3569" t="s">
        <v>97</v>
      </c>
      <c r="C3569" t="s">
        <v>1290</v>
      </c>
    </row>
    <row r="3570" spans="1:4" x14ac:dyDescent="0.5">
      <c r="A3570" t="s">
        <v>977</v>
      </c>
      <c r="B3570" t="s">
        <v>97</v>
      </c>
      <c r="C3570" t="s">
        <v>978</v>
      </c>
      <c r="D3570" t="s">
        <v>98</v>
      </c>
    </row>
    <row r="3571" spans="1:4" x14ac:dyDescent="0.5">
      <c r="A3571" t="s">
        <v>424</v>
      </c>
      <c r="B3571" t="s">
        <v>97</v>
      </c>
      <c r="C3571" t="s">
        <v>1295</v>
      </c>
    </row>
    <row r="3572" spans="1:4" x14ac:dyDescent="0.5">
      <c r="A3572" t="s">
        <v>910</v>
      </c>
      <c r="B3572" t="s">
        <v>97</v>
      </c>
      <c r="C3572" t="s">
        <v>911</v>
      </c>
    </row>
    <row r="3573" spans="1:4" x14ac:dyDescent="0.5">
      <c r="A3573" t="s">
        <v>393</v>
      </c>
      <c r="B3573" t="s">
        <v>97</v>
      </c>
      <c r="C3573" t="s">
        <v>393</v>
      </c>
      <c r="D3573" t="s">
        <v>705</v>
      </c>
    </row>
    <row r="3574" spans="1:4" x14ac:dyDescent="0.5">
      <c r="A3574" t="s">
        <v>308</v>
      </c>
      <c r="B3574" t="s">
        <v>97</v>
      </c>
      <c r="C3574" t="s">
        <v>308</v>
      </c>
    </row>
    <row r="3575" spans="1:4" x14ac:dyDescent="0.5">
      <c r="A3575" t="s">
        <v>159</v>
      </c>
      <c r="B3575" t="s">
        <v>97</v>
      </c>
      <c r="C3575" t="s">
        <v>159</v>
      </c>
      <c r="D3575" t="s">
        <v>98</v>
      </c>
    </row>
    <row r="3576" spans="1:4" x14ac:dyDescent="0.5">
      <c r="A3576" t="s">
        <v>1328</v>
      </c>
      <c r="B3576" t="s">
        <v>96</v>
      </c>
      <c r="C3576" t="s">
        <v>1328</v>
      </c>
      <c r="D3576" t="s">
        <v>98</v>
      </c>
    </row>
    <row r="3577" spans="1:4" x14ac:dyDescent="0.5">
      <c r="A3577" t="s">
        <v>258</v>
      </c>
      <c r="B3577" t="s">
        <v>97</v>
      </c>
      <c r="C3577" t="s">
        <v>258</v>
      </c>
      <c r="D3577" t="s">
        <v>98</v>
      </c>
    </row>
    <row r="3578" spans="1:4" x14ac:dyDescent="0.5">
      <c r="A3578" t="s">
        <v>126</v>
      </c>
      <c r="B3578" t="s">
        <v>97</v>
      </c>
      <c r="C3578" t="s">
        <v>768</v>
      </c>
      <c r="D3578" t="s">
        <v>98</v>
      </c>
    </row>
    <row r="3579" spans="1:4" x14ac:dyDescent="0.5">
      <c r="A3579" t="s">
        <v>1329</v>
      </c>
      <c r="B3579" t="s">
        <v>97</v>
      </c>
      <c r="C3579" t="s">
        <v>1329</v>
      </c>
      <c r="D3579" t="s">
        <v>98</v>
      </c>
    </row>
    <row r="3580" spans="1:4" x14ac:dyDescent="0.5">
      <c r="A3580" t="s">
        <v>245</v>
      </c>
      <c r="B3580" t="s">
        <v>97</v>
      </c>
      <c r="C3580" t="s">
        <v>245</v>
      </c>
      <c r="D3580" t="s">
        <v>98</v>
      </c>
    </row>
    <row r="3581" spans="1:4" x14ac:dyDescent="0.5">
      <c r="A3581" t="s">
        <v>965</v>
      </c>
      <c r="B3581" t="s">
        <v>97</v>
      </c>
      <c r="C3581" t="s">
        <v>965</v>
      </c>
      <c r="D3581" t="s">
        <v>98</v>
      </c>
    </row>
    <row r="3582" spans="1:4" x14ac:dyDescent="0.5">
      <c r="A3582" t="s">
        <v>1067</v>
      </c>
      <c r="B3582" t="s">
        <v>97</v>
      </c>
      <c r="C3582" t="s">
        <v>1152</v>
      </c>
    </row>
    <row r="3583" spans="1:4" x14ac:dyDescent="0.5">
      <c r="A3583" t="s">
        <v>315</v>
      </c>
      <c r="B3583" t="s">
        <v>97</v>
      </c>
      <c r="C3583" t="s">
        <v>907</v>
      </c>
      <c r="D3583" t="s">
        <v>722</v>
      </c>
    </row>
    <row r="3584" spans="1:4" x14ac:dyDescent="0.5">
      <c r="A3584" t="s">
        <v>174</v>
      </c>
      <c r="B3584" t="s">
        <v>96</v>
      </c>
      <c r="C3584" t="s">
        <v>174</v>
      </c>
    </row>
    <row r="3585" spans="1:4" x14ac:dyDescent="0.5">
      <c r="A3585" t="s">
        <v>169</v>
      </c>
      <c r="B3585" t="s">
        <v>97</v>
      </c>
      <c r="C3585" t="s">
        <v>169</v>
      </c>
      <c r="D3585" t="s">
        <v>98</v>
      </c>
    </row>
    <row r="3586" spans="1:4" x14ac:dyDescent="0.5">
      <c r="A3586" t="s">
        <v>1210</v>
      </c>
      <c r="B3586" t="s">
        <v>97</v>
      </c>
      <c r="C3586" t="s">
        <v>1210</v>
      </c>
      <c r="D3586" t="s">
        <v>98</v>
      </c>
    </row>
    <row r="3587" spans="1:4" x14ac:dyDescent="0.5">
      <c r="A3587" t="s">
        <v>1279</v>
      </c>
      <c r="B3587" t="s">
        <v>97</v>
      </c>
      <c r="C3587" t="s">
        <v>1279</v>
      </c>
      <c r="D3587" t="s">
        <v>98</v>
      </c>
    </row>
    <row r="3588" spans="1:4" x14ac:dyDescent="0.5">
      <c r="A3588" t="s">
        <v>180</v>
      </c>
      <c r="B3588" t="s">
        <v>97</v>
      </c>
      <c r="C3588" t="s">
        <v>706</v>
      </c>
    </row>
    <row r="3589" spans="1:4" x14ac:dyDescent="0.5">
      <c r="A3589" t="s">
        <v>455</v>
      </c>
      <c r="B3589" t="s">
        <v>97</v>
      </c>
      <c r="C3589" t="s">
        <v>455</v>
      </c>
      <c r="D3589" t="s">
        <v>98</v>
      </c>
    </row>
    <row r="3590" spans="1:4" x14ac:dyDescent="0.5">
      <c r="A3590" t="s">
        <v>1330</v>
      </c>
      <c r="B3590" t="s">
        <v>97</v>
      </c>
      <c r="C3590" t="s">
        <v>1331</v>
      </c>
      <c r="D3590" t="s">
        <v>98</v>
      </c>
    </row>
    <row r="3591" spans="1:4" x14ac:dyDescent="0.5">
      <c r="A3591" t="s">
        <v>220</v>
      </c>
      <c r="B3591" t="s">
        <v>96</v>
      </c>
      <c r="C3591" t="s">
        <v>220</v>
      </c>
      <c r="D3591" t="s">
        <v>98</v>
      </c>
    </row>
    <row r="3592" spans="1:4" x14ac:dyDescent="0.5">
      <c r="A3592" t="s">
        <v>323</v>
      </c>
      <c r="B3592" t="s">
        <v>97</v>
      </c>
      <c r="C3592" t="s">
        <v>755</v>
      </c>
    </row>
    <row r="3593" spans="1:4" x14ac:dyDescent="0.5">
      <c r="A3593" t="s">
        <v>890</v>
      </c>
      <c r="B3593" t="s">
        <v>96</v>
      </c>
      <c r="C3593" t="s">
        <v>891</v>
      </c>
      <c r="D3593" t="s">
        <v>98</v>
      </c>
    </row>
    <row r="3594" spans="1:4" x14ac:dyDescent="0.5">
      <c r="A3594" t="s">
        <v>503</v>
      </c>
      <c r="B3594" t="s">
        <v>97</v>
      </c>
      <c r="C3594" t="s">
        <v>1332</v>
      </c>
    </row>
    <row r="3595" spans="1:4" x14ac:dyDescent="0.5">
      <c r="A3595" t="s">
        <v>259</v>
      </c>
      <c r="B3595" t="s">
        <v>97</v>
      </c>
      <c r="C3595" t="s">
        <v>725</v>
      </c>
    </row>
    <row r="3596" spans="1:4" x14ac:dyDescent="0.5">
      <c r="A3596" t="s">
        <v>1232</v>
      </c>
      <c r="B3596" t="s">
        <v>96</v>
      </c>
      <c r="C3596" t="s">
        <v>1232</v>
      </c>
      <c r="D3596" t="s">
        <v>98</v>
      </c>
    </row>
    <row r="3597" spans="1:4" x14ac:dyDescent="0.5">
      <c r="A3597" t="s">
        <v>276</v>
      </c>
      <c r="B3597" t="s">
        <v>96</v>
      </c>
      <c r="C3597" t="s">
        <v>276</v>
      </c>
      <c r="D3597" t="s">
        <v>98</v>
      </c>
    </row>
    <row r="3598" spans="1:4" x14ac:dyDescent="0.5">
      <c r="A3598" t="s">
        <v>242</v>
      </c>
      <c r="B3598" t="s">
        <v>96</v>
      </c>
      <c r="C3598" t="s">
        <v>242</v>
      </c>
      <c r="D3598" t="s">
        <v>701</v>
      </c>
    </row>
    <row r="3599" spans="1:4" x14ac:dyDescent="0.5">
      <c r="A3599" t="s">
        <v>1333</v>
      </c>
      <c r="B3599" t="s">
        <v>97</v>
      </c>
      <c r="C3599" t="s">
        <v>1334</v>
      </c>
      <c r="D3599" t="s">
        <v>98</v>
      </c>
    </row>
    <row r="3600" spans="1:4" x14ac:dyDescent="0.5">
      <c r="A3600" t="s">
        <v>162</v>
      </c>
      <c r="B3600" t="s">
        <v>97</v>
      </c>
      <c r="C3600" t="s">
        <v>162</v>
      </c>
      <c r="D3600" t="s">
        <v>98</v>
      </c>
    </row>
    <row r="3601" spans="1:4" x14ac:dyDescent="0.5">
      <c r="A3601" t="s">
        <v>550</v>
      </c>
      <c r="B3601" t="s">
        <v>97</v>
      </c>
      <c r="C3601" t="s">
        <v>736</v>
      </c>
    </row>
    <row r="3602" spans="1:4" x14ac:dyDescent="0.5">
      <c r="A3602" t="s">
        <v>401</v>
      </c>
      <c r="B3602" t="s">
        <v>97</v>
      </c>
      <c r="C3602" t="s">
        <v>733</v>
      </c>
    </row>
    <row r="3603" spans="1:4" x14ac:dyDescent="0.5">
      <c r="A3603" t="s">
        <v>209</v>
      </c>
      <c r="B3603" t="s">
        <v>97</v>
      </c>
      <c r="C3603" t="s">
        <v>209</v>
      </c>
    </row>
    <row r="3604" spans="1:4" x14ac:dyDescent="0.5">
      <c r="A3604" t="s">
        <v>266</v>
      </c>
      <c r="B3604" t="s">
        <v>96</v>
      </c>
      <c r="C3604" t="s">
        <v>266</v>
      </c>
      <c r="D3604" t="s">
        <v>98</v>
      </c>
    </row>
    <row r="3605" spans="1:4" x14ac:dyDescent="0.5">
      <c r="A3605" t="s">
        <v>363</v>
      </c>
      <c r="B3605" t="s">
        <v>97</v>
      </c>
      <c r="C3605" t="s">
        <v>363</v>
      </c>
    </row>
    <row r="3606" spans="1:4" x14ac:dyDescent="0.5">
      <c r="A3606" t="s">
        <v>905</v>
      </c>
      <c r="B3606" t="s">
        <v>97</v>
      </c>
      <c r="C3606" t="s">
        <v>905</v>
      </c>
      <c r="D3606" t="s">
        <v>98</v>
      </c>
    </row>
    <row r="3607" spans="1:4" x14ac:dyDescent="0.5">
      <c r="A3607" t="s">
        <v>159</v>
      </c>
      <c r="B3607" t="s">
        <v>97</v>
      </c>
      <c r="C3607" t="s">
        <v>159</v>
      </c>
      <c r="D3607" t="s">
        <v>98</v>
      </c>
    </row>
    <row r="3608" spans="1:4" x14ac:dyDescent="0.5">
      <c r="A3608" t="s">
        <v>158</v>
      </c>
      <c r="B3608" t="s">
        <v>97</v>
      </c>
      <c r="C3608" t="s">
        <v>158</v>
      </c>
    </row>
    <row r="3609" spans="1:4" x14ac:dyDescent="0.5">
      <c r="A3609" t="s">
        <v>235</v>
      </c>
      <c r="B3609" t="s">
        <v>97</v>
      </c>
      <c r="C3609" t="s">
        <v>235</v>
      </c>
    </row>
    <row r="3610" spans="1:4" x14ac:dyDescent="0.5">
      <c r="A3610" t="s">
        <v>425</v>
      </c>
      <c r="B3610" t="s">
        <v>97</v>
      </c>
      <c r="C3610" t="s">
        <v>425</v>
      </c>
      <c r="D3610" t="s">
        <v>705</v>
      </c>
    </row>
    <row r="3611" spans="1:4" x14ac:dyDescent="0.5">
      <c r="A3611" t="s">
        <v>214</v>
      </c>
      <c r="B3611" t="s">
        <v>97</v>
      </c>
      <c r="C3611" t="s">
        <v>779</v>
      </c>
    </row>
    <row r="3612" spans="1:4" x14ac:dyDescent="0.5">
      <c r="A3612" t="s">
        <v>258</v>
      </c>
      <c r="B3612" t="s">
        <v>97</v>
      </c>
      <c r="C3612" t="s">
        <v>258</v>
      </c>
      <c r="D3612" t="s">
        <v>98</v>
      </c>
    </row>
    <row r="3613" spans="1:4" x14ac:dyDescent="0.5">
      <c r="A3613" t="s">
        <v>1180</v>
      </c>
      <c r="B3613" t="s">
        <v>97</v>
      </c>
      <c r="C3613" t="s">
        <v>1181</v>
      </c>
      <c r="D3613" t="s">
        <v>722</v>
      </c>
    </row>
    <row r="3614" spans="1:4" x14ac:dyDescent="0.5">
      <c r="A3614" t="s">
        <v>161</v>
      </c>
      <c r="B3614" t="s">
        <v>97</v>
      </c>
      <c r="C3614" t="s">
        <v>1093</v>
      </c>
    </row>
    <row r="3615" spans="1:4" x14ac:dyDescent="0.5">
      <c r="A3615" t="s">
        <v>1335</v>
      </c>
      <c r="B3615" t="s">
        <v>97</v>
      </c>
      <c r="C3615" t="s">
        <v>1335</v>
      </c>
      <c r="D3615" t="s">
        <v>705</v>
      </c>
    </row>
    <row r="3616" spans="1:4" x14ac:dyDescent="0.5">
      <c r="A3616" t="s">
        <v>156</v>
      </c>
      <c r="B3616" t="s">
        <v>97</v>
      </c>
      <c r="C3616" t="s">
        <v>156</v>
      </c>
      <c r="D3616" t="s">
        <v>98</v>
      </c>
    </row>
    <row r="3617" spans="1:4" x14ac:dyDescent="0.5">
      <c r="A3617" t="s">
        <v>647</v>
      </c>
      <c r="B3617" t="s">
        <v>97</v>
      </c>
      <c r="C3617" t="s">
        <v>647</v>
      </c>
    </row>
    <row r="3618" spans="1:4" x14ac:dyDescent="0.5">
      <c r="A3618" t="s">
        <v>1330</v>
      </c>
      <c r="B3618" t="s">
        <v>97</v>
      </c>
      <c r="C3618" t="s">
        <v>1331</v>
      </c>
      <c r="D3618" t="s">
        <v>98</v>
      </c>
    </row>
    <row r="3619" spans="1:4" x14ac:dyDescent="0.5">
      <c r="A3619" t="s">
        <v>1326</v>
      </c>
      <c r="B3619" t="s">
        <v>97</v>
      </c>
      <c r="C3619" t="s">
        <v>1326</v>
      </c>
    </row>
    <row r="3620" spans="1:4" x14ac:dyDescent="0.5">
      <c r="A3620" t="s">
        <v>196</v>
      </c>
      <c r="B3620" t="s">
        <v>97</v>
      </c>
      <c r="C3620" t="s">
        <v>196</v>
      </c>
      <c r="D3620" t="s">
        <v>98</v>
      </c>
    </row>
    <row r="3621" spans="1:4" x14ac:dyDescent="0.5">
      <c r="A3621" t="s">
        <v>1182</v>
      </c>
      <c r="B3621" t="s">
        <v>97</v>
      </c>
      <c r="C3621" t="s">
        <v>1182</v>
      </c>
      <c r="D3621" t="s">
        <v>98</v>
      </c>
    </row>
    <row r="3622" spans="1:4" x14ac:dyDescent="0.5">
      <c r="A3622" t="s">
        <v>1131</v>
      </c>
      <c r="B3622" t="s">
        <v>97</v>
      </c>
      <c r="C3622" t="s">
        <v>1131</v>
      </c>
    </row>
    <row r="3623" spans="1:4" x14ac:dyDescent="0.5">
      <c r="A3623" t="s">
        <v>312</v>
      </c>
      <c r="B3623" t="s">
        <v>97</v>
      </c>
      <c r="C3623" t="s">
        <v>312</v>
      </c>
      <c r="D3623" t="s">
        <v>98</v>
      </c>
    </row>
    <row r="3624" spans="1:4" x14ac:dyDescent="0.5">
      <c r="A3624" t="s">
        <v>245</v>
      </c>
      <c r="B3624" t="s">
        <v>97</v>
      </c>
      <c r="C3624" t="s">
        <v>245</v>
      </c>
      <c r="D3624" t="s">
        <v>98</v>
      </c>
    </row>
    <row r="3625" spans="1:4" x14ac:dyDescent="0.5">
      <c r="A3625" t="s">
        <v>1112</v>
      </c>
      <c r="B3625" t="s">
        <v>97</v>
      </c>
      <c r="C3625" t="s">
        <v>1336</v>
      </c>
      <c r="D3625" t="s">
        <v>98</v>
      </c>
    </row>
    <row r="3626" spans="1:4" x14ac:dyDescent="0.5">
      <c r="A3626" t="s">
        <v>105</v>
      </c>
      <c r="B3626" t="s">
        <v>96</v>
      </c>
      <c r="C3626" t="s">
        <v>105</v>
      </c>
      <c r="D3626" t="s">
        <v>98</v>
      </c>
    </row>
    <row r="3627" spans="1:4" x14ac:dyDescent="0.5">
      <c r="A3627" t="s">
        <v>1040</v>
      </c>
      <c r="B3627" t="s">
        <v>97</v>
      </c>
      <c r="C3627" t="s">
        <v>1040</v>
      </c>
      <c r="D3627" t="s">
        <v>98</v>
      </c>
    </row>
    <row r="3628" spans="1:4" x14ac:dyDescent="0.5">
      <c r="A3628" t="s">
        <v>179</v>
      </c>
      <c r="B3628" t="s">
        <v>97</v>
      </c>
      <c r="C3628" t="s">
        <v>798</v>
      </c>
      <c r="D3628" t="s">
        <v>705</v>
      </c>
    </row>
    <row r="3629" spans="1:4" x14ac:dyDescent="0.5">
      <c r="A3629" t="s">
        <v>319</v>
      </c>
      <c r="B3629" t="s">
        <v>97</v>
      </c>
      <c r="C3629" t="s">
        <v>319</v>
      </c>
      <c r="D3629" t="s">
        <v>98</v>
      </c>
    </row>
    <row r="3630" spans="1:4" x14ac:dyDescent="0.5">
      <c r="A3630" t="s">
        <v>122</v>
      </c>
      <c r="B3630" t="s">
        <v>97</v>
      </c>
      <c r="C3630" t="s">
        <v>122</v>
      </c>
    </row>
    <row r="3631" spans="1:4" x14ac:dyDescent="0.5">
      <c r="A3631" t="s">
        <v>174</v>
      </c>
      <c r="B3631" t="s">
        <v>96</v>
      </c>
      <c r="C3631" t="s">
        <v>174</v>
      </c>
    </row>
    <row r="3632" spans="1:4" x14ac:dyDescent="0.5">
      <c r="A3632" t="s">
        <v>1121</v>
      </c>
      <c r="B3632" t="s">
        <v>97</v>
      </c>
      <c r="C3632" t="s">
        <v>1121</v>
      </c>
      <c r="D3632" t="s">
        <v>98</v>
      </c>
    </row>
    <row r="3633" spans="1:4" x14ac:dyDescent="0.5">
      <c r="A3633" t="s">
        <v>1193</v>
      </c>
      <c r="B3633" t="s">
        <v>96</v>
      </c>
      <c r="C3633" t="s">
        <v>1194</v>
      </c>
      <c r="D3633" t="s">
        <v>98</v>
      </c>
    </row>
    <row r="3634" spans="1:4" x14ac:dyDescent="0.5">
      <c r="A3634" t="s">
        <v>166</v>
      </c>
      <c r="B3634" t="s">
        <v>97</v>
      </c>
      <c r="C3634" t="s">
        <v>166</v>
      </c>
    </row>
    <row r="3635" spans="1:4" x14ac:dyDescent="0.5">
      <c r="A3635" t="s">
        <v>229</v>
      </c>
      <c r="B3635" t="s">
        <v>97</v>
      </c>
      <c r="C3635" t="s">
        <v>229</v>
      </c>
      <c r="D3635" t="s">
        <v>722</v>
      </c>
    </row>
    <row r="3636" spans="1:4" x14ac:dyDescent="0.5">
      <c r="A3636" t="s">
        <v>220</v>
      </c>
      <c r="B3636" t="s">
        <v>96</v>
      </c>
      <c r="C3636" t="s">
        <v>220</v>
      </c>
      <c r="D3636" t="s">
        <v>98</v>
      </c>
    </row>
    <row r="3637" spans="1:4" x14ac:dyDescent="0.5">
      <c r="A3637" t="s">
        <v>115</v>
      </c>
      <c r="B3637" t="s">
        <v>97</v>
      </c>
      <c r="C3637" t="s">
        <v>115</v>
      </c>
      <c r="D3637" t="s">
        <v>705</v>
      </c>
    </row>
    <row r="3638" spans="1:4" x14ac:dyDescent="0.5">
      <c r="A3638" t="s">
        <v>1337</v>
      </c>
      <c r="B3638" t="s">
        <v>97</v>
      </c>
      <c r="C3638" t="s">
        <v>1337</v>
      </c>
    </row>
    <row r="3639" spans="1:4" x14ac:dyDescent="0.5">
      <c r="A3639" t="s">
        <v>427</v>
      </c>
      <c r="B3639" t="s">
        <v>96</v>
      </c>
      <c r="C3639" t="s">
        <v>427</v>
      </c>
    </row>
    <row r="3640" spans="1:4" x14ac:dyDescent="0.5">
      <c r="A3640" t="s">
        <v>126</v>
      </c>
      <c r="B3640" t="s">
        <v>97</v>
      </c>
      <c r="C3640" t="s">
        <v>768</v>
      </c>
      <c r="D3640" t="s">
        <v>98</v>
      </c>
    </row>
    <row r="3641" spans="1:4" x14ac:dyDescent="0.5">
      <c r="A3641" t="s">
        <v>276</v>
      </c>
      <c r="B3641" t="s">
        <v>96</v>
      </c>
      <c r="C3641" t="s">
        <v>276</v>
      </c>
      <c r="D3641" t="s">
        <v>98</v>
      </c>
    </row>
    <row r="3642" spans="1:4" x14ac:dyDescent="0.5">
      <c r="A3642" t="s">
        <v>550</v>
      </c>
      <c r="B3642" t="s">
        <v>97</v>
      </c>
      <c r="C3642" t="s">
        <v>736</v>
      </c>
    </row>
    <row r="3643" spans="1:4" x14ac:dyDescent="0.5">
      <c r="A3643" t="s">
        <v>258</v>
      </c>
      <c r="B3643" t="s">
        <v>97</v>
      </c>
      <c r="C3643" t="s">
        <v>258</v>
      </c>
      <c r="D3643" t="s">
        <v>98</v>
      </c>
    </row>
    <row r="3644" spans="1:4" x14ac:dyDescent="0.5">
      <c r="A3644" t="s">
        <v>1060</v>
      </c>
      <c r="B3644" t="s">
        <v>96</v>
      </c>
      <c r="C3644" t="s">
        <v>1061</v>
      </c>
    </row>
    <row r="3645" spans="1:4" x14ac:dyDescent="0.5">
      <c r="A3645" t="s">
        <v>1044</v>
      </c>
      <c r="B3645" t="s">
        <v>97</v>
      </c>
      <c r="C3645" t="s">
        <v>1044</v>
      </c>
    </row>
    <row r="3646" spans="1:4" x14ac:dyDescent="0.5">
      <c r="A3646" t="s">
        <v>182</v>
      </c>
      <c r="B3646" t="s">
        <v>97</v>
      </c>
      <c r="C3646" t="s">
        <v>182</v>
      </c>
      <c r="D3646" t="s">
        <v>705</v>
      </c>
    </row>
    <row r="3647" spans="1:4" x14ac:dyDescent="0.5">
      <c r="A3647" t="s">
        <v>499</v>
      </c>
      <c r="B3647" t="s">
        <v>97</v>
      </c>
      <c r="C3647" t="s">
        <v>499</v>
      </c>
    </row>
    <row r="3648" spans="1:4" x14ac:dyDescent="0.5">
      <c r="A3648" t="s">
        <v>559</v>
      </c>
      <c r="B3648" t="s">
        <v>97</v>
      </c>
      <c r="C3648" t="s">
        <v>775</v>
      </c>
      <c r="D3648" t="s">
        <v>701</v>
      </c>
    </row>
    <row r="3649" spans="1:4" x14ac:dyDescent="0.5">
      <c r="A3649" t="s">
        <v>1091</v>
      </c>
      <c r="B3649" t="s">
        <v>97</v>
      </c>
      <c r="C3649" t="s">
        <v>1338</v>
      </c>
    </row>
    <row r="3650" spans="1:4" x14ac:dyDescent="0.5">
      <c r="A3650" t="s">
        <v>872</v>
      </c>
      <c r="B3650" t="s">
        <v>97</v>
      </c>
      <c r="C3650" t="s">
        <v>872</v>
      </c>
    </row>
    <row r="3651" spans="1:4" x14ac:dyDescent="0.5">
      <c r="A3651" t="s">
        <v>1220</v>
      </c>
      <c r="B3651" t="s">
        <v>97</v>
      </c>
      <c r="C3651" t="s">
        <v>1221</v>
      </c>
    </row>
    <row r="3652" spans="1:4" x14ac:dyDescent="0.5">
      <c r="A3652" t="s">
        <v>151</v>
      </c>
      <c r="B3652" t="s">
        <v>97</v>
      </c>
      <c r="C3652" t="s">
        <v>749</v>
      </c>
    </row>
    <row r="3653" spans="1:4" x14ac:dyDescent="0.5">
      <c r="A3653" t="s">
        <v>1321</v>
      </c>
      <c r="B3653" t="s">
        <v>97</v>
      </c>
      <c r="C3653" t="s">
        <v>1322</v>
      </c>
      <c r="D3653" t="s">
        <v>98</v>
      </c>
    </row>
    <row r="3654" spans="1:4" x14ac:dyDescent="0.5">
      <c r="A3654" t="s">
        <v>323</v>
      </c>
      <c r="B3654" t="s">
        <v>97</v>
      </c>
      <c r="C3654" t="s">
        <v>755</v>
      </c>
    </row>
    <row r="3655" spans="1:4" x14ac:dyDescent="0.5">
      <c r="A3655" t="s">
        <v>162</v>
      </c>
      <c r="B3655" t="s">
        <v>97</v>
      </c>
      <c r="C3655" t="s">
        <v>162</v>
      </c>
      <c r="D3655" t="s">
        <v>98</v>
      </c>
    </row>
    <row r="3656" spans="1:4" x14ac:dyDescent="0.5">
      <c r="A3656" t="s">
        <v>299</v>
      </c>
      <c r="B3656" t="s">
        <v>97</v>
      </c>
      <c r="C3656" t="s">
        <v>871</v>
      </c>
      <c r="D3656" t="s">
        <v>705</v>
      </c>
    </row>
    <row r="3657" spans="1:4" x14ac:dyDescent="0.5">
      <c r="A3657" t="s">
        <v>1339</v>
      </c>
      <c r="B3657" t="s">
        <v>97</v>
      </c>
      <c r="C3657" t="s">
        <v>1339</v>
      </c>
      <c r="D3657" t="s">
        <v>722</v>
      </c>
    </row>
    <row r="3658" spans="1:4" x14ac:dyDescent="0.5">
      <c r="A3658" t="s">
        <v>1098</v>
      </c>
      <c r="B3658" t="s">
        <v>97</v>
      </c>
      <c r="C3658" t="s">
        <v>1099</v>
      </c>
      <c r="D3658" t="s">
        <v>722</v>
      </c>
    </row>
    <row r="3659" spans="1:4" x14ac:dyDescent="0.5">
      <c r="A3659" t="s">
        <v>627</v>
      </c>
      <c r="B3659" t="s">
        <v>97</v>
      </c>
      <c r="C3659" t="s">
        <v>888</v>
      </c>
      <c r="D3659" t="s">
        <v>722</v>
      </c>
    </row>
    <row r="3660" spans="1:4" x14ac:dyDescent="0.5">
      <c r="A3660" t="s">
        <v>580</v>
      </c>
      <c r="B3660" t="s">
        <v>97</v>
      </c>
      <c r="C3660" t="s">
        <v>580</v>
      </c>
      <c r="D3660" t="s">
        <v>98</v>
      </c>
    </row>
    <row r="3661" spans="1:4" x14ac:dyDescent="0.5">
      <c r="A3661" t="s">
        <v>139</v>
      </c>
      <c r="B3661" t="s">
        <v>97</v>
      </c>
      <c r="C3661" t="s">
        <v>139</v>
      </c>
    </row>
    <row r="3662" spans="1:4" x14ac:dyDescent="0.5">
      <c r="A3662" t="s">
        <v>1192</v>
      </c>
      <c r="B3662" t="s">
        <v>97</v>
      </c>
      <c r="C3662" t="s">
        <v>1192</v>
      </c>
    </row>
    <row r="3663" spans="1:4" x14ac:dyDescent="0.5">
      <c r="A3663" t="s">
        <v>401</v>
      </c>
      <c r="B3663" t="s">
        <v>97</v>
      </c>
      <c r="C3663" t="s">
        <v>733</v>
      </c>
    </row>
    <row r="3664" spans="1:4" x14ac:dyDescent="0.5">
      <c r="A3664" t="s">
        <v>401</v>
      </c>
      <c r="B3664" t="s">
        <v>97</v>
      </c>
      <c r="C3664" t="s">
        <v>733</v>
      </c>
    </row>
    <row r="3665" spans="1:4" x14ac:dyDescent="0.5">
      <c r="A3665" t="s">
        <v>329</v>
      </c>
      <c r="B3665" t="s">
        <v>97</v>
      </c>
      <c r="C3665" t="s">
        <v>744</v>
      </c>
      <c r="D3665" t="s">
        <v>722</v>
      </c>
    </row>
    <row r="3666" spans="1:4" x14ac:dyDescent="0.5">
      <c r="A3666" t="s">
        <v>323</v>
      </c>
      <c r="B3666" t="s">
        <v>97</v>
      </c>
      <c r="C3666" t="s">
        <v>755</v>
      </c>
    </row>
    <row r="3667" spans="1:4" x14ac:dyDescent="0.5">
      <c r="A3667" t="s">
        <v>122</v>
      </c>
      <c r="B3667" t="s">
        <v>97</v>
      </c>
      <c r="C3667" t="s">
        <v>122</v>
      </c>
    </row>
    <row r="3668" spans="1:4" x14ac:dyDescent="0.5">
      <c r="A3668" t="s">
        <v>960</v>
      </c>
      <c r="B3668" t="s">
        <v>97</v>
      </c>
      <c r="C3668" t="s">
        <v>960</v>
      </c>
      <c r="D3668" t="s">
        <v>701</v>
      </c>
    </row>
    <row r="3669" spans="1:4" x14ac:dyDescent="0.5">
      <c r="A3669" t="s">
        <v>409</v>
      </c>
      <c r="B3669" t="s">
        <v>97</v>
      </c>
      <c r="C3669" t="s">
        <v>409</v>
      </c>
    </row>
    <row r="3670" spans="1:4" x14ac:dyDescent="0.5">
      <c r="A3670" t="s">
        <v>1314</v>
      </c>
      <c r="B3670" t="s">
        <v>97</v>
      </c>
      <c r="C3670" t="s">
        <v>787</v>
      </c>
    </row>
    <row r="3671" spans="1:4" x14ac:dyDescent="0.5">
      <c r="A3671" t="s">
        <v>426</v>
      </c>
      <c r="B3671" t="s">
        <v>97</v>
      </c>
      <c r="C3671" t="s">
        <v>426</v>
      </c>
    </row>
    <row r="3672" spans="1:4" x14ac:dyDescent="0.5">
      <c r="A3672" t="s">
        <v>1132</v>
      </c>
      <c r="B3672" t="s">
        <v>96</v>
      </c>
      <c r="C3672" t="s">
        <v>1132</v>
      </c>
    </row>
    <row r="3673" spans="1:4" x14ac:dyDescent="0.5">
      <c r="A3673" t="s">
        <v>172</v>
      </c>
      <c r="B3673" t="s">
        <v>97</v>
      </c>
      <c r="C3673" t="s">
        <v>717</v>
      </c>
      <c r="D3673" t="s">
        <v>98</v>
      </c>
    </row>
    <row r="3674" spans="1:4" x14ac:dyDescent="0.5">
      <c r="A3674" t="s">
        <v>1340</v>
      </c>
      <c r="B3674" t="s">
        <v>97</v>
      </c>
      <c r="C3674" t="s">
        <v>1341</v>
      </c>
      <c r="D3674" t="s">
        <v>98</v>
      </c>
    </row>
    <row r="3675" spans="1:4" x14ac:dyDescent="0.5">
      <c r="A3675" t="s">
        <v>171</v>
      </c>
      <c r="B3675" t="s">
        <v>97</v>
      </c>
      <c r="C3675" t="s">
        <v>787</v>
      </c>
    </row>
    <row r="3676" spans="1:4" x14ac:dyDescent="0.5">
      <c r="A3676" t="s">
        <v>501</v>
      </c>
      <c r="B3676" t="s">
        <v>97</v>
      </c>
      <c r="C3676" t="s">
        <v>501</v>
      </c>
      <c r="D3676" t="s">
        <v>98</v>
      </c>
    </row>
    <row r="3677" spans="1:4" x14ac:dyDescent="0.5">
      <c r="A3677" t="s">
        <v>264</v>
      </c>
      <c r="B3677" t="s">
        <v>97</v>
      </c>
      <c r="C3677" t="s">
        <v>786</v>
      </c>
    </row>
    <row r="3678" spans="1:4" x14ac:dyDescent="0.5">
      <c r="A3678" t="s">
        <v>721</v>
      </c>
      <c r="B3678" t="s">
        <v>97</v>
      </c>
      <c r="C3678" t="s">
        <v>414</v>
      </c>
      <c r="D3678" t="s">
        <v>98</v>
      </c>
    </row>
    <row r="3679" spans="1:4" x14ac:dyDescent="0.5">
      <c r="A3679" t="s">
        <v>953</v>
      </c>
      <c r="B3679" t="s">
        <v>97</v>
      </c>
      <c r="C3679" t="s">
        <v>954</v>
      </c>
      <c r="D3679" t="s">
        <v>705</v>
      </c>
    </row>
    <row r="3680" spans="1:4" x14ac:dyDescent="0.5">
      <c r="A3680" t="s">
        <v>1057</v>
      </c>
      <c r="B3680" t="s">
        <v>97</v>
      </c>
      <c r="C3680" t="s">
        <v>1057</v>
      </c>
      <c r="D3680" t="s">
        <v>98</v>
      </c>
    </row>
    <row r="3681" spans="1:4" x14ac:dyDescent="0.5">
      <c r="A3681" t="s">
        <v>1342</v>
      </c>
      <c r="B3681" t="s">
        <v>97</v>
      </c>
      <c r="C3681" t="s">
        <v>1342</v>
      </c>
    </row>
    <row r="3682" spans="1:4" x14ac:dyDescent="0.5">
      <c r="A3682" t="s">
        <v>784</v>
      </c>
      <c r="B3682" t="s">
        <v>97</v>
      </c>
      <c r="C3682" t="s">
        <v>784</v>
      </c>
      <c r="D3682" t="s">
        <v>98</v>
      </c>
    </row>
    <row r="3683" spans="1:4" x14ac:dyDescent="0.5">
      <c r="A3683" t="s">
        <v>520</v>
      </c>
      <c r="B3683" t="s">
        <v>96</v>
      </c>
      <c r="C3683" t="s">
        <v>520</v>
      </c>
    </row>
    <row r="3684" spans="1:4" x14ac:dyDescent="0.5">
      <c r="A3684" t="s">
        <v>1343</v>
      </c>
      <c r="B3684" t="s">
        <v>97</v>
      </c>
      <c r="C3684" t="s">
        <v>1343</v>
      </c>
    </row>
    <row r="3685" spans="1:4" x14ac:dyDescent="0.5">
      <c r="A3685" t="s">
        <v>363</v>
      </c>
      <c r="B3685" t="s">
        <v>97</v>
      </c>
      <c r="C3685" t="s">
        <v>363</v>
      </c>
    </row>
    <row r="3686" spans="1:4" x14ac:dyDescent="0.5">
      <c r="A3686" t="s">
        <v>1344</v>
      </c>
      <c r="B3686" t="s">
        <v>97</v>
      </c>
      <c r="C3686" t="s">
        <v>1345</v>
      </c>
      <c r="D3686" t="s">
        <v>98</v>
      </c>
    </row>
    <row r="3687" spans="1:4" x14ac:dyDescent="0.5">
      <c r="A3687" t="s">
        <v>315</v>
      </c>
      <c r="B3687" t="s">
        <v>97</v>
      </c>
      <c r="C3687" t="s">
        <v>851</v>
      </c>
      <c r="D3687" t="s">
        <v>722</v>
      </c>
    </row>
    <row r="3688" spans="1:4" x14ac:dyDescent="0.5">
      <c r="A3688" t="s">
        <v>1098</v>
      </c>
      <c r="B3688" t="s">
        <v>97</v>
      </c>
      <c r="C3688" t="s">
        <v>1099</v>
      </c>
      <c r="D3688" t="s">
        <v>722</v>
      </c>
    </row>
    <row r="3689" spans="1:4" x14ac:dyDescent="0.5">
      <c r="A3689" t="s">
        <v>535</v>
      </c>
      <c r="B3689" t="s">
        <v>97</v>
      </c>
      <c r="C3689" t="s">
        <v>535</v>
      </c>
    </row>
    <row r="3690" spans="1:4" x14ac:dyDescent="0.5">
      <c r="A3690" t="s">
        <v>1121</v>
      </c>
      <c r="B3690" t="s">
        <v>97</v>
      </c>
      <c r="C3690" t="s">
        <v>1121</v>
      </c>
      <c r="D3690" t="s">
        <v>98</v>
      </c>
    </row>
    <row r="3691" spans="1:4" x14ac:dyDescent="0.5">
      <c r="A3691" t="s">
        <v>947</v>
      </c>
      <c r="B3691" t="s">
        <v>97</v>
      </c>
      <c r="C3691" t="s">
        <v>947</v>
      </c>
      <c r="D3691" t="s">
        <v>98</v>
      </c>
    </row>
    <row r="3692" spans="1:4" x14ac:dyDescent="0.5">
      <c r="A3692" t="s">
        <v>318</v>
      </c>
      <c r="B3692" t="s">
        <v>97</v>
      </c>
      <c r="C3692" t="s">
        <v>318</v>
      </c>
    </row>
    <row r="3693" spans="1:4" x14ac:dyDescent="0.5">
      <c r="A3693" t="s">
        <v>174</v>
      </c>
      <c r="B3693" t="s">
        <v>96</v>
      </c>
      <c r="C3693" t="s">
        <v>174</v>
      </c>
    </row>
    <row r="3694" spans="1:4" x14ac:dyDescent="0.5">
      <c r="A3694" t="s">
        <v>115</v>
      </c>
      <c r="B3694" t="s">
        <v>97</v>
      </c>
      <c r="C3694" t="s">
        <v>115</v>
      </c>
      <c r="D3694" t="s">
        <v>705</v>
      </c>
    </row>
    <row r="3695" spans="1:4" x14ac:dyDescent="0.5">
      <c r="A3695" t="s">
        <v>299</v>
      </c>
      <c r="B3695" t="s">
        <v>97</v>
      </c>
      <c r="C3695" t="s">
        <v>299</v>
      </c>
      <c r="D3695" t="s">
        <v>705</v>
      </c>
    </row>
    <row r="3696" spans="1:4" x14ac:dyDescent="0.5">
      <c r="A3696" t="s">
        <v>508</v>
      </c>
      <c r="B3696" t="s">
        <v>97</v>
      </c>
      <c r="C3696" t="s">
        <v>508</v>
      </c>
      <c r="D3696" t="s">
        <v>98</v>
      </c>
    </row>
    <row r="3697" spans="1:4" x14ac:dyDescent="0.5">
      <c r="A3697" t="s">
        <v>151</v>
      </c>
      <c r="B3697" t="s">
        <v>97</v>
      </c>
      <c r="C3697" t="s">
        <v>749</v>
      </c>
    </row>
    <row r="3698" spans="1:4" x14ac:dyDescent="0.5">
      <c r="A3698" t="s">
        <v>745</v>
      </c>
      <c r="B3698" t="s">
        <v>97</v>
      </c>
      <c r="C3698" t="s">
        <v>178</v>
      </c>
      <c r="D3698" t="s">
        <v>98</v>
      </c>
    </row>
    <row r="3699" spans="1:4" x14ac:dyDescent="0.5">
      <c r="A3699" t="s">
        <v>1346</v>
      </c>
      <c r="B3699" t="s">
        <v>97</v>
      </c>
      <c r="C3699" t="s">
        <v>1346</v>
      </c>
      <c r="D3699" t="s">
        <v>98</v>
      </c>
    </row>
    <row r="3700" spans="1:4" x14ac:dyDescent="0.5">
      <c r="A3700" t="s">
        <v>161</v>
      </c>
      <c r="B3700" t="s">
        <v>97</v>
      </c>
      <c r="C3700" t="s">
        <v>1104</v>
      </c>
    </row>
    <row r="3701" spans="1:4" x14ac:dyDescent="0.5">
      <c r="A3701" t="s">
        <v>315</v>
      </c>
      <c r="B3701" t="s">
        <v>97</v>
      </c>
      <c r="C3701" t="s">
        <v>907</v>
      </c>
      <c r="D3701" t="s">
        <v>722</v>
      </c>
    </row>
    <row r="3702" spans="1:4" x14ac:dyDescent="0.5">
      <c r="A3702" t="s">
        <v>170</v>
      </c>
      <c r="B3702" t="s">
        <v>97</v>
      </c>
      <c r="C3702" t="s">
        <v>700</v>
      </c>
    </row>
    <row r="3703" spans="1:4" x14ac:dyDescent="0.5">
      <c r="A3703" t="s">
        <v>1347</v>
      </c>
      <c r="B3703" t="s">
        <v>97</v>
      </c>
      <c r="C3703" t="s">
        <v>1348</v>
      </c>
    </row>
    <row r="3704" spans="1:4" x14ac:dyDescent="0.5">
      <c r="A3704" t="s">
        <v>666</v>
      </c>
      <c r="B3704" t="s">
        <v>97</v>
      </c>
      <c r="C3704" t="s">
        <v>1349</v>
      </c>
    </row>
    <row r="3705" spans="1:4" x14ac:dyDescent="0.5">
      <c r="A3705" t="s">
        <v>1067</v>
      </c>
      <c r="B3705" t="s">
        <v>97</v>
      </c>
      <c r="C3705" t="s">
        <v>1068</v>
      </c>
    </row>
    <row r="3706" spans="1:4" x14ac:dyDescent="0.5">
      <c r="A3706" t="s">
        <v>666</v>
      </c>
      <c r="B3706" t="s">
        <v>97</v>
      </c>
      <c r="C3706" t="s">
        <v>832</v>
      </c>
    </row>
    <row r="3707" spans="1:4" x14ac:dyDescent="0.5">
      <c r="A3707" t="s">
        <v>159</v>
      </c>
      <c r="B3707" t="s">
        <v>97</v>
      </c>
      <c r="C3707" t="s">
        <v>159</v>
      </c>
      <c r="D3707" t="s">
        <v>98</v>
      </c>
    </row>
    <row r="3708" spans="1:4" x14ac:dyDescent="0.5">
      <c r="A3708" t="s">
        <v>1193</v>
      </c>
      <c r="B3708" t="s">
        <v>96</v>
      </c>
      <c r="C3708" t="s">
        <v>1194</v>
      </c>
      <c r="D3708" t="s">
        <v>98</v>
      </c>
    </row>
    <row r="3709" spans="1:4" x14ac:dyDescent="0.5">
      <c r="A3709" t="s">
        <v>323</v>
      </c>
      <c r="B3709" t="s">
        <v>97</v>
      </c>
      <c r="C3709" t="s">
        <v>833</v>
      </c>
    </row>
    <row r="3710" spans="1:4" x14ac:dyDescent="0.5">
      <c r="A3710" t="s">
        <v>574</v>
      </c>
      <c r="B3710" t="s">
        <v>97</v>
      </c>
      <c r="C3710" t="s">
        <v>574</v>
      </c>
      <c r="D3710" t="s">
        <v>98</v>
      </c>
    </row>
    <row r="3711" spans="1:4" x14ac:dyDescent="0.5">
      <c r="A3711" t="s">
        <v>1043</v>
      </c>
      <c r="B3711" t="s">
        <v>97</v>
      </c>
      <c r="C3711" t="s">
        <v>1043</v>
      </c>
    </row>
    <row r="3712" spans="1:4" x14ac:dyDescent="0.5">
      <c r="A3712" t="s">
        <v>139</v>
      </c>
      <c r="B3712" t="s">
        <v>97</v>
      </c>
      <c r="C3712" t="s">
        <v>139</v>
      </c>
    </row>
    <row r="3713" spans="1:4" x14ac:dyDescent="0.5">
      <c r="A3713" t="s">
        <v>574</v>
      </c>
      <c r="B3713" t="s">
        <v>97</v>
      </c>
      <c r="C3713" t="s">
        <v>574</v>
      </c>
      <c r="D3713" t="s">
        <v>98</v>
      </c>
    </row>
    <row r="3714" spans="1:4" x14ac:dyDescent="0.5">
      <c r="A3714" t="s">
        <v>508</v>
      </c>
      <c r="B3714" t="s">
        <v>97</v>
      </c>
      <c r="C3714" t="s">
        <v>508</v>
      </c>
      <c r="D3714" t="s">
        <v>98</v>
      </c>
    </row>
    <row r="3715" spans="1:4" x14ac:dyDescent="0.5">
      <c r="A3715" t="s">
        <v>396</v>
      </c>
      <c r="B3715" t="s">
        <v>97</v>
      </c>
      <c r="C3715" t="s">
        <v>396</v>
      </c>
      <c r="D3715" t="s">
        <v>98</v>
      </c>
    </row>
    <row r="3716" spans="1:4" x14ac:dyDescent="0.5">
      <c r="A3716" t="s">
        <v>292</v>
      </c>
      <c r="B3716" t="s">
        <v>97</v>
      </c>
      <c r="C3716" t="s">
        <v>292</v>
      </c>
      <c r="D3716" t="s">
        <v>98</v>
      </c>
    </row>
    <row r="3717" spans="1:4" x14ac:dyDescent="0.5">
      <c r="A3717" t="s">
        <v>1253</v>
      </c>
      <c r="B3717" t="s">
        <v>97</v>
      </c>
      <c r="C3717" t="s">
        <v>1253</v>
      </c>
    </row>
    <row r="3718" spans="1:4" x14ac:dyDescent="0.5">
      <c r="A3718" t="s">
        <v>660</v>
      </c>
      <c r="B3718" t="s">
        <v>96</v>
      </c>
      <c r="C3718" t="s">
        <v>660</v>
      </c>
      <c r="D3718" t="s">
        <v>98</v>
      </c>
    </row>
    <row r="3719" spans="1:4" x14ac:dyDescent="0.5">
      <c r="A3719" t="s">
        <v>585</v>
      </c>
      <c r="B3719" t="s">
        <v>96</v>
      </c>
      <c r="C3719" t="s">
        <v>585</v>
      </c>
      <c r="D3719" t="s">
        <v>98</v>
      </c>
    </row>
    <row r="3720" spans="1:4" x14ac:dyDescent="0.5">
      <c r="A3720" t="s">
        <v>636</v>
      </c>
      <c r="B3720" t="s">
        <v>97</v>
      </c>
      <c r="C3720" t="s">
        <v>636</v>
      </c>
    </row>
    <row r="3721" spans="1:4" x14ac:dyDescent="0.5">
      <c r="A3721" t="s">
        <v>1350</v>
      </c>
      <c r="B3721" t="s">
        <v>97</v>
      </c>
      <c r="C3721" t="s">
        <v>1351</v>
      </c>
      <c r="D3721" t="s">
        <v>98</v>
      </c>
    </row>
    <row r="3722" spans="1:4" x14ac:dyDescent="0.5">
      <c r="A3722" t="s">
        <v>1050</v>
      </c>
      <c r="B3722" t="s">
        <v>97</v>
      </c>
      <c r="C3722" t="s">
        <v>1050</v>
      </c>
      <c r="D3722" t="s">
        <v>98</v>
      </c>
    </row>
    <row r="3723" spans="1:4" x14ac:dyDescent="0.5">
      <c r="A3723" t="s">
        <v>378</v>
      </c>
      <c r="B3723" t="s">
        <v>97</v>
      </c>
      <c r="C3723" t="s">
        <v>378</v>
      </c>
    </row>
    <row r="3724" spans="1:4" x14ac:dyDescent="0.5">
      <c r="A3724" t="s">
        <v>721</v>
      </c>
      <c r="B3724" t="s">
        <v>97</v>
      </c>
      <c r="C3724" t="s">
        <v>516</v>
      </c>
      <c r="D3724" t="s">
        <v>98</v>
      </c>
    </row>
    <row r="3725" spans="1:4" x14ac:dyDescent="0.5">
      <c r="A3725" t="s">
        <v>1209</v>
      </c>
      <c r="B3725" t="s">
        <v>97</v>
      </c>
      <c r="C3725" t="s">
        <v>1209</v>
      </c>
      <c r="D3725" t="s">
        <v>98</v>
      </c>
    </row>
    <row r="3726" spans="1:4" x14ac:dyDescent="0.5">
      <c r="A3726" t="s">
        <v>115</v>
      </c>
      <c r="B3726" t="s">
        <v>97</v>
      </c>
      <c r="C3726" t="s">
        <v>115</v>
      </c>
      <c r="D3726" t="s">
        <v>705</v>
      </c>
    </row>
    <row r="3727" spans="1:4" x14ac:dyDescent="0.5">
      <c r="A3727" t="s">
        <v>1352</v>
      </c>
      <c r="B3727" t="s">
        <v>97</v>
      </c>
      <c r="C3727" t="s">
        <v>1352</v>
      </c>
    </row>
    <row r="3728" spans="1:4" x14ac:dyDescent="0.5">
      <c r="A3728" t="s">
        <v>229</v>
      </c>
      <c r="B3728" t="s">
        <v>97</v>
      </c>
      <c r="C3728" t="s">
        <v>229</v>
      </c>
      <c r="D3728" t="s">
        <v>722</v>
      </c>
    </row>
    <row r="3729" spans="1:4" x14ac:dyDescent="0.5">
      <c r="A3729" t="s">
        <v>479</v>
      </c>
      <c r="B3729" t="s">
        <v>96</v>
      </c>
      <c r="C3729" t="s">
        <v>479</v>
      </c>
      <c r="D3729" t="s">
        <v>98</v>
      </c>
    </row>
    <row r="3730" spans="1:4" x14ac:dyDescent="0.5">
      <c r="A3730" t="s">
        <v>174</v>
      </c>
      <c r="B3730" t="s">
        <v>96</v>
      </c>
      <c r="C3730" t="s">
        <v>174</v>
      </c>
    </row>
    <row r="3731" spans="1:4" x14ac:dyDescent="0.5">
      <c r="A3731" t="s">
        <v>973</v>
      </c>
      <c r="B3731" t="s">
        <v>97</v>
      </c>
      <c r="C3731" t="s">
        <v>973</v>
      </c>
      <c r="D3731" t="s">
        <v>722</v>
      </c>
    </row>
    <row r="3732" spans="1:4" x14ac:dyDescent="0.5">
      <c r="A3732" t="s">
        <v>559</v>
      </c>
      <c r="B3732" t="s">
        <v>97</v>
      </c>
      <c r="C3732" t="s">
        <v>775</v>
      </c>
      <c r="D3732" t="s">
        <v>701</v>
      </c>
    </row>
    <row r="3733" spans="1:4" x14ac:dyDescent="0.5">
      <c r="A3733" t="s">
        <v>1353</v>
      </c>
      <c r="B3733" t="s">
        <v>97</v>
      </c>
      <c r="C3733" t="s">
        <v>1353</v>
      </c>
    </row>
    <row r="3734" spans="1:4" x14ac:dyDescent="0.5">
      <c r="A3734" t="s">
        <v>170</v>
      </c>
      <c r="B3734" t="s">
        <v>97</v>
      </c>
      <c r="C3734" t="s">
        <v>700</v>
      </c>
    </row>
    <row r="3735" spans="1:4" x14ac:dyDescent="0.5">
      <c r="A3735" t="s">
        <v>977</v>
      </c>
      <c r="B3735" t="s">
        <v>97</v>
      </c>
      <c r="C3735" t="s">
        <v>978</v>
      </c>
      <c r="D3735" t="s">
        <v>98</v>
      </c>
    </row>
    <row r="3736" spans="1:4" x14ac:dyDescent="0.5">
      <c r="A3736" t="s">
        <v>323</v>
      </c>
      <c r="B3736" t="s">
        <v>97</v>
      </c>
      <c r="C3736" t="s">
        <v>755</v>
      </c>
    </row>
    <row r="3737" spans="1:4" x14ac:dyDescent="0.5">
      <c r="A3737" t="s">
        <v>343</v>
      </c>
      <c r="B3737" t="s">
        <v>97</v>
      </c>
      <c r="C3737" t="s">
        <v>1354</v>
      </c>
      <c r="D3737" t="s">
        <v>98</v>
      </c>
    </row>
    <row r="3738" spans="1:4" x14ac:dyDescent="0.5">
      <c r="A3738" t="s">
        <v>1113</v>
      </c>
      <c r="B3738" t="s">
        <v>97</v>
      </c>
      <c r="C3738" t="s">
        <v>1114</v>
      </c>
    </row>
    <row r="3739" spans="1:4" x14ac:dyDescent="0.5">
      <c r="A3739" t="s">
        <v>308</v>
      </c>
      <c r="B3739" t="s">
        <v>97</v>
      </c>
      <c r="C3739" t="s">
        <v>308</v>
      </c>
    </row>
    <row r="3740" spans="1:4" x14ac:dyDescent="0.5">
      <c r="A3740" t="s">
        <v>137</v>
      </c>
      <c r="B3740" t="s">
        <v>96</v>
      </c>
      <c r="C3740" t="s">
        <v>803</v>
      </c>
      <c r="D3740" t="s">
        <v>98</v>
      </c>
    </row>
    <row r="3741" spans="1:4" x14ac:dyDescent="0.5">
      <c r="A3741" t="s">
        <v>1355</v>
      </c>
      <c r="B3741" t="s">
        <v>97</v>
      </c>
      <c r="C3741" t="s">
        <v>1356</v>
      </c>
    </row>
    <row r="3742" spans="1:4" x14ac:dyDescent="0.5">
      <c r="A3742" t="s">
        <v>724</v>
      </c>
      <c r="B3742" t="s">
        <v>97</v>
      </c>
      <c r="C3742" t="s">
        <v>205</v>
      </c>
      <c r="D3742" t="s">
        <v>722</v>
      </c>
    </row>
    <row r="3743" spans="1:4" x14ac:dyDescent="0.5">
      <c r="A3743" t="s">
        <v>535</v>
      </c>
      <c r="B3743" t="s">
        <v>97</v>
      </c>
      <c r="C3743" t="s">
        <v>535</v>
      </c>
    </row>
    <row r="3744" spans="1:4" x14ac:dyDescent="0.5">
      <c r="A3744" t="s">
        <v>455</v>
      </c>
      <c r="B3744" t="s">
        <v>97</v>
      </c>
      <c r="C3744" t="s">
        <v>455</v>
      </c>
      <c r="D3744" t="s">
        <v>98</v>
      </c>
    </row>
    <row r="3745" spans="1:4" x14ac:dyDescent="0.5">
      <c r="A3745" t="s">
        <v>220</v>
      </c>
      <c r="B3745" t="s">
        <v>96</v>
      </c>
      <c r="C3745" t="s">
        <v>220</v>
      </c>
      <c r="D3745" t="s">
        <v>98</v>
      </c>
    </row>
    <row r="3746" spans="1:4" x14ac:dyDescent="0.5">
      <c r="A3746" t="s">
        <v>190</v>
      </c>
      <c r="B3746" t="s">
        <v>97</v>
      </c>
      <c r="C3746" t="s">
        <v>751</v>
      </c>
    </row>
    <row r="3747" spans="1:4" x14ac:dyDescent="0.5">
      <c r="A3747" t="s">
        <v>724</v>
      </c>
      <c r="B3747" t="s">
        <v>97</v>
      </c>
      <c r="C3747" t="s">
        <v>475</v>
      </c>
      <c r="D3747" t="s">
        <v>722</v>
      </c>
    </row>
    <row r="3748" spans="1:4" x14ac:dyDescent="0.5">
      <c r="A3748" t="s">
        <v>393</v>
      </c>
      <c r="B3748" t="s">
        <v>97</v>
      </c>
      <c r="C3748" t="s">
        <v>393</v>
      </c>
      <c r="D3748" t="s">
        <v>705</v>
      </c>
    </row>
    <row r="3749" spans="1:4" x14ac:dyDescent="0.5">
      <c r="A3749" t="s">
        <v>158</v>
      </c>
      <c r="B3749" t="s">
        <v>97</v>
      </c>
      <c r="C3749" t="s">
        <v>158</v>
      </c>
    </row>
    <row r="3750" spans="1:4" x14ac:dyDescent="0.5">
      <c r="A3750" t="s">
        <v>276</v>
      </c>
      <c r="B3750" t="s">
        <v>96</v>
      </c>
      <c r="C3750" t="s">
        <v>276</v>
      </c>
      <c r="D3750" t="s">
        <v>98</v>
      </c>
    </row>
    <row r="3751" spans="1:4" x14ac:dyDescent="0.5">
      <c r="A3751" t="s">
        <v>329</v>
      </c>
      <c r="B3751" t="s">
        <v>97</v>
      </c>
      <c r="C3751" t="s">
        <v>744</v>
      </c>
      <c r="D3751" t="s">
        <v>722</v>
      </c>
    </row>
    <row r="3752" spans="1:4" x14ac:dyDescent="0.5">
      <c r="A3752" t="s">
        <v>126</v>
      </c>
      <c r="B3752" t="s">
        <v>97</v>
      </c>
      <c r="C3752" t="s">
        <v>768</v>
      </c>
      <c r="D3752" t="s">
        <v>98</v>
      </c>
    </row>
    <row r="3753" spans="1:4" x14ac:dyDescent="0.5">
      <c r="A3753" t="s">
        <v>953</v>
      </c>
      <c r="B3753" t="s">
        <v>97</v>
      </c>
      <c r="C3753" t="s">
        <v>954</v>
      </c>
      <c r="D3753" t="s">
        <v>705</v>
      </c>
    </row>
    <row r="3754" spans="1:4" x14ac:dyDescent="0.5">
      <c r="A3754" t="s">
        <v>165</v>
      </c>
      <c r="B3754" t="s">
        <v>97</v>
      </c>
      <c r="C3754" t="s">
        <v>165</v>
      </c>
      <c r="D3754" t="s">
        <v>98</v>
      </c>
    </row>
    <row r="3755" spans="1:4" x14ac:dyDescent="0.5">
      <c r="A3755" t="s">
        <v>973</v>
      </c>
      <c r="B3755" t="s">
        <v>97</v>
      </c>
      <c r="C3755" t="s">
        <v>973</v>
      </c>
      <c r="D3755" t="s">
        <v>722</v>
      </c>
    </row>
    <row r="3756" spans="1:4" x14ac:dyDescent="0.5">
      <c r="A3756" t="s">
        <v>173</v>
      </c>
      <c r="B3756" t="s">
        <v>96</v>
      </c>
      <c r="C3756" t="s">
        <v>173</v>
      </c>
      <c r="D3756" t="s">
        <v>98</v>
      </c>
    </row>
    <row r="3757" spans="1:4" x14ac:dyDescent="0.5">
      <c r="A3757" t="s">
        <v>968</v>
      </c>
      <c r="B3757" t="s">
        <v>97</v>
      </c>
      <c r="C3757" t="s">
        <v>968</v>
      </c>
      <c r="D3757" t="s">
        <v>98</v>
      </c>
    </row>
    <row r="3758" spans="1:4" x14ac:dyDescent="0.5">
      <c r="A3758" t="s">
        <v>410</v>
      </c>
      <c r="B3758" t="s">
        <v>97</v>
      </c>
      <c r="C3758" t="s">
        <v>410</v>
      </c>
      <c r="D3758" t="s">
        <v>98</v>
      </c>
    </row>
    <row r="3759" spans="1:4" x14ac:dyDescent="0.5">
      <c r="A3759" t="s">
        <v>235</v>
      </c>
      <c r="B3759" t="s">
        <v>97</v>
      </c>
      <c r="C3759" t="s">
        <v>235</v>
      </c>
    </row>
    <row r="3760" spans="1:4" x14ac:dyDescent="0.5">
      <c r="A3760" t="s">
        <v>1357</v>
      </c>
      <c r="B3760" t="s">
        <v>97</v>
      </c>
      <c r="C3760" t="s">
        <v>1357</v>
      </c>
    </row>
    <row r="3761" spans="1:4" x14ac:dyDescent="0.5">
      <c r="A3761" t="s">
        <v>243</v>
      </c>
      <c r="B3761" t="s">
        <v>96</v>
      </c>
      <c r="C3761" t="s">
        <v>243</v>
      </c>
      <c r="D3761" t="s">
        <v>98</v>
      </c>
    </row>
    <row r="3762" spans="1:4" x14ac:dyDescent="0.5">
      <c r="A3762" t="s">
        <v>1154</v>
      </c>
      <c r="B3762" t="s">
        <v>97</v>
      </c>
      <c r="C3762" t="s">
        <v>1155</v>
      </c>
    </row>
    <row r="3763" spans="1:4" x14ac:dyDescent="0.5">
      <c r="A3763" t="s">
        <v>115</v>
      </c>
      <c r="B3763" t="s">
        <v>97</v>
      </c>
      <c r="C3763" t="s">
        <v>115</v>
      </c>
      <c r="D3763" t="s">
        <v>705</v>
      </c>
    </row>
    <row r="3764" spans="1:4" x14ac:dyDescent="0.5">
      <c r="A3764" t="s">
        <v>535</v>
      </c>
      <c r="B3764" t="s">
        <v>97</v>
      </c>
      <c r="C3764" t="s">
        <v>535</v>
      </c>
    </row>
    <row r="3765" spans="1:4" x14ac:dyDescent="0.5">
      <c r="A3765" t="s">
        <v>585</v>
      </c>
      <c r="B3765" t="s">
        <v>96</v>
      </c>
      <c r="C3765" t="s">
        <v>585</v>
      </c>
      <c r="D3765" t="s">
        <v>98</v>
      </c>
    </row>
    <row r="3766" spans="1:4" x14ac:dyDescent="0.5">
      <c r="A3766" t="s">
        <v>236</v>
      </c>
      <c r="B3766" t="s">
        <v>96</v>
      </c>
      <c r="C3766" t="s">
        <v>236</v>
      </c>
      <c r="D3766" t="s">
        <v>701</v>
      </c>
    </row>
    <row r="3767" spans="1:4" x14ac:dyDescent="0.5">
      <c r="A3767" t="s">
        <v>855</v>
      </c>
      <c r="B3767" t="s">
        <v>97</v>
      </c>
      <c r="C3767" t="s">
        <v>1316</v>
      </c>
    </row>
    <row r="3768" spans="1:4" x14ac:dyDescent="0.5">
      <c r="A3768" t="s">
        <v>161</v>
      </c>
      <c r="B3768" t="s">
        <v>97</v>
      </c>
      <c r="C3768" t="s">
        <v>1358</v>
      </c>
    </row>
    <row r="3769" spans="1:4" x14ac:dyDescent="0.5">
      <c r="A3769" t="s">
        <v>424</v>
      </c>
      <c r="B3769" t="s">
        <v>97</v>
      </c>
      <c r="C3769" t="s">
        <v>1295</v>
      </c>
    </row>
    <row r="3770" spans="1:4" x14ac:dyDescent="0.5">
      <c r="A3770" t="s">
        <v>312</v>
      </c>
      <c r="B3770" t="s">
        <v>97</v>
      </c>
      <c r="C3770" t="s">
        <v>312</v>
      </c>
      <c r="D3770" t="s">
        <v>98</v>
      </c>
    </row>
    <row r="3771" spans="1:4" x14ac:dyDescent="0.5">
      <c r="A3771" t="s">
        <v>1289</v>
      </c>
      <c r="B3771" t="s">
        <v>97</v>
      </c>
      <c r="C3771" t="s">
        <v>1289</v>
      </c>
    </row>
    <row r="3772" spans="1:4" x14ac:dyDescent="0.5">
      <c r="A3772" t="s">
        <v>343</v>
      </c>
      <c r="B3772" t="s">
        <v>97</v>
      </c>
      <c r="C3772" t="s">
        <v>343</v>
      </c>
      <c r="D3772" t="s">
        <v>98</v>
      </c>
    </row>
    <row r="3773" spans="1:4" x14ac:dyDescent="0.5">
      <c r="A3773" t="s">
        <v>453</v>
      </c>
      <c r="B3773" t="s">
        <v>96</v>
      </c>
      <c r="C3773" t="s">
        <v>453</v>
      </c>
      <c r="D3773" t="s">
        <v>98</v>
      </c>
    </row>
    <row r="3774" spans="1:4" x14ac:dyDescent="0.5">
      <c r="A3774" t="s">
        <v>502</v>
      </c>
      <c r="B3774" t="s">
        <v>97</v>
      </c>
      <c r="C3774" t="s">
        <v>502</v>
      </c>
      <c r="D3774" t="s">
        <v>722</v>
      </c>
    </row>
    <row r="3775" spans="1:4" x14ac:dyDescent="0.5">
      <c r="A3775" t="s">
        <v>856</v>
      </c>
      <c r="B3775" t="s">
        <v>97</v>
      </c>
      <c r="C3775" t="s">
        <v>1359</v>
      </c>
    </row>
    <row r="3776" spans="1:4" x14ac:dyDescent="0.5">
      <c r="A3776" t="s">
        <v>175</v>
      </c>
      <c r="B3776" t="s">
        <v>96</v>
      </c>
      <c r="C3776" t="s">
        <v>175</v>
      </c>
      <c r="D3776" t="s">
        <v>98</v>
      </c>
    </row>
    <row r="3777" spans="1:4" x14ac:dyDescent="0.5">
      <c r="A3777" t="s">
        <v>1360</v>
      </c>
      <c r="B3777" t="s">
        <v>97</v>
      </c>
      <c r="C3777" t="s">
        <v>1360</v>
      </c>
      <c r="D3777" t="s">
        <v>98</v>
      </c>
    </row>
    <row r="3778" spans="1:4" x14ac:dyDescent="0.5">
      <c r="A3778" t="s">
        <v>952</v>
      </c>
      <c r="B3778" t="s">
        <v>97</v>
      </c>
      <c r="C3778" t="s">
        <v>952</v>
      </c>
    </row>
    <row r="3779" spans="1:4" x14ac:dyDescent="0.5">
      <c r="A3779" t="s">
        <v>242</v>
      </c>
      <c r="B3779" t="s">
        <v>96</v>
      </c>
      <c r="C3779" t="s">
        <v>242</v>
      </c>
      <c r="D3779" t="s">
        <v>701</v>
      </c>
    </row>
    <row r="3780" spans="1:4" x14ac:dyDescent="0.5">
      <c r="A3780" t="s">
        <v>953</v>
      </c>
      <c r="B3780" t="s">
        <v>97</v>
      </c>
      <c r="C3780" t="s">
        <v>954</v>
      </c>
      <c r="D3780" t="s">
        <v>705</v>
      </c>
    </row>
    <row r="3781" spans="1:4" x14ac:dyDescent="0.5">
      <c r="A3781" t="s">
        <v>1361</v>
      </c>
      <c r="B3781" t="s">
        <v>97</v>
      </c>
      <c r="C3781" t="s">
        <v>1361</v>
      </c>
    </row>
    <row r="3782" spans="1:4" x14ac:dyDescent="0.5">
      <c r="A3782" t="s">
        <v>194</v>
      </c>
      <c r="B3782" t="s">
        <v>97</v>
      </c>
      <c r="C3782" t="s">
        <v>841</v>
      </c>
    </row>
    <row r="3783" spans="1:4" x14ac:dyDescent="0.5">
      <c r="A3783" t="s">
        <v>229</v>
      </c>
      <c r="B3783" t="s">
        <v>97</v>
      </c>
      <c r="C3783" t="s">
        <v>229</v>
      </c>
      <c r="D3783" t="s">
        <v>722</v>
      </c>
    </row>
    <row r="3784" spans="1:4" x14ac:dyDescent="0.5">
      <c r="A3784" t="s">
        <v>1041</v>
      </c>
      <c r="B3784" t="s">
        <v>97</v>
      </c>
      <c r="C3784" t="s">
        <v>1041</v>
      </c>
      <c r="D3784" t="s">
        <v>701</v>
      </c>
    </row>
    <row r="3785" spans="1:4" x14ac:dyDescent="0.5">
      <c r="A3785" t="s">
        <v>599</v>
      </c>
      <c r="B3785" t="s">
        <v>96</v>
      </c>
      <c r="C3785" t="s">
        <v>599</v>
      </c>
      <c r="D3785" t="s">
        <v>98</v>
      </c>
    </row>
    <row r="3786" spans="1:4" x14ac:dyDescent="0.5">
      <c r="A3786" t="s">
        <v>244</v>
      </c>
      <c r="B3786" t="s">
        <v>97</v>
      </c>
      <c r="C3786" t="s">
        <v>774</v>
      </c>
    </row>
    <row r="3787" spans="1:4" x14ac:dyDescent="0.5">
      <c r="A3787" t="s">
        <v>340</v>
      </c>
      <c r="B3787" t="s">
        <v>97</v>
      </c>
      <c r="C3787" t="s">
        <v>754</v>
      </c>
    </row>
    <row r="3788" spans="1:4" x14ac:dyDescent="0.5">
      <c r="A3788" t="s">
        <v>1362</v>
      </c>
      <c r="B3788" t="s">
        <v>97</v>
      </c>
      <c r="C3788" t="s">
        <v>1363</v>
      </c>
      <c r="D3788" t="s">
        <v>98</v>
      </c>
    </row>
    <row r="3789" spans="1:4" x14ac:dyDescent="0.5">
      <c r="A3789" t="s">
        <v>389</v>
      </c>
      <c r="B3789" t="s">
        <v>97</v>
      </c>
      <c r="C3789" t="s">
        <v>389</v>
      </c>
      <c r="D3789" t="s">
        <v>98</v>
      </c>
    </row>
    <row r="3790" spans="1:4" x14ac:dyDescent="0.5">
      <c r="A3790" t="s">
        <v>122</v>
      </c>
      <c r="B3790" t="s">
        <v>97</v>
      </c>
      <c r="C3790" t="s">
        <v>122</v>
      </c>
    </row>
    <row r="3791" spans="1:4" x14ac:dyDescent="0.5">
      <c r="A3791" t="s">
        <v>477</v>
      </c>
      <c r="B3791" t="s">
        <v>97</v>
      </c>
      <c r="C3791" t="s">
        <v>477</v>
      </c>
    </row>
    <row r="3792" spans="1:4" x14ac:dyDescent="0.5">
      <c r="A3792" t="s">
        <v>1340</v>
      </c>
      <c r="B3792" t="s">
        <v>97</v>
      </c>
      <c r="C3792" t="s">
        <v>1341</v>
      </c>
      <c r="D3792" t="s">
        <v>98</v>
      </c>
    </row>
    <row r="3793" spans="1:4" x14ac:dyDescent="0.5">
      <c r="A3793" t="s">
        <v>1057</v>
      </c>
      <c r="B3793" t="s">
        <v>97</v>
      </c>
      <c r="C3793" t="s">
        <v>1057</v>
      </c>
      <c r="D3793" t="s">
        <v>98</v>
      </c>
    </row>
    <row r="3794" spans="1:4" x14ac:dyDescent="0.5">
      <c r="A3794" t="s">
        <v>591</v>
      </c>
      <c r="B3794" t="s">
        <v>97</v>
      </c>
      <c r="C3794" t="s">
        <v>591</v>
      </c>
    </row>
    <row r="3795" spans="1:4" x14ac:dyDescent="0.5">
      <c r="A3795" t="s">
        <v>1364</v>
      </c>
      <c r="B3795" t="s">
        <v>96</v>
      </c>
      <c r="C3795" t="s">
        <v>1364</v>
      </c>
    </row>
    <row r="3796" spans="1:4" x14ac:dyDescent="0.5">
      <c r="A3796" t="s">
        <v>959</v>
      </c>
      <c r="B3796" t="s">
        <v>97</v>
      </c>
      <c r="C3796" t="s">
        <v>959</v>
      </c>
    </row>
    <row r="3797" spans="1:4" x14ac:dyDescent="0.5">
      <c r="A3797" t="s">
        <v>231</v>
      </c>
      <c r="B3797" t="s">
        <v>97</v>
      </c>
      <c r="C3797" t="s">
        <v>348</v>
      </c>
    </row>
    <row r="3798" spans="1:4" x14ac:dyDescent="0.5">
      <c r="A3798" t="s">
        <v>585</v>
      </c>
      <c r="B3798" t="s">
        <v>96</v>
      </c>
      <c r="C3798" t="s">
        <v>585</v>
      </c>
      <c r="D3798" t="s">
        <v>98</v>
      </c>
    </row>
    <row r="3799" spans="1:4" x14ac:dyDescent="0.5">
      <c r="A3799" t="s">
        <v>166</v>
      </c>
      <c r="B3799" t="s">
        <v>97</v>
      </c>
      <c r="C3799" t="s">
        <v>166</v>
      </c>
    </row>
    <row r="3800" spans="1:4" x14ac:dyDescent="0.5">
      <c r="A3800" t="s">
        <v>139</v>
      </c>
      <c r="B3800" t="s">
        <v>97</v>
      </c>
      <c r="C3800" t="s">
        <v>139</v>
      </c>
    </row>
    <row r="3801" spans="1:4" x14ac:dyDescent="0.5">
      <c r="A3801" t="s">
        <v>1365</v>
      </c>
      <c r="B3801" t="s">
        <v>97</v>
      </c>
      <c r="C3801" t="s">
        <v>1365</v>
      </c>
      <c r="D3801" t="s">
        <v>98</v>
      </c>
    </row>
    <row r="3802" spans="1:4" x14ac:dyDescent="0.5">
      <c r="A3802" t="s">
        <v>1366</v>
      </c>
      <c r="B3802" t="s">
        <v>97</v>
      </c>
      <c r="C3802" t="s">
        <v>1366</v>
      </c>
    </row>
    <row r="3803" spans="1:4" x14ac:dyDescent="0.5">
      <c r="A3803" t="s">
        <v>1367</v>
      </c>
      <c r="B3803" t="s">
        <v>97</v>
      </c>
      <c r="C3803" t="s">
        <v>1368</v>
      </c>
      <c r="D3803" t="s">
        <v>98</v>
      </c>
    </row>
    <row r="3804" spans="1:4" x14ac:dyDescent="0.5">
      <c r="A3804" t="s">
        <v>1027</v>
      </c>
      <c r="B3804" t="s">
        <v>96</v>
      </c>
      <c r="C3804" t="s">
        <v>1027</v>
      </c>
    </row>
    <row r="3805" spans="1:4" x14ac:dyDescent="0.5">
      <c r="A3805" t="s">
        <v>185</v>
      </c>
      <c r="B3805" t="s">
        <v>97</v>
      </c>
      <c r="C3805" t="s">
        <v>185</v>
      </c>
    </row>
    <row r="3806" spans="1:4" x14ac:dyDescent="0.5">
      <c r="A3806" t="s">
        <v>1091</v>
      </c>
      <c r="B3806" t="s">
        <v>97</v>
      </c>
      <c r="C3806" t="s">
        <v>1092</v>
      </c>
    </row>
    <row r="3807" spans="1:4" x14ac:dyDescent="0.5">
      <c r="A3807" t="s">
        <v>258</v>
      </c>
      <c r="B3807" t="s">
        <v>97</v>
      </c>
      <c r="C3807" t="s">
        <v>258</v>
      </c>
      <c r="D3807" t="s">
        <v>98</v>
      </c>
    </row>
    <row r="3808" spans="1:4" x14ac:dyDescent="0.5">
      <c r="A3808" t="s">
        <v>455</v>
      </c>
      <c r="B3808" t="s">
        <v>97</v>
      </c>
      <c r="C3808" t="s">
        <v>455</v>
      </c>
      <c r="D3808" t="s">
        <v>98</v>
      </c>
    </row>
    <row r="3809" spans="1:4" x14ac:dyDescent="0.5">
      <c r="A3809" t="s">
        <v>196</v>
      </c>
      <c r="B3809" t="s">
        <v>97</v>
      </c>
      <c r="C3809" t="s">
        <v>196</v>
      </c>
      <c r="D3809" t="s">
        <v>98</v>
      </c>
    </row>
    <row r="3810" spans="1:4" x14ac:dyDescent="0.5">
      <c r="A3810" t="s">
        <v>312</v>
      </c>
      <c r="B3810" t="s">
        <v>97</v>
      </c>
      <c r="C3810" t="s">
        <v>312</v>
      </c>
      <c r="D3810" t="s">
        <v>98</v>
      </c>
    </row>
    <row r="3811" spans="1:4" x14ac:dyDescent="0.5">
      <c r="A3811" t="s">
        <v>501</v>
      </c>
      <c r="B3811" t="s">
        <v>97</v>
      </c>
      <c r="C3811" t="s">
        <v>714</v>
      </c>
      <c r="D3811" t="s">
        <v>98</v>
      </c>
    </row>
    <row r="3812" spans="1:4" x14ac:dyDescent="0.5">
      <c r="A3812" t="s">
        <v>174</v>
      </c>
      <c r="B3812" t="s">
        <v>96</v>
      </c>
      <c r="C3812" t="s">
        <v>174</v>
      </c>
    </row>
    <row r="3813" spans="1:4" x14ac:dyDescent="0.5">
      <c r="A3813" t="s">
        <v>275</v>
      </c>
      <c r="B3813" t="s">
        <v>97</v>
      </c>
      <c r="C3813" t="s">
        <v>275</v>
      </c>
    </row>
    <row r="3814" spans="1:4" x14ac:dyDescent="0.5">
      <c r="A3814" t="s">
        <v>1369</v>
      </c>
      <c r="B3814" t="s">
        <v>97</v>
      </c>
      <c r="C3814" t="s">
        <v>1370</v>
      </c>
      <c r="D3814" t="s">
        <v>722</v>
      </c>
    </row>
    <row r="3815" spans="1:4" x14ac:dyDescent="0.5">
      <c r="A3815" t="s">
        <v>221</v>
      </c>
      <c r="B3815" t="s">
        <v>97</v>
      </c>
      <c r="C3815" t="s">
        <v>221</v>
      </c>
    </row>
    <row r="3816" spans="1:4" x14ac:dyDescent="0.5">
      <c r="A3816" t="s">
        <v>1001</v>
      </c>
      <c r="B3816" t="s">
        <v>97</v>
      </c>
      <c r="C3816" t="s">
        <v>1001</v>
      </c>
      <c r="D3816" t="s">
        <v>98</v>
      </c>
    </row>
    <row r="3817" spans="1:4" x14ac:dyDescent="0.5">
      <c r="A3817" t="s">
        <v>1371</v>
      </c>
      <c r="B3817" t="s">
        <v>97</v>
      </c>
      <c r="C3817" t="s">
        <v>1372</v>
      </c>
    </row>
    <row r="3818" spans="1:4" x14ac:dyDescent="0.5">
      <c r="A3818" t="s">
        <v>264</v>
      </c>
      <c r="B3818" t="s">
        <v>97</v>
      </c>
      <c r="C3818" t="s">
        <v>786</v>
      </c>
    </row>
    <row r="3819" spans="1:4" x14ac:dyDescent="0.5">
      <c r="A3819" t="s">
        <v>574</v>
      </c>
      <c r="B3819" t="s">
        <v>97</v>
      </c>
      <c r="C3819" t="s">
        <v>574</v>
      </c>
      <c r="D3819" t="s">
        <v>98</v>
      </c>
    </row>
    <row r="3820" spans="1:4" x14ac:dyDescent="0.5">
      <c r="A3820" t="s">
        <v>501</v>
      </c>
      <c r="B3820" t="s">
        <v>97</v>
      </c>
      <c r="C3820" t="s">
        <v>501</v>
      </c>
      <c r="D3820" t="s">
        <v>98</v>
      </c>
    </row>
    <row r="3821" spans="1:4" x14ac:dyDescent="0.5">
      <c r="A3821" t="s">
        <v>164</v>
      </c>
      <c r="B3821" t="s">
        <v>97</v>
      </c>
      <c r="C3821" t="s">
        <v>747</v>
      </c>
      <c r="D3821" t="s">
        <v>98</v>
      </c>
    </row>
    <row r="3822" spans="1:4" x14ac:dyDescent="0.5">
      <c r="A3822" t="s">
        <v>1084</v>
      </c>
      <c r="B3822" t="s">
        <v>96</v>
      </c>
      <c r="C3822" t="s">
        <v>1084</v>
      </c>
      <c r="D3822" t="s">
        <v>98</v>
      </c>
    </row>
    <row r="3823" spans="1:4" x14ac:dyDescent="0.5">
      <c r="A3823" t="s">
        <v>1340</v>
      </c>
      <c r="B3823" t="s">
        <v>97</v>
      </c>
      <c r="C3823" t="s">
        <v>1341</v>
      </c>
      <c r="D3823" t="s">
        <v>98</v>
      </c>
    </row>
    <row r="3824" spans="1:4" x14ac:dyDescent="0.5">
      <c r="A3824" t="s">
        <v>323</v>
      </c>
      <c r="B3824" t="s">
        <v>97</v>
      </c>
      <c r="C3824" t="s">
        <v>755</v>
      </c>
    </row>
    <row r="3825" spans="1:4" x14ac:dyDescent="0.5">
      <c r="A3825" t="s">
        <v>239</v>
      </c>
      <c r="B3825" t="s">
        <v>97</v>
      </c>
      <c r="C3825" t="s">
        <v>239</v>
      </c>
      <c r="D3825" t="s">
        <v>98</v>
      </c>
    </row>
    <row r="3826" spans="1:4" x14ac:dyDescent="0.5">
      <c r="A3826" t="s">
        <v>195</v>
      </c>
      <c r="B3826" t="s">
        <v>97</v>
      </c>
      <c r="C3826" t="s">
        <v>195</v>
      </c>
      <c r="D3826" t="s">
        <v>98</v>
      </c>
    </row>
    <row r="3827" spans="1:4" x14ac:dyDescent="0.5">
      <c r="A3827" t="s">
        <v>159</v>
      </c>
      <c r="B3827" t="s">
        <v>97</v>
      </c>
      <c r="C3827" t="s">
        <v>159</v>
      </c>
      <c r="D3827" t="s">
        <v>98</v>
      </c>
    </row>
    <row r="3828" spans="1:4" x14ac:dyDescent="0.5">
      <c r="A3828" t="s">
        <v>1373</v>
      </c>
      <c r="B3828" t="s">
        <v>97</v>
      </c>
      <c r="C3828" t="s">
        <v>1373</v>
      </c>
    </row>
    <row r="3829" spans="1:4" x14ac:dyDescent="0.5">
      <c r="A3829" t="s">
        <v>872</v>
      </c>
      <c r="B3829" t="s">
        <v>97</v>
      </c>
      <c r="C3829" t="s">
        <v>872</v>
      </c>
    </row>
    <row r="3830" spans="1:4" x14ac:dyDescent="0.5">
      <c r="A3830" t="s">
        <v>960</v>
      </c>
      <c r="B3830" t="s">
        <v>97</v>
      </c>
      <c r="C3830" t="s">
        <v>960</v>
      </c>
      <c r="D3830" t="s">
        <v>701</v>
      </c>
    </row>
    <row r="3831" spans="1:4" x14ac:dyDescent="0.5">
      <c r="A3831" t="s">
        <v>207</v>
      </c>
      <c r="B3831" t="s">
        <v>96</v>
      </c>
      <c r="C3831" t="s">
        <v>789</v>
      </c>
      <c r="D3831" t="s">
        <v>705</v>
      </c>
    </row>
    <row r="3832" spans="1:4" x14ac:dyDescent="0.5">
      <c r="A3832" t="s">
        <v>140</v>
      </c>
      <c r="B3832" t="s">
        <v>97</v>
      </c>
      <c r="C3832" t="s">
        <v>140</v>
      </c>
    </row>
    <row r="3833" spans="1:4" x14ac:dyDescent="0.5">
      <c r="A3833" t="s">
        <v>131</v>
      </c>
      <c r="B3833" t="s">
        <v>97</v>
      </c>
      <c r="C3833" t="s">
        <v>131</v>
      </c>
      <c r="D3833" t="s">
        <v>98</v>
      </c>
    </row>
    <row r="3834" spans="1:4" x14ac:dyDescent="0.5">
      <c r="A3834" t="s">
        <v>115</v>
      </c>
      <c r="B3834" t="s">
        <v>97</v>
      </c>
      <c r="C3834" t="s">
        <v>115</v>
      </c>
      <c r="D3834" t="s">
        <v>705</v>
      </c>
    </row>
    <row r="3835" spans="1:4" x14ac:dyDescent="0.5">
      <c r="A3835" t="s">
        <v>220</v>
      </c>
      <c r="B3835" t="s">
        <v>96</v>
      </c>
      <c r="C3835" t="s">
        <v>220</v>
      </c>
      <c r="D3835" t="s">
        <v>98</v>
      </c>
    </row>
    <row r="3836" spans="1:4" x14ac:dyDescent="0.5">
      <c r="A3836" t="s">
        <v>908</v>
      </c>
      <c r="B3836" t="s">
        <v>97</v>
      </c>
      <c r="C3836" t="s">
        <v>909</v>
      </c>
    </row>
    <row r="3837" spans="1:4" x14ac:dyDescent="0.5">
      <c r="A3837" t="s">
        <v>114</v>
      </c>
      <c r="B3837" t="s">
        <v>97</v>
      </c>
      <c r="C3837" t="s">
        <v>114</v>
      </c>
    </row>
    <row r="3838" spans="1:4" x14ac:dyDescent="0.5">
      <c r="A3838" t="s">
        <v>374</v>
      </c>
      <c r="B3838" t="s">
        <v>97</v>
      </c>
      <c r="C3838" t="s">
        <v>374</v>
      </c>
      <c r="D3838" t="s">
        <v>98</v>
      </c>
    </row>
    <row r="3839" spans="1:4" x14ac:dyDescent="0.5">
      <c r="A3839" t="s">
        <v>508</v>
      </c>
      <c r="B3839" t="s">
        <v>97</v>
      </c>
      <c r="C3839" t="s">
        <v>508</v>
      </c>
      <c r="D3839" t="s">
        <v>98</v>
      </c>
    </row>
    <row r="3840" spans="1:4" x14ac:dyDescent="0.5">
      <c r="A3840" t="s">
        <v>105</v>
      </c>
      <c r="B3840" t="s">
        <v>96</v>
      </c>
      <c r="C3840" t="s">
        <v>105</v>
      </c>
      <c r="D3840" t="s">
        <v>98</v>
      </c>
    </row>
    <row r="3841" spans="1:4" x14ac:dyDescent="0.5">
      <c r="A3841" t="s">
        <v>319</v>
      </c>
      <c r="B3841" t="s">
        <v>97</v>
      </c>
      <c r="C3841" t="s">
        <v>319</v>
      </c>
      <c r="D3841" t="s">
        <v>98</v>
      </c>
    </row>
    <row r="3842" spans="1:4" x14ac:dyDescent="0.5">
      <c r="A3842" t="s">
        <v>126</v>
      </c>
      <c r="B3842" t="s">
        <v>97</v>
      </c>
      <c r="C3842" t="s">
        <v>768</v>
      </c>
      <c r="D3842" t="s">
        <v>98</v>
      </c>
    </row>
    <row r="3843" spans="1:4" x14ac:dyDescent="0.5">
      <c r="A3843" t="s">
        <v>938</v>
      </c>
      <c r="B3843" t="s">
        <v>97</v>
      </c>
      <c r="C3843" t="s">
        <v>938</v>
      </c>
    </row>
    <row r="3844" spans="1:4" x14ac:dyDescent="0.5">
      <c r="A3844" t="s">
        <v>363</v>
      </c>
      <c r="B3844" t="s">
        <v>97</v>
      </c>
      <c r="C3844" t="s">
        <v>363</v>
      </c>
    </row>
    <row r="3845" spans="1:4" x14ac:dyDescent="0.5">
      <c r="A3845" t="s">
        <v>1374</v>
      </c>
      <c r="B3845" t="s">
        <v>97</v>
      </c>
      <c r="C3845" t="s">
        <v>1375</v>
      </c>
      <c r="D3845" t="s">
        <v>98</v>
      </c>
    </row>
    <row r="3846" spans="1:4" x14ac:dyDescent="0.5">
      <c r="A3846" t="s">
        <v>1057</v>
      </c>
      <c r="B3846" t="s">
        <v>97</v>
      </c>
      <c r="C3846" t="s">
        <v>1057</v>
      </c>
      <c r="D3846" t="s">
        <v>98</v>
      </c>
    </row>
    <row r="3847" spans="1:4" x14ac:dyDescent="0.5">
      <c r="A3847" t="s">
        <v>1376</v>
      </c>
      <c r="B3847" t="s">
        <v>97</v>
      </c>
      <c r="C3847" t="s">
        <v>1377</v>
      </c>
    </row>
    <row r="3848" spans="1:4" x14ac:dyDescent="0.5">
      <c r="A3848" t="s">
        <v>415</v>
      </c>
      <c r="B3848" t="s">
        <v>97</v>
      </c>
      <c r="C3848" t="s">
        <v>415</v>
      </c>
      <c r="D3848" t="s">
        <v>705</v>
      </c>
    </row>
    <row r="3849" spans="1:4" x14ac:dyDescent="0.5">
      <c r="A3849" t="s">
        <v>836</v>
      </c>
      <c r="B3849" t="s">
        <v>97</v>
      </c>
      <c r="C3849" t="s">
        <v>570</v>
      </c>
    </row>
    <row r="3850" spans="1:4" x14ac:dyDescent="0.5">
      <c r="A3850" t="s">
        <v>1314</v>
      </c>
      <c r="B3850" t="s">
        <v>97</v>
      </c>
      <c r="C3850" t="s">
        <v>787</v>
      </c>
    </row>
    <row r="3851" spans="1:4" x14ac:dyDescent="0.5">
      <c r="A3851" t="s">
        <v>401</v>
      </c>
      <c r="B3851" t="s">
        <v>97</v>
      </c>
      <c r="C3851" t="s">
        <v>733</v>
      </c>
    </row>
    <row r="3852" spans="1:4" x14ac:dyDescent="0.5">
      <c r="A3852" t="s">
        <v>1378</v>
      </c>
      <c r="B3852" t="s">
        <v>96</v>
      </c>
      <c r="C3852" t="s">
        <v>1378</v>
      </c>
      <c r="D3852" t="s">
        <v>98</v>
      </c>
    </row>
    <row r="3853" spans="1:4" x14ac:dyDescent="0.5">
      <c r="A3853" t="s">
        <v>1067</v>
      </c>
      <c r="B3853" t="s">
        <v>96</v>
      </c>
      <c r="C3853" t="s">
        <v>1379</v>
      </c>
    </row>
    <row r="3854" spans="1:4" x14ac:dyDescent="0.5">
      <c r="A3854" t="s">
        <v>1084</v>
      </c>
      <c r="B3854" t="s">
        <v>96</v>
      </c>
      <c r="C3854" t="s">
        <v>1084</v>
      </c>
      <c r="D3854" t="s">
        <v>98</v>
      </c>
    </row>
    <row r="3855" spans="1:4" x14ac:dyDescent="0.5">
      <c r="A3855" t="s">
        <v>960</v>
      </c>
      <c r="B3855" t="s">
        <v>97</v>
      </c>
      <c r="C3855" t="s">
        <v>960</v>
      </c>
      <c r="D3855" t="s">
        <v>701</v>
      </c>
    </row>
    <row r="3856" spans="1:4" x14ac:dyDescent="0.5">
      <c r="A3856" t="s">
        <v>1067</v>
      </c>
      <c r="B3856" t="s">
        <v>97</v>
      </c>
      <c r="C3856" t="s">
        <v>1380</v>
      </c>
    </row>
    <row r="3857" spans="1:4" x14ac:dyDescent="0.5">
      <c r="A3857" t="s">
        <v>236</v>
      </c>
      <c r="B3857" t="s">
        <v>96</v>
      </c>
      <c r="C3857" t="s">
        <v>236</v>
      </c>
      <c r="D3857" t="s">
        <v>701</v>
      </c>
    </row>
    <row r="3858" spans="1:4" x14ac:dyDescent="0.5">
      <c r="A3858" t="s">
        <v>450</v>
      </c>
      <c r="B3858" t="s">
        <v>96</v>
      </c>
      <c r="C3858" t="s">
        <v>450</v>
      </c>
      <c r="D3858" t="s">
        <v>98</v>
      </c>
    </row>
    <row r="3859" spans="1:4" x14ac:dyDescent="0.5">
      <c r="A3859" t="s">
        <v>159</v>
      </c>
      <c r="B3859" t="s">
        <v>97</v>
      </c>
      <c r="C3859" t="s">
        <v>159</v>
      </c>
      <c r="D3859" t="s">
        <v>98</v>
      </c>
    </row>
    <row r="3860" spans="1:4" x14ac:dyDescent="0.5">
      <c r="A3860" t="s">
        <v>550</v>
      </c>
      <c r="B3860" t="s">
        <v>97</v>
      </c>
      <c r="C3860" t="s">
        <v>736</v>
      </c>
    </row>
    <row r="3861" spans="1:4" x14ac:dyDescent="0.5">
      <c r="A3861" t="s">
        <v>220</v>
      </c>
      <c r="B3861" t="s">
        <v>96</v>
      </c>
      <c r="C3861" t="s">
        <v>220</v>
      </c>
      <c r="D3861" t="s">
        <v>98</v>
      </c>
    </row>
    <row r="3862" spans="1:4" x14ac:dyDescent="0.5">
      <c r="A3862" t="s">
        <v>1381</v>
      </c>
      <c r="B3862" t="s">
        <v>97</v>
      </c>
      <c r="C3862" t="s">
        <v>1382</v>
      </c>
    </row>
    <row r="3863" spans="1:4" x14ac:dyDescent="0.5">
      <c r="A3863" t="s">
        <v>441</v>
      </c>
      <c r="B3863" t="s">
        <v>96</v>
      </c>
      <c r="C3863" t="s">
        <v>441</v>
      </c>
      <c r="D3863" t="s">
        <v>98</v>
      </c>
    </row>
    <row r="3864" spans="1:4" x14ac:dyDescent="0.5">
      <c r="A3864" t="s">
        <v>1051</v>
      </c>
      <c r="B3864" t="s">
        <v>97</v>
      </c>
      <c r="C3864" t="s">
        <v>1052</v>
      </c>
    </row>
    <row r="3865" spans="1:4" x14ac:dyDescent="0.5">
      <c r="A3865" t="s">
        <v>264</v>
      </c>
      <c r="B3865" t="s">
        <v>97</v>
      </c>
      <c r="C3865" t="s">
        <v>786</v>
      </c>
    </row>
    <row r="3866" spans="1:4" x14ac:dyDescent="0.5">
      <c r="A3866" t="s">
        <v>130</v>
      </c>
      <c r="B3866" t="s">
        <v>97</v>
      </c>
      <c r="C3866" t="s">
        <v>130</v>
      </c>
      <c r="D3866" t="s">
        <v>98</v>
      </c>
    </row>
    <row r="3867" spans="1:4" x14ac:dyDescent="0.5">
      <c r="A3867" t="s">
        <v>360</v>
      </c>
      <c r="B3867" t="s">
        <v>97</v>
      </c>
      <c r="C3867" t="s">
        <v>360</v>
      </c>
    </row>
    <row r="3868" spans="1:4" x14ac:dyDescent="0.5">
      <c r="A3868" t="s">
        <v>115</v>
      </c>
      <c r="B3868" t="s">
        <v>97</v>
      </c>
      <c r="C3868" t="s">
        <v>115</v>
      </c>
      <c r="D3868" t="s">
        <v>705</v>
      </c>
    </row>
    <row r="3869" spans="1:4" x14ac:dyDescent="0.5">
      <c r="A3869" t="s">
        <v>229</v>
      </c>
      <c r="B3869" t="s">
        <v>97</v>
      </c>
      <c r="C3869" t="s">
        <v>229</v>
      </c>
      <c r="D3869" t="s">
        <v>722</v>
      </c>
    </row>
    <row r="3870" spans="1:4" x14ac:dyDescent="0.5">
      <c r="A3870" t="s">
        <v>450</v>
      </c>
      <c r="B3870" t="s">
        <v>96</v>
      </c>
      <c r="C3870" t="s">
        <v>450</v>
      </c>
      <c r="D3870" t="s">
        <v>98</v>
      </c>
    </row>
    <row r="3871" spans="1:4" x14ac:dyDescent="0.5">
      <c r="A3871" t="s">
        <v>311</v>
      </c>
      <c r="B3871" t="s">
        <v>97</v>
      </c>
      <c r="C3871" t="s">
        <v>311</v>
      </c>
    </row>
    <row r="3872" spans="1:4" x14ac:dyDescent="0.5">
      <c r="A3872" t="s">
        <v>181</v>
      </c>
      <c r="B3872" t="s">
        <v>97</v>
      </c>
      <c r="C3872" t="s">
        <v>181</v>
      </c>
      <c r="D3872" t="s">
        <v>98</v>
      </c>
    </row>
    <row r="3873" spans="1:4" x14ac:dyDescent="0.5">
      <c r="A3873" t="s">
        <v>463</v>
      </c>
      <c r="B3873" t="s">
        <v>97</v>
      </c>
      <c r="C3873" t="s">
        <v>463</v>
      </c>
      <c r="D3873" t="s">
        <v>98</v>
      </c>
    </row>
    <row r="3874" spans="1:4" x14ac:dyDescent="0.5">
      <c r="A3874" t="s">
        <v>982</v>
      </c>
      <c r="B3874" t="s">
        <v>97</v>
      </c>
      <c r="C3874" t="s">
        <v>982</v>
      </c>
      <c r="D3874" t="s">
        <v>98</v>
      </c>
    </row>
    <row r="3875" spans="1:4" x14ac:dyDescent="0.5">
      <c r="A3875" t="s">
        <v>937</v>
      </c>
      <c r="B3875" t="s">
        <v>97</v>
      </c>
      <c r="C3875" t="s">
        <v>937</v>
      </c>
      <c r="D3875" t="s">
        <v>722</v>
      </c>
    </row>
    <row r="3876" spans="1:4" x14ac:dyDescent="0.5">
      <c r="A3876" t="s">
        <v>292</v>
      </c>
      <c r="B3876" t="s">
        <v>97</v>
      </c>
      <c r="C3876" t="s">
        <v>292</v>
      </c>
      <c r="D3876" t="s">
        <v>98</v>
      </c>
    </row>
    <row r="3877" spans="1:4" x14ac:dyDescent="0.5">
      <c r="A3877" t="s">
        <v>520</v>
      </c>
      <c r="B3877" t="s">
        <v>96</v>
      </c>
      <c r="C3877" t="s">
        <v>520</v>
      </c>
    </row>
    <row r="3878" spans="1:4" x14ac:dyDescent="0.5">
      <c r="A3878" t="s">
        <v>1160</v>
      </c>
      <c r="B3878" t="s">
        <v>97</v>
      </c>
      <c r="C3878" t="s">
        <v>1161</v>
      </c>
      <c r="D3878" t="s">
        <v>98</v>
      </c>
    </row>
    <row r="3879" spans="1:4" x14ac:dyDescent="0.5">
      <c r="A3879" t="s">
        <v>1121</v>
      </c>
      <c r="B3879" t="s">
        <v>97</v>
      </c>
      <c r="C3879" t="s">
        <v>1121</v>
      </c>
      <c r="D3879" t="s">
        <v>98</v>
      </c>
    </row>
    <row r="3880" spans="1:4" x14ac:dyDescent="0.5">
      <c r="A3880" t="s">
        <v>982</v>
      </c>
      <c r="B3880" t="s">
        <v>97</v>
      </c>
      <c r="C3880" t="s">
        <v>1289</v>
      </c>
      <c r="D3880" t="s">
        <v>98</v>
      </c>
    </row>
    <row r="3881" spans="1:4" x14ac:dyDescent="0.5">
      <c r="A3881" t="s">
        <v>508</v>
      </c>
      <c r="B3881" t="s">
        <v>97</v>
      </c>
      <c r="C3881" t="s">
        <v>508</v>
      </c>
      <c r="D3881" t="s">
        <v>98</v>
      </c>
    </row>
    <row r="3882" spans="1:4" x14ac:dyDescent="0.5">
      <c r="A3882" t="s">
        <v>159</v>
      </c>
      <c r="B3882" t="s">
        <v>97</v>
      </c>
      <c r="C3882" t="s">
        <v>159</v>
      </c>
      <c r="D3882" t="s">
        <v>98</v>
      </c>
    </row>
    <row r="3883" spans="1:4" x14ac:dyDescent="0.5">
      <c r="A3883" t="s">
        <v>721</v>
      </c>
      <c r="B3883" t="s">
        <v>97</v>
      </c>
      <c r="C3883" t="s">
        <v>414</v>
      </c>
      <c r="D3883" t="s">
        <v>98</v>
      </c>
    </row>
    <row r="3884" spans="1:4" x14ac:dyDescent="0.5">
      <c r="A3884" t="s">
        <v>724</v>
      </c>
      <c r="B3884" t="s">
        <v>97</v>
      </c>
      <c r="C3884" t="s">
        <v>1058</v>
      </c>
      <c r="D3884" t="s">
        <v>722</v>
      </c>
    </row>
    <row r="3885" spans="1:4" x14ac:dyDescent="0.5">
      <c r="A3885" t="s">
        <v>724</v>
      </c>
      <c r="B3885" t="s">
        <v>97</v>
      </c>
      <c r="C3885" t="s">
        <v>1383</v>
      </c>
      <c r="D3885" t="s">
        <v>722</v>
      </c>
    </row>
    <row r="3886" spans="1:4" x14ac:dyDescent="0.5">
      <c r="A3886" t="s">
        <v>174</v>
      </c>
      <c r="B3886" t="s">
        <v>96</v>
      </c>
      <c r="C3886" t="s">
        <v>174</v>
      </c>
    </row>
    <row r="3887" spans="1:4" x14ac:dyDescent="0.5">
      <c r="A3887" t="s">
        <v>1340</v>
      </c>
      <c r="B3887" t="s">
        <v>97</v>
      </c>
      <c r="C3887" t="s">
        <v>1341</v>
      </c>
      <c r="D3887" t="s">
        <v>98</v>
      </c>
    </row>
    <row r="3888" spans="1:4" x14ac:dyDescent="0.5">
      <c r="A3888" t="s">
        <v>585</v>
      </c>
      <c r="B3888" t="s">
        <v>96</v>
      </c>
      <c r="C3888" t="s">
        <v>585</v>
      </c>
      <c r="D3888" t="s">
        <v>98</v>
      </c>
    </row>
    <row r="3889" spans="1:4" x14ac:dyDescent="0.5">
      <c r="A3889" t="s">
        <v>724</v>
      </c>
      <c r="B3889" t="s">
        <v>97</v>
      </c>
      <c r="C3889" t="s">
        <v>475</v>
      </c>
      <c r="D3889" t="s">
        <v>722</v>
      </c>
    </row>
    <row r="3890" spans="1:4" x14ac:dyDescent="0.5">
      <c r="A3890" t="s">
        <v>1384</v>
      </c>
      <c r="B3890" t="s">
        <v>97</v>
      </c>
      <c r="C3890" t="s">
        <v>1385</v>
      </c>
    </row>
    <row r="3891" spans="1:4" x14ac:dyDescent="0.5">
      <c r="A3891" t="s">
        <v>1057</v>
      </c>
      <c r="B3891" t="s">
        <v>97</v>
      </c>
      <c r="C3891" t="s">
        <v>1057</v>
      </c>
      <c r="D3891" t="s">
        <v>98</v>
      </c>
    </row>
    <row r="3892" spans="1:4" x14ac:dyDescent="0.5">
      <c r="A3892" t="s">
        <v>115</v>
      </c>
      <c r="B3892" t="s">
        <v>97</v>
      </c>
      <c r="C3892" t="s">
        <v>115</v>
      </c>
      <c r="D3892" t="s">
        <v>705</v>
      </c>
    </row>
    <row r="3893" spans="1:4" x14ac:dyDescent="0.5">
      <c r="A3893" t="s">
        <v>363</v>
      </c>
      <c r="B3893" t="s">
        <v>97</v>
      </c>
      <c r="C3893" t="s">
        <v>363</v>
      </c>
    </row>
    <row r="3894" spans="1:4" x14ac:dyDescent="0.5">
      <c r="A3894" t="s">
        <v>139</v>
      </c>
      <c r="B3894" t="s">
        <v>97</v>
      </c>
      <c r="C3894" t="s">
        <v>139</v>
      </c>
    </row>
    <row r="3895" spans="1:4" x14ac:dyDescent="0.5">
      <c r="A3895" t="s">
        <v>161</v>
      </c>
      <c r="B3895" t="s">
        <v>97</v>
      </c>
      <c r="C3895" t="s">
        <v>796</v>
      </c>
    </row>
    <row r="3896" spans="1:4" x14ac:dyDescent="0.5">
      <c r="A3896" t="s">
        <v>1386</v>
      </c>
      <c r="B3896" t="s">
        <v>97</v>
      </c>
      <c r="C3896" t="s">
        <v>1386</v>
      </c>
      <c r="D3896" t="s">
        <v>98</v>
      </c>
    </row>
    <row r="3897" spans="1:4" x14ac:dyDescent="0.5">
      <c r="A3897" t="s">
        <v>151</v>
      </c>
      <c r="B3897" t="s">
        <v>97</v>
      </c>
      <c r="C3897" t="s">
        <v>749</v>
      </c>
    </row>
    <row r="3898" spans="1:4" x14ac:dyDescent="0.5">
      <c r="A3898" t="s">
        <v>1387</v>
      </c>
      <c r="B3898" t="s">
        <v>97</v>
      </c>
      <c r="C3898" t="s">
        <v>1388</v>
      </c>
    </row>
    <row r="3899" spans="1:4" x14ac:dyDescent="0.5">
      <c r="A3899" t="s">
        <v>179</v>
      </c>
      <c r="B3899" t="s">
        <v>97</v>
      </c>
      <c r="C3899" t="s">
        <v>798</v>
      </c>
      <c r="D3899" t="s">
        <v>705</v>
      </c>
    </row>
    <row r="3900" spans="1:4" x14ac:dyDescent="0.5">
      <c r="A3900" t="s">
        <v>282</v>
      </c>
      <c r="B3900" t="s">
        <v>97</v>
      </c>
      <c r="C3900" t="s">
        <v>852</v>
      </c>
      <c r="D3900" t="s">
        <v>705</v>
      </c>
    </row>
    <row r="3901" spans="1:4" x14ac:dyDescent="0.5">
      <c r="A3901" t="s">
        <v>275</v>
      </c>
      <c r="B3901" t="s">
        <v>97</v>
      </c>
      <c r="C3901" t="s">
        <v>275</v>
      </c>
    </row>
    <row r="3902" spans="1:4" x14ac:dyDescent="0.5">
      <c r="A3902" t="s">
        <v>318</v>
      </c>
      <c r="B3902" t="s">
        <v>97</v>
      </c>
      <c r="C3902" t="s">
        <v>318</v>
      </c>
    </row>
    <row r="3903" spans="1:4" x14ac:dyDescent="0.5">
      <c r="A3903" t="s">
        <v>508</v>
      </c>
      <c r="B3903" t="s">
        <v>97</v>
      </c>
      <c r="C3903" t="s">
        <v>508</v>
      </c>
      <c r="D3903" t="s">
        <v>98</v>
      </c>
    </row>
    <row r="3904" spans="1:4" x14ac:dyDescent="0.5">
      <c r="A3904" t="s">
        <v>221</v>
      </c>
      <c r="B3904" t="s">
        <v>97</v>
      </c>
      <c r="C3904" t="s">
        <v>221</v>
      </c>
    </row>
    <row r="3905" spans="1:4" x14ac:dyDescent="0.5">
      <c r="A3905" t="s">
        <v>441</v>
      </c>
      <c r="B3905" t="s">
        <v>96</v>
      </c>
      <c r="C3905" t="s">
        <v>441</v>
      </c>
      <c r="D3905" t="s">
        <v>98</v>
      </c>
    </row>
    <row r="3906" spans="1:4" x14ac:dyDescent="0.5">
      <c r="A3906" t="s">
        <v>892</v>
      </c>
      <c r="B3906" t="s">
        <v>97</v>
      </c>
      <c r="C3906" t="s">
        <v>892</v>
      </c>
    </row>
    <row r="3907" spans="1:4" x14ac:dyDescent="0.5">
      <c r="A3907" t="s">
        <v>856</v>
      </c>
      <c r="B3907" t="s">
        <v>97</v>
      </c>
      <c r="C3907" t="s">
        <v>1359</v>
      </c>
    </row>
    <row r="3908" spans="1:4" x14ac:dyDescent="0.5">
      <c r="A3908" t="s">
        <v>439</v>
      </c>
      <c r="B3908" t="s">
        <v>97</v>
      </c>
      <c r="C3908" t="s">
        <v>439</v>
      </c>
      <c r="D3908" t="s">
        <v>98</v>
      </c>
    </row>
    <row r="3909" spans="1:4" x14ac:dyDescent="0.5">
      <c r="A3909" t="s">
        <v>455</v>
      </c>
      <c r="B3909" t="s">
        <v>97</v>
      </c>
      <c r="C3909" t="s">
        <v>455</v>
      </c>
      <c r="D3909" t="s">
        <v>98</v>
      </c>
    </row>
    <row r="3910" spans="1:4" x14ac:dyDescent="0.5">
      <c r="A3910" t="s">
        <v>384</v>
      </c>
      <c r="B3910" t="s">
        <v>97</v>
      </c>
      <c r="C3910" t="s">
        <v>384</v>
      </c>
      <c r="D3910" t="s">
        <v>98</v>
      </c>
    </row>
    <row r="3911" spans="1:4" x14ac:dyDescent="0.5">
      <c r="A3911" t="s">
        <v>947</v>
      </c>
      <c r="B3911" t="s">
        <v>97</v>
      </c>
      <c r="C3911" t="s">
        <v>947</v>
      </c>
      <c r="D3911" t="s">
        <v>98</v>
      </c>
    </row>
    <row r="3912" spans="1:4" x14ac:dyDescent="0.5">
      <c r="A3912" t="s">
        <v>173</v>
      </c>
      <c r="B3912" t="s">
        <v>96</v>
      </c>
      <c r="C3912" t="s">
        <v>173</v>
      </c>
      <c r="D3912" t="s">
        <v>98</v>
      </c>
    </row>
    <row r="3913" spans="1:4" x14ac:dyDescent="0.5">
      <c r="A3913" t="s">
        <v>520</v>
      </c>
      <c r="B3913" t="s">
        <v>96</v>
      </c>
      <c r="C3913" t="s">
        <v>520</v>
      </c>
    </row>
    <row r="3914" spans="1:4" x14ac:dyDescent="0.5">
      <c r="A3914" t="s">
        <v>401</v>
      </c>
      <c r="B3914" t="s">
        <v>97</v>
      </c>
      <c r="C3914" t="s">
        <v>733</v>
      </c>
    </row>
    <row r="3915" spans="1:4" x14ac:dyDescent="0.5">
      <c r="A3915" t="s">
        <v>574</v>
      </c>
      <c r="B3915" t="s">
        <v>97</v>
      </c>
      <c r="C3915" t="s">
        <v>574</v>
      </c>
      <c r="D3915" t="s">
        <v>98</v>
      </c>
    </row>
    <row r="3916" spans="1:4" x14ac:dyDescent="0.5">
      <c r="A3916" t="s">
        <v>236</v>
      </c>
      <c r="B3916" t="s">
        <v>96</v>
      </c>
      <c r="C3916" t="s">
        <v>236</v>
      </c>
      <c r="D3916" t="s">
        <v>701</v>
      </c>
    </row>
    <row r="3917" spans="1:4" x14ac:dyDescent="0.5">
      <c r="A3917" t="s">
        <v>926</v>
      </c>
      <c r="B3917" t="s">
        <v>96</v>
      </c>
      <c r="C3917" t="s">
        <v>1027</v>
      </c>
    </row>
    <row r="3918" spans="1:4" x14ac:dyDescent="0.5">
      <c r="A3918" t="s">
        <v>1029</v>
      </c>
      <c r="B3918" t="s">
        <v>97</v>
      </c>
      <c r="C3918" t="s">
        <v>1030</v>
      </c>
    </row>
    <row r="3919" spans="1:4" x14ac:dyDescent="0.5">
      <c r="A3919" t="s">
        <v>501</v>
      </c>
      <c r="B3919" t="s">
        <v>97</v>
      </c>
      <c r="C3919" t="s">
        <v>501</v>
      </c>
      <c r="D3919" t="s">
        <v>98</v>
      </c>
    </row>
    <row r="3920" spans="1:4" x14ac:dyDescent="0.5">
      <c r="A3920" t="s">
        <v>123</v>
      </c>
      <c r="B3920" t="s">
        <v>97</v>
      </c>
      <c r="C3920" t="s">
        <v>123</v>
      </c>
    </row>
    <row r="3921" spans="1:4" x14ac:dyDescent="0.5">
      <c r="A3921" t="s">
        <v>398</v>
      </c>
      <c r="B3921" t="s">
        <v>97</v>
      </c>
      <c r="C3921" t="s">
        <v>783</v>
      </c>
      <c r="D3921" t="s">
        <v>98</v>
      </c>
    </row>
    <row r="3922" spans="1:4" x14ac:dyDescent="0.5">
      <c r="A3922" t="s">
        <v>535</v>
      </c>
      <c r="B3922" t="s">
        <v>97</v>
      </c>
      <c r="C3922" t="s">
        <v>535</v>
      </c>
    </row>
    <row r="3923" spans="1:4" x14ac:dyDescent="0.5">
      <c r="A3923" t="s">
        <v>890</v>
      </c>
      <c r="B3923" t="s">
        <v>96</v>
      </c>
      <c r="C3923" t="s">
        <v>891</v>
      </c>
      <c r="D3923" t="s">
        <v>98</v>
      </c>
    </row>
    <row r="3924" spans="1:4" x14ac:dyDescent="0.5">
      <c r="A3924" t="s">
        <v>794</v>
      </c>
      <c r="B3924" t="s">
        <v>97</v>
      </c>
      <c r="C3924" t="s">
        <v>794</v>
      </c>
    </row>
    <row r="3925" spans="1:4" x14ac:dyDescent="0.5">
      <c r="A3925" t="s">
        <v>636</v>
      </c>
      <c r="B3925" t="s">
        <v>97</v>
      </c>
      <c r="C3925" t="s">
        <v>636</v>
      </c>
    </row>
    <row r="3926" spans="1:4" x14ac:dyDescent="0.5">
      <c r="A3926" t="s">
        <v>1041</v>
      </c>
      <c r="B3926" t="s">
        <v>97</v>
      </c>
      <c r="C3926" t="s">
        <v>1041</v>
      </c>
      <c r="D3926" t="s">
        <v>701</v>
      </c>
    </row>
    <row r="3927" spans="1:4" x14ac:dyDescent="0.5">
      <c r="A3927" t="s">
        <v>959</v>
      </c>
      <c r="B3927" t="s">
        <v>97</v>
      </c>
      <c r="C3927" t="s">
        <v>959</v>
      </c>
    </row>
    <row r="3928" spans="1:4" x14ac:dyDescent="0.5">
      <c r="A3928" t="s">
        <v>139</v>
      </c>
      <c r="B3928" t="s">
        <v>97</v>
      </c>
      <c r="C3928" t="s">
        <v>139</v>
      </c>
    </row>
    <row r="3929" spans="1:4" x14ac:dyDescent="0.5">
      <c r="A3929" t="s">
        <v>1067</v>
      </c>
      <c r="B3929" t="s">
        <v>97</v>
      </c>
      <c r="C3929" t="s">
        <v>743</v>
      </c>
    </row>
    <row r="3930" spans="1:4" x14ac:dyDescent="0.5">
      <c r="A3930" t="s">
        <v>1027</v>
      </c>
      <c r="B3930" t="s">
        <v>96</v>
      </c>
      <c r="C3930" t="s">
        <v>1027</v>
      </c>
    </row>
    <row r="3931" spans="1:4" x14ac:dyDescent="0.5">
      <c r="A3931" t="s">
        <v>1329</v>
      </c>
      <c r="B3931" t="s">
        <v>97</v>
      </c>
      <c r="C3931" t="s">
        <v>1329</v>
      </c>
      <c r="D3931" t="s">
        <v>98</v>
      </c>
    </row>
    <row r="3932" spans="1:4" x14ac:dyDescent="0.5">
      <c r="A3932" t="s">
        <v>197</v>
      </c>
      <c r="B3932" t="s">
        <v>96</v>
      </c>
      <c r="C3932" t="s">
        <v>197</v>
      </c>
    </row>
    <row r="3933" spans="1:4" x14ac:dyDescent="0.5">
      <c r="A3933" t="s">
        <v>220</v>
      </c>
      <c r="B3933" t="s">
        <v>96</v>
      </c>
      <c r="C3933" t="s">
        <v>220</v>
      </c>
      <c r="D3933" t="s">
        <v>98</v>
      </c>
    </row>
    <row r="3934" spans="1:4" x14ac:dyDescent="0.5">
      <c r="A3934" t="s">
        <v>477</v>
      </c>
      <c r="B3934" t="s">
        <v>97</v>
      </c>
      <c r="C3934" t="s">
        <v>477</v>
      </c>
    </row>
    <row r="3935" spans="1:4" x14ac:dyDescent="0.5">
      <c r="A3935" t="s">
        <v>122</v>
      </c>
      <c r="B3935" t="s">
        <v>97</v>
      </c>
      <c r="C3935" t="s">
        <v>122</v>
      </c>
    </row>
    <row r="3936" spans="1:4" x14ac:dyDescent="0.5">
      <c r="A3936" t="s">
        <v>329</v>
      </c>
      <c r="B3936" t="s">
        <v>97</v>
      </c>
      <c r="C3936" t="s">
        <v>744</v>
      </c>
      <c r="D3936" t="s">
        <v>722</v>
      </c>
    </row>
    <row r="3937" spans="1:4" x14ac:dyDescent="0.5">
      <c r="A3937" t="s">
        <v>1057</v>
      </c>
      <c r="B3937" t="s">
        <v>97</v>
      </c>
      <c r="C3937" t="s">
        <v>1057</v>
      </c>
      <c r="D3937" t="s">
        <v>98</v>
      </c>
    </row>
    <row r="3938" spans="1:4" x14ac:dyDescent="0.5">
      <c r="A3938" t="s">
        <v>535</v>
      </c>
      <c r="B3938" t="s">
        <v>97</v>
      </c>
      <c r="C3938" t="s">
        <v>535</v>
      </c>
    </row>
    <row r="3939" spans="1:4" x14ac:dyDescent="0.5">
      <c r="A3939" t="s">
        <v>1389</v>
      </c>
      <c r="B3939" t="s">
        <v>97</v>
      </c>
      <c r="C3939" t="s">
        <v>1389</v>
      </c>
      <c r="D3939" t="s">
        <v>98</v>
      </c>
    </row>
    <row r="3940" spans="1:4" x14ac:dyDescent="0.5">
      <c r="A3940" t="s">
        <v>477</v>
      </c>
      <c r="B3940" t="s">
        <v>97</v>
      </c>
      <c r="C3940" t="s">
        <v>477</v>
      </c>
    </row>
    <row r="3941" spans="1:4" x14ac:dyDescent="0.5">
      <c r="A3941" t="s">
        <v>175</v>
      </c>
      <c r="B3941" t="s">
        <v>96</v>
      </c>
      <c r="C3941" t="s">
        <v>175</v>
      </c>
      <c r="D3941" t="s">
        <v>98</v>
      </c>
    </row>
    <row r="3942" spans="1:4" x14ac:dyDescent="0.5">
      <c r="A3942" t="s">
        <v>466</v>
      </c>
      <c r="B3942" t="s">
        <v>97</v>
      </c>
      <c r="C3942" t="s">
        <v>466</v>
      </c>
      <c r="D3942" t="s">
        <v>98</v>
      </c>
    </row>
    <row r="3943" spans="1:4" x14ac:dyDescent="0.5">
      <c r="A3943" t="s">
        <v>1231</v>
      </c>
      <c r="B3943" t="s">
        <v>97</v>
      </c>
      <c r="C3943" t="s">
        <v>1231</v>
      </c>
    </row>
    <row r="3944" spans="1:4" x14ac:dyDescent="0.5">
      <c r="A3944" t="s">
        <v>393</v>
      </c>
      <c r="B3944" t="s">
        <v>97</v>
      </c>
      <c r="C3944" t="s">
        <v>393</v>
      </c>
      <c r="D3944" t="s">
        <v>705</v>
      </c>
    </row>
    <row r="3945" spans="1:4" x14ac:dyDescent="0.5">
      <c r="A3945" t="s">
        <v>942</v>
      </c>
      <c r="B3945" t="s">
        <v>97</v>
      </c>
      <c r="C3945" t="s">
        <v>942</v>
      </c>
      <c r="D3945" t="s">
        <v>705</v>
      </c>
    </row>
    <row r="3946" spans="1:4" x14ac:dyDescent="0.5">
      <c r="A3946" t="s">
        <v>1390</v>
      </c>
      <c r="B3946" t="s">
        <v>97</v>
      </c>
      <c r="C3946" t="s">
        <v>1390</v>
      </c>
      <c r="D3946" t="s">
        <v>98</v>
      </c>
    </row>
    <row r="3947" spans="1:4" x14ac:dyDescent="0.5">
      <c r="A3947" t="s">
        <v>266</v>
      </c>
      <c r="B3947" t="s">
        <v>96</v>
      </c>
      <c r="C3947" t="s">
        <v>266</v>
      </c>
      <c r="D3947" t="s">
        <v>98</v>
      </c>
    </row>
    <row r="3948" spans="1:4" x14ac:dyDescent="0.5">
      <c r="A3948" t="s">
        <v>236</v>
      </c>
      <c r="B3948" t="s">
        <v>96</v>
      </c>
      <c r="C3948" t="s">
        <v>236</v>
      </c>
      <c r="D3948" t="s">
        <v>701</v>
      </c>
    </row>
    <row r="3949" spans="1:4" x14ac:dyDescent="0.5">
      <c r="A3949" t="s">
        <v>591</v>
      </c>
      <c r="B3949" t="s">
        <v>97</v>
      </c>
      <c r="C3949" t="s">
        <v>591</v>
      </c>
    </row>
    <row r="3950" spans="1:4" x14ac:dyDescent="0.5">
      <c r="A3950" t="s">
        <v>197</v>
      </c>
      <c r="B3950" t="s">
        <v>96</v>
      </c>
      <c r="C3950" t="s">
        <v>197</v>
      </c>
    </row>
    <row r="3951" spans="1:4" x14ac:dyDescent="0.5">
      <c r="A3951" t="s">
        <v>226</v>
      </c>
      <c r="B3951" t="s">
        <v>97</v>
      </c>
      <c r="C3951" t="s">
        <v>1164</v>
      </c>
      <c r="D3951" t="s">
        <v>98</v>
      </c>
    </row>
    <row r="3952" spans="1:4" x14ac:dyDescent="0.5">
      <c r="A3952" t="s">
        <v>164</v>
      </c>
      <c r="B3952" t="s">
        <v>97</v>
      </c>
      <c r="C3952" t="s">
        <v>747</v>
      </c>
      <c r="D3952" t="s">
        <v>98</v>
      </c>
    </row>
    <row r="3953" spans="1:4" x14ac:dyDescent="0.5">
      <c r="A3953" t="s">
        <v>159</v>
      </c>
      <c r="B3953" t="s">
        <v>97</v>
      </c>
      <c r="C3953" t="s">
        <v>159</v>
      </c>
      <c r="D3953" t="s">
        <v>98</v>
      </c>
    </row>
    <row r="3954" spans="1:4" x14ac:dyDescent="0.5">
      <c r="A3954" t="s">
        <v>390</v>
      </c>
      <c r="B3954" t="s">
        <v>97</v>
      </c>
      <c r="C3954" t="s">
        <v>390</v>
      </c>
    </row>
    <row r="3955" spans="1:4" x14ac:dyDescent="0.5">
      <c r="A3955" t="s">
        <v>115</v>
      </c>
      <c r="B3955" t="s">
        <v>97</v>
      </c>
      <c r="C3955" t="s">
        <v>115</v>
      </c>
      <c r="D3955" t="s">
        <v>705</v>
      </c>
    </row>
    <row r="3956" spans="1:4" x14ac:dyDescent="0.5">
      <c r="A3956" t="s">
        <v>745</v>
      </c>
      <c r="B3956" t="s">
        <v>97</v>
      </c>
      <c r="C3956" t="s">
        <v>178</v>
      </c>
      <c r="D3956" t="s">
        <v>98</v>
      </c>
    </row>
    <row r="3957" spans="1:4" x14ac:dyDescent="0.5">
      <c r="A3957" t="s">
        <v>1365</v>
      </c>
      <c r="B3957" t="s">
        <v>97</v>
      </c>
      <c r="C3957" t="s">
        <v>1365</v>
      </c>
      <c r="D3957" t="s">
        <v>98</v>
      </c>
    </row>
    <row r="3958" spans="1:4" x14ac:dyDescent="0.5">
      <c r="A3958" t="s">
        <v>232</v>
      </c>
      <c r="B3958" t="s">
        <v>97</v>
      </c>
      <c r="C3958" t="s">
        <v>1391</v>
      </c>
    </row>
    <row r="3959" spans="1:4" x14ac:dyDescent="0.5">
      <c r="A3959" t="s">
        <v>1067</v>
      </c>
      <c r="B3959" t="s">
        <v>97</v>
      </c>
      <c r="C3959" t="s">
        <v>1068</v>
      </c>
    </row>
    <row r="3960" spans="1:4" x14ac:dyDescent="0.5">
      <c r="A3960" t="s">
        <v>1387</v>
      </c>
      <c r="B3960" t="s">
        <v>97</v>
      </c>
      <c r="C3960" t="s">
        <v>1392</v>
      </c>
    </row>
    <row r="3961" spans="1:4" x14ac:dyDescent="0.5">
      <c r="A3961" t="s">
        <v>398</v>
      </c>
      <c r="B3961" t="s">
        <v>97</v>
      </c>
      <c r="C3961" t="s">
        <v>783</v>
      </c>
      <c r="D3961" t="s">
        <v>98</v>
      </c>
    </row>
    <row r="3962" spans="1:4" x14ac:dyDescent="0.5">
      <c r="A3962" t="s">
        <v>220</v>
      </c>
      <c r="B3962" t="s">
        <v>96</v>
      </c>
      <c r="C3962" t="s">
        <v>220</v>
      </c>
      <c r="D3962" t="s">
        <v>98</v>
      </c>
    </row>
    <row r="3963" spans="1:4" x14ac:dyDescent="0.5">
      <c r="A3963" t="s">
        <v>327</v>
      </c>
      <c r="B3963" t="s">
        <v>97</v>
      </c>
      <c r="C3963" t="s">
        <v>327</v>
      </c>
      <c r="D3963" t="s">
        <v>701</v>
      </c>
    </row>
    <row r="3964" spans="1:4" x14ac:dyDescent="0.5">
      <c r="A3964" t="s">
        <v>947</v>
      </c>
      <c r="B3964" t="s">
        <v>97</v>
      </c>
      <c r="C3964" t="s">
        <v>947</v>
      </c>
      <c r="D3964" t="s">
        <v>98</v>
      </c>
    </row>
    <row r="3965" spans="1:4" x14ac:dyDescent="0.5">
      <c r="A3965" t="s">
        <v>122</v>
      </c>
      <c r="B3965" t="s">
        <v>97</v>
      </c>
      <c r="C3965" t="s">
        <v>122</v>
      </c>
    </row>
    <row r="3966" spans="1:4" x14ac:dyDescent="0.5">
      <c r="A3966" t="s">
        <v>398</v>
      </c>
      <c r="B3966" t="s">
        <v>97</v>
      </c>
      <c r="C3966" t="s">
        <v>783</v>
      </c>
      <c r="D3966" t="s">
        <v>98</v>
      </c>
    </row>
    <row r="3967" spans="1:4" x14ac:dyDescent="0.5">
      <c r="A3967" t="s">
        <v>1273</v>
      </c>
      <c r="B3967" t="s">
        <v>96</v>
      </c>
      <c r="C3967" t="s">
        <v>1273</v>
      </c>
    </row>
    <row r="3968" spans="1:4" x14ac:dyDescent="0.5">
      <c r="A3968" t="s">
        <v>244</v>
      </c>
      <c r="B3968" t="s">
        <v>97</v>
      </c>
      <c r="C3968" t="s">
        <v>774</v>
      </c>
    </row>
    <row r="3969" spans="1:4" x14ac:dyDescent="0.5">
      <c r="A3969" t="s">
        <v>618</v>
      </c>
      <c r="B3969" t="s">
        <v>97</v>
      </c>
      <c r="C3969" t="s">
        <v>618</v>
      </c>
      <c r="D3969" t="s">
        <v>98</v>
      </c>
    </row>
    <row r="3970" spans="1:4" x14ac:dyDescent="0.5">
      <c r="A3970" t="s">
        <v>226</v>
      </c>
      <c r="B3970" t="s">
        <v>97</v>
      </c>
      <c r="C3970" t="s">
        <v>1164</v>
      </c>
      <c r="D3970" t="s">
        <v>98</v>
      </c>
    </row>
    <row r="3971" spans="1:4" x14ac:dyDescent="0.5">
      <c r="A3971" t="s">
        <v>275</v>
      </c>
      <c r="B3971" t="s">
        <v>97</v>
      </c>
      <c r="C3971" t="s">
        <v>275</v>
      </c>
    </row>
    <row r="3972" spans="1:4" x14ac:dyDescent="0.5">
      <c r="A3972" t="s">
        <v>890</v>
      </c>
      <c r="B3972" t="s">
        <v>96</v>
      </c>
      <c r="C3972" t="s">
        <v>891</v>
      </c>
      <c r="D3972" t="s">
        <v>98</v>
      </c>
    </row>
    <row r="3973" spans="1:4" x14ac:dyDescent="0.5">
      <c r="A3973" t="s">
        <v>1393</v>
      </c>
      <c r="B3973" t="s">
        <v>97</v>
      </c>
      <c r="C3973" t="s">
        <v>1394</v>
      </c>
      <c r="D3973" t="s">
        <v>722</v>
      </c>
    </row>
    <row r="3974" spans="1:4" x14ac:dyDescent="0.5">
      <c r="A3974" t="s">
        <v>1318</v>
      </c>
      <c r="B3974" t="s">
        <v>97</v>
      </c>
      <c r="C3974" t="s">
        <v>1318</v>
      </c>
    </row>
    <row r="3975" spans="1:4" x14ac:dyDescent="0.5">
      <c r="A3975" t="s">
        <v>1395</v>
      </c>
      <c r="B3975" t="s">
        <v>96</v>
      </c>
      <c r="C3975" t="s">
        <v>1395</v>
      </c>
    </row>
    <row r="3976" spans="1:4" x14ac:dyDescent="0.5">
      <c r="A3976" t="s">
        <v>174</v>
      </c>
      <c r="B3976" t="s">
        <v>96</v>
      </c>
      <c r="C3976" t="s">
        <v>174</v>
      </c>
    </row>
    <row r="3977" spans="1:4" x14ac:dyDescent="0.5">
      <c r="A3977" t="s">
        <v>1396</v>
      </c>
      <c r="B3977" t="s">
        <v>97</v>
      </c>
      <c r="C3977" t="s">
        <v>1396</v>
      </c>
    </row>
    <row r="3978" spans="1:4" x14ac:dyDescent="0.5">
      <c r="A3978" t="s">
        <v>1397</v>
      </c>
      <c r="B3978" t="s">
        <v>96</v>
      </c>
      <c r="C3978" t="s">
        <v>1397</v>
      </c>
    </row>
    <row r="3979" spans="1:4" x14ac:dyDescent="0.5">
      <c r="A3979" t="s">
        <v>942</v>
      </c>
      <c r="B3979" t="s">
        <v>97</v>
      </c>
      <c r="C3979" t="s">
        <v>942</v>
      </c>
      <c r="D3979" t="s">
        <v>705</v>
      </c>
    </row>
    <row r="3980" spans="1:4" x14ac:dyDescent="0.5">
      <c r="A3980" t="s">
        <v>597</v>
      </c>
      <c r="B3980" t="s">
        <v>97</v>
      </c>
      <c r="C3980" t="s">
        <v>597</v>
      </c>
    </row>
    <row r="3981" spans="1:4" x14ac:dyDescent="0.5">
      <c r="A3981" t="s">
        <v>455</v>
      </c>
      <c r="B3981" t="s">
        <v>97</v>
      </c>
      <c r="C3981" t="s">
        <v>455</v>
      </c>
      <c r="D3981" t="s">
        <v>98</v>
      </c>
    </row>
    <row r="3982" spans="1:4" x14ac:dyDescent="0.5">
      <c r="A3982" t="s">
        <v>1398</v>
      </c>
      <c r="B3982" t="s">
        <v>96</v>
      </c>
      <c r="C3982" t="s">
        <v>1398</v>
      </c>
    </row>
    <row r="3983" spans="1:4" x14ac:dyDescent="0.5">
      <c r="A3983" t="s">
        <v>642</v>
      </c>
      <c r="B3983" t="s">
        <v>97</v>
      </c>
      <c r="C3983" t="s">
        <v>1399</v>
      </c>
    </row>
    <row r="3984" spans="1:4" x14ac:dyDescent="0.5">
      <c r="A3984" t="s">
        <v>488</v>
      </c>
      <c r="B3984" t="s">
        <v>96</v>
      </c>
      <c r="C3984" t="s">
        <v>488</v>
      </c>
    </row>
    <row r="3985" spans="1:4" x14ac:dyDescent="0.5">
      <c r="A3985" t="s">
        <v>318</v>
      </c>
      <c r="B3985" t="s">
        <v>97</v>
      </c>
      <c r="C3985" t="s">
        <v>318</v>
      </c>
    </row>
    <row r="3986" spans="1:4" x14ac:dyDescent="0.5">
      <c r="A3986" t="s">
        <v>166</v>
      </c>
      <c r="B3986" t="s">
        <v>97</v>
      </c>
      <c r="C3986" t="s">
        <v>166</v>
      </c>
    </row>
    <row r="3987" spans="1:4" x14ac:dyDescent="0.5">
      <c r="A3987" t="s">
        <v>139</v>
      </c>
      <c r="B3987" t="s">
        <v>97</v>
      </c>
      <c r="C3987" t="s">
        <v>139</v>
      </c>
    </row>
    <row r="3988" spans="1:4" x14ac:dyDescent="0.5">
      <c r="A3988" t="s">
        <v>343</v>
      </c>
      <c r="B3988" t="s">
        <v>97</v>
      </c>
      <c r="C3988" t="s">
        <v>1354</v>
      </c>
      <c r="D3988" t="s">
        <v>98</v>
      </c>
    </row>
    <row r="3989" spans="1:4" x14ac:dyDescent="0.5">
      <c r="A3989" t="s">
        <v>1400</v>
      </c>
      <c r="B3989" t="s">
        <v>97</v>
      </c>
      <c r="C3989" t="s">
        <v>1401</v>
      </c>
      <c r="D3989" t="s">
        <v>98</v>
      </c>
    </row>
    <row r="3990" spans="1:4" x14ac:dyDescent="0.5">
      <c r="A3990" t="s">
        <v>115</v>
      </c>
      <c r="B3990" t="s">
        <v>97</v>
      </c>
      <c r="C3990" t="s">
        <v>115</v>
      </c>
      <c r="D3990" t="s">
        <v>705</v>
      </c>
    </row>
    <row r="3991" spans="1:4" x14ac:dyDescent="0.5">
      <c r="A3991" t="s">
        <v>508</v>
      </c>
      <c r="B3991" t="s">
        <v>97</v>
      </c>
      <c r="C3991" t="s">
        <v>508</v>
      </c>
      <c r="D3991" t="s">
        <v>98</v>
      </c>
    </row>
    <row r="3992" spans="1:4" x14ac:dyDescent="0.5">
      <c r="A3992" t="s">
        <v>401</v>
      </c>
      <c r="B3992" t="s">
        <v>97</v>
      </c>
      <c r="C3992" t="s">
        <v>733</v>
      </c>
    </row>
    <row r="3993" spans="1:4" x14ac:dyDescent="0.5">
      <c r="A3993" t="s">
        <v>1180</v>
      </c>
      <c r="B3993" t="s">
        <v>97</v>
      </c>
      <c r="C3993" t="s">
        <v>1181</v>
      </c>
      <c r="D3993" t="s">
        <v>722</v>
      </c>
    </row>
    <row r="3994" spans="1:4" x14ac:dyDescent="0.5">
      <c r="A3994" t="s">
        <v>226</v>
      </c>
      <c r="B3994" t="s">
        <v>97</v>
      </c>
      <c r="C3994" t="s">
        <v>1163</v>
      </c>
      <c r="D3994" t="s">
        <v>98</v>
      </c>
    </row>
    <row r="3995" spans="1:4" x14ac:dyDescent="0.5">
      <c r="A3995" t="s">
        <v>258</v>
      </c>
      <c r="B3995" t="s">
        <v>97</v>
      </c>
      <c r="C3995" t="s">
        <v>258</v>
      </c>
      <c r="D3995" t="s">
        <v>98</v>
      </c>
    </row>
    <row r="3996" spans="1:4" x14ac:dyDescent="0.5">
      <c r="A3996" t="s">
        <v>130</v>
      </c>
      <c r="B3996" t="s">
        <v>97</v>
      </c>
      <c r="C3996" t="s">
        <v>130</v>
      </c>
      <c r="D3996" t="s">
        <v>98</v>
      </c>
    </row>
    <row r="3997" spans="1:4" x14ac:dyDescent="0.5">
      <c r="A3997" t="s">
        <v>233</v>
      </c>
      <c r="B3997" t="s">
        <v>97</v>
      </c>
      <c r="C3997" t="s">
        <v>233</v>
      </c>
      <c r="D3997" t="s">
        <v>98</v>
      </c>
    </row>
    <row r="3998" spans="1:4" x14ac:dyDescent="0.5">
      <c r="A3998" t="s">
        <v>1041</v>
      </c>
      <c r="B3998" t="s">
        <v>97</v>
      </c>
      <c r="C3998" t="s">
        <v>1041</v>
      </c>
      <c r="D3998" t="s">
        <v>701</v>
      </c>
    </row>
    <row r="3999" spans="1:4" x14ac:dyDescent="0.5">
      <c r="A3999" t="s">
        <v>436</v>
      </c>
      <c r="B3999" t="s">
        <v>97</v>
      </c>
      <c r="C3999" t="s">
        <v>436</v>
      </c>
      <c r="D3999" t="s">
        <v>98</v>
      </c>
    </row>
    <row r="4000" spans="1:4" x14ac:dyDescent="0.5">
      <c r="A4000" t="s">
        <v>226</v>
      </c>
      <c r="B4000" t="s">
        <v>97</v>
      </c>
      <c r="C4000" t="s">
        <v>1156</v>
      </c>
      <c r="D4000" t="s">
        <v>98</v>
      </c>
    </row>
    <row r="4001" spans="1:4" x14ac:dyDescent="0.5">
      <c r="A4001" t="s">
        <v>470</v>
      </c>
      <c r="B4001" t="s">
        <v>96</v>
      </c>
      <c r="C4001" t="s">
        <v>470</v>
      </c>
    </row>
    <row r="4002" spans="1:4" x14ac:dyDescent="0.5">
      <c r="A4002" t="s">
        <v>236</v>
      </c>
      <c r="B4002" t="s">
        <v>96</v>
      </c>
      <c r="C4002" t="s">
        <v>236</v>
      </c>
      <c r="D4002" t="s">
        <v>701</v>
      </c>
    </row>
    <row r="4003" spans="1:4" x14ac:dyDescent="0.5">
      <c r="A4003" t="s">
        <v>881</v>
      </c>
      <c r="B4003" t="s">
        <v>96</v>
      </c>
      <c r="C4003" t="s">
        <v>881</v>
      </c>
      <c r="D4003" t="s">
        <v>98</v>
      </c>
    </row>
    <row r="4004" spans="1:4" x14ac:dyDescent="0.5">
      <c r="A4004" t="s">
        <v>1314</v>
      </c>
      <c r="B4004" t="s">
        <v>97</v>
      </c>
      <c r="C4004" t="s">
        <v>787</v>
      </c>
    </row>
    <row r="4005" spans="1:4" x14ac:dyDescent="0.5">
      <c r="A4005" t="s">
        <v>1402</v>
      </c>
      <c r="B4005" t="s">
        <v>97</v>
      </c>
      <c r="C4005" t="s">
        <v>1402</v>
      </c>
    </row>
    <row r="4006" spans="1:4" x14ac:dyDescent="0.5">
      <c r="A4006" t="s">
        <v>162</v>
      </c>
      <c r="B4006" t="s">
        <v>97</v>
      </c>
      <c r="C4006" t="s">
        <v>162</v>
      </c>
      <c r="D4006" t="s">
        <v>98</v>
      </c>
    </row>
    <row r="4007" spans="1:4" x14ac:dyDescent="0.5">
      <c r="A4007" t="s">
        <v>1105</v>
      </c>
      <c r="B4007" t="s">
        <v>97</v>
      </c>
      <c r="C4007" t="s">
        <v>1106</v>
      </c>
      <c r="D4007" t="s">
        <v>98</v>
      </c>
    </row>
    <row r="4008" spans="1:4" x14ac:dyDescent="0.5">
      <c r="A4008" t="s">
        <v>559</v>
      </c>
      <c r="B4008" t="s">
        <v>97</v>
      </c>
      <c r="C4008" t="s">
        <v>1403</v>
      </c>
      <c r="D4008" t="s">
        <v>701</v>
      </c>
    </row>
    <row r="4009" spans="1:4" x14ac:dyDescent="0.5">
      <c r="A4009" t="s">
        <v>1404</v>
      </c>
      <c r="B4009" t="s">
        <v>97</v>
      </c>
      <c r="C4009" t="s">
        <v>1404</v>
      </c>
    </row>
    <row r="4010" spans="1:4" x14ac:dyDescent="0.5">
      <c r="A4010" t="s">
        <v>1029</v>
      </c>
      <c r="B4010" t="s">
        <v>97</v>
      </c>
      <c r="C4010" t="s">
        <v>1030</v>
      </c>
    </row>
    <row r="4011" spans="1:4" x14ac:dyDescent="0.5">
      <c r="A4011" t="s">
        <v>197</v>
      </c>
      <c r="B4011" t="s">
        <v>96</v>
      </c>
      <c r="C4011" t="s">
        <v>197</v>
      </c>
    </row>
    <row r="4012" spans="1:4" x14ac:dyDescent="0.5">
      <c r="A4012" t="s">
        <v>169</v>
      </c>
      <c r="B4012" t="s">
        <v>97</v>
      </c>
      <c r="C4012" t="s">
        <v>169</v>
      </c>
      <c r="D4012" t="s">
        <v>98</v>
      </c>
    </row>
    <row r="4013" spans="1:4" x14ac:dyDescent="0.5">
      <c r="A4013" t="s">
        <v>137</v>
      </c>
      <c r="B4013" t="s">
        <v>96</v>
      </c>
      <c r="C4013" t="s">
        <v>803</v>
      </c>
      <c r="D4013" t="s">
        <v>98</v>
      </c>
    </row>
    <row r="4014" spans="1:4" x14ac:dyDescent="0.5">
      <c r="A4014" t="s">
        <v>366</v>
      </c>
      <c r="B4014" t="s">
        <v>97</v>
      </c>
      <c r="C4014" t="s">
        <v>730</v>
      </c>
    </row>
    <row r="4015" spans="1:4" x14ac:dyDescent="0.5">
      <c r="A4015" t="s">
        <v>1340</v>
      </c>
      <c r="B4015" t="s">
        <v>97</v>
      </c>
      <c r="C4015" t="s">
        <v>1341</v>
      </c>
      <c r="D4015" t="s">
        <v>98</v>
      </c>
    </row>
    <row r="4016" spans="1:4" x14ac:dyDescent="0.5">
      <c r="A4016" t="s">
        <v>557</v>
      </c>
      <c r="B4016" t="s">
        <v>96</v>
      </c>
      <c r="C4016" t="s">
        <v>557</v>
      </c>
      <c r="D4016" t="s">
        <v>722</v>
      </c>
    </row>
    <row r="4017" spans="1:4" x14ac:dyDescent="0.5">
      <c r="A4017" t="s">
        <v>1405</v>
      </c>
      <c r="B4017" t="s">
        <v>97</v>
      </c>
      <c r="C4017" t="s">
        <v>1406</v>
      </c>
    </row>
    <row r="4018" spans="1:4" x14ac:dyDescent="0.5">
      <c r="A4018" t="s">
        <v>123</v>
      </c>
      <c r="B4018" t="s">
        <v>97</v>
      </c>
      <c r="C4018" t="s">
        <v>123</v>
      </c>
    </row>
    <row r="4019" spans="1:4" x14ac:dyDescent="0.5">
      <c r="A4019" t="s">
        <v>393</v>
      </c>
      <c r="B4019" t="s">
        <v>97</v>
      </c>
      <c r="C4019" t="s">
        <v>393</v>
      </c>
      <c r="D4019" t="s">
        <v>705</v>
      </c>
    </row>
    <row r="4020" spans="1:4" x14ac:dyDescent="0.5">
      <c r="A4020" t="s">
        <v>1407</v>
      </c>
      <c r="B4020" t="s">
        <v>97</v>
      </c>
      <c r="C4020" t="s">
        <v>1407</v>
      </c>
    </row>
    <row r="4021" spans="1:4" x14ac:dyDescent="0.5">
      <c r="A4021" t="s">
        <v>115</v>
      </c>
      <c r="B4021" t="s">
        <v>97</v>
      </c>
      <c r="C4021" t="s">
        <v>115</v>
      </c>
      <c r="D4021" t="s">
        <v>705</v>
      </c>
    </row>
    <row r="4022" spans="1:4" x14ac:dyDescent="0.5">
      <c r="A4022" t="s">
        <v>180</v>
      </c>
      <c r="B4022" t="s">
        <v>97</v>
      </c>
      <c r="C4022" t="s">
        <v>706</v>
      </c>
    </row>
    <row r="4023" spans="1:4" x14ac:dyDescent="0.5">
      <c r="A4023" t="s">
        <v>1098</v>
      </c>
      <c r="B4023" t="s">
        <v>97</v>
      </c>
      <c r="C4023" t="s">
        <v>1099</v>
      </c>
      <c r="D4023" t="s">
        <v>722</v>
      </c>
    </row>
    <row r="4024" spans="1:4" x14ac:dyDescent="0.5">
      <c r="A4024" t="s">
        <v>973</v>
      </c>
      <c r="B4024" t="s">
        <v>97</v>
      </c>
      <c r="C4024" t="s">
        <v>973</v>
      </c>
      <c r="D4024" t="s">
        <v>722</v>
      </c>
    </row>
    <row r="4025" spans="1:4" x14ac:dyDescent="0.5">
      <c r="A4025" t="s">
        <v>1314</v>
      </c>
      <c r="B4025" t="s">
        <v>97</v>
      </c>
      <c r="C4025" t="s">
        <v>787</v>
      </c>
    </row>
    <row r="4026" spans="1:4" x14ac:dyDescent="0.5">
      <c r="A4026" t="s">
        <v>259</v>
      </c>
      <c r="B4026" t="s">
        <v>97</v>
      </c>
      <c r="C4026" t="s">
        <v>725</v>
      </c>
    </row>
    <row r="4027" spans="1:4" x14ac:dyDescent="0.5">
      <c r="A4027" t="s">
        <v>1405</v>
      </c>
      <c r="B4027" t="s">
        <v>97</v>
      </c>
      <c r="C4027" t="s">
        <v>1408</v>
      </c>
    </row>
    <row r="4028" spans="1:4" x14ac:dyDescent="0.5">
      <c r="A4028" t="s">
        <v>1409</v>
      </c>
      <c r="B4028" t="s">
        <v>97</v>
      </c>
      <c r="C4028" t="s">
        <v>1409</v>
      </c>
      <c r="D4028" t="s">
        <v>98</v>
      </c>
    </row>
    <row r="4029" spans="1:4" x14ac:dyDescent="0.5">
      <c r="A4029" t="s">
        <v>477</v>
      </c>
      <c r="B4029" t="s">
        <v>97</v>
      </c>
      <c r="C4029" t="s">
        <v>477</v>
      </c>
    </row>
    <row r="4030" spans="1:4" x14ac:dyDescent="0.5">
      <c r="A4030" t="s">
        <v>965</v>
      </c>
      <c r="B4030" t="s">
        <v>97</v>
      </c>
      <c r="C4030" t="s">
        <v>965</v>
      </c>
      <c r="D4030" t="s">
        <v>98</v>
      </c>
    </row>
    <row r="4031" spans="1:4" x14ac:dyDescent="0.5">
      <c r="A4031" t="s">
        <v>323</v>
      </c>
      <c r="B4031" t="s">
        <v>97</v>
      </c>
      <c r="C4031" t="s">
        <v>755</v>
      </c>
    </row>
    <row r="4032" spans="1:4" x14ac:dyDescent="0.5">
      <c r="A4032" t="s">
        <v>1410</v>
      </c>
      <c r="B4032" t="s">
        <v>97</v>
      </c>
      <c r="C4032" t="s">
        <v>1411</v>
      </c>
      <c r="D4032" t="s">
        <v>98</v>
      </c>
    </row>
    <row r="4033" spans="1:4" x14ac:dyDescent="0.5">
      <c r="A4033" t="s">
        <v>470</v>
      </c>
      <c r="B4033" t="s">
        <v>96</v>
      </c>
      <c r="C4033" t="s">
        <v>470</v>
      </c>
    </row>
    <row r="4034" spans="1:4" x14ac:dyDescent="0.5">
      <c r="A4034" t="s">
        <v>457</v>
      </c>
      <c r="B4034" t="s">
        <v>97</v>
      </c>
      <c r="C4034" t="s">
        <v>457</v>
      </c>
    </row>
    <row r="4035" spans="1:4" x14ac:dyDescent="0.5">
      <c r="A4035" t="s">
        <v>202</v>
      </c>
      <c r="B4035" t="s">
        <v>97</v>
      </c>
      <c r="C4035" t="s">
        <v>202</v>
      </c>
      <c r="D4035" t="s">
        <v>705</v>
      </c>
    </row>
    <row r="4036" spans="1:4" x14ac:dyDescent="0.5">
      <c r="A4036" t="s">
        <v>115</v>
      </c>
      <c r="B4036" t="s">
        <v>97</v>
      </c>
      <c r="C4036" t="s">
        <v>115</v>
      </c>
      <c r="D4036" t="s">
        <v>705</v>
      </c>
    </row>
    <row r="4037" spans="1:4" x14ac:dyDescent="0.5">
      <c r="A4037" t="s">
        <v>1289</v>
      </c>
      <c r="B4037" t="s">
        <v>97</v>
      </c>
      <c r="C4037" t="s">
        <v>1289</v>
      </c>
    </row>
    <row r="4038" spans="1:4" x14ac:dyDescent="0.5">
      <c r="A4038" t="s">
        <v>390</v>
      </c>
      <c r="B4038" t="s">
        <v>97</v>
      </c>
      <c r="C4038" t="s">
        <v>390</v>
      </c>
    </row>
    <row r="4039" spans="1:4" x14ac:dyDescent="0.5">
      <c r="A4039" t="s">
        <v>323</v>
      </c>
      <c r="B4039" t="s">
        <v>97</v>
      </c>
      <c r="C4039" t="s">
        <v>755</v>
      </c>
    </row>
    <row r="4040" spans="1:4" x14ac:dyDescent="0.5">
      <c r="A4040" t="s">
        <v>151</v>
      </c>
      <c r="B4040" t="s">
        <v>97</v>
      </c>
      <c r="C4040" t="s">
        <v>749</v>
      </c>
    </row>
    <row r="4041" spans="1:4" x14ac:dyDescent="0.5">
      <c r="A4041" t="s">
        <v>323</v>
      </c>
      <c r="B4041" t="s">
        <v>97</v>
      </c>
      <c r="C4041" t="s">
        <v>833</v>
      </c>
    </row>
    <row r="4042" spans="1:4" x14ac:dyDescent="0.5">
      <c r="A4042" t="s">
        <v>1412</v>
      </c>
      <c r="B4042" t="s">
        <v>96</v>
      </c>
      <c r="C4042" t="s">
        <v>1412</v>
      </c>
    </row>
    <row r="4043" spans="1:4" x14ac:dyDescent="0.5">
      <c r="A4043" t="s">
        <v>235</v>
      </c>
      <c r="B4043" t="s">
        <v>97</v>
      </c>
      <c r="C4043" t="s">
        <v>235</v>
      </c>
    </row>
    <row r="4044" spans="1:4" x14ac:dyDescent="0.5">
      <c r="A4044" t="s">
        <v>965</v>
      </c>
      <c r="B4044" t="s">
        <v>97</v>
      </c>
      <c r="C4044" t="s">
        <v>965</v>
      </c>
      <c r="D4044" t="s">
        <v>98</v>
      </c>
    </row>
    <row r="4045" spans="1:4" x14ac:dyDescent="0.5">
      <c r="A4045" t="s">
        <v>1413</v>
      </c>
      <c r="B4045" t="s">
        <v>97</v>
      </c>
      <c r="C4045" t="s">
        <v>1413</v>
      </c>
    </row>
    <row r="4046" spans="1:4" x14ac:dyDescent="0.5">
      <c r="A4046" t="s">
        <v>175</v>
      </c>
      <c r="B4046" t="s">
        <v>96</v>
      </c>
      <c r="C4046" t="s">
        <v>175</v>
      </c>
      <c r="D4046" t="s">
        <v>98</v>
      </c>
    </row>
    <row r="4047" spans="1:4" x14ac:dyDescent="0.5">
      <c r="A4047" t="s">
        <v>246</v>
      </c>
      <c r="B4047" t="s">
        <v>97</v>
      </c>
      <c r="C4047" t="s">
        <v>818</v>
      </c>
      <c r="D4047" t="s">
        <v>705</v>
      </c>
    </row>
    <row r="4048" spans="1:4" x14ac:dyDescent="0.5">
      <c r="A4048" t="s">
        <v>455</v>
      </c>
      <c r="B4048" t="s">
        <v>97</v>
      </c>
      <c r="C4048" t="s">
        <v>455</v>
      </c>
      <c r="D4048" t="s">
        <v>98</v>
      </c>
    </row>
    <row r="4049" spans="1:4" x14ac:dyDescent="0.5">
      <c r="A4049" t="s">
        <v>607</v>
      </c>
      <c r="B4049" t="s">
        <v>97</v>
      </c>
      <c r="C4049" t="s">
        <v>607</v>
      </c>
    </row>
    <row r="4050" spans="1:4" x14ac:dyDescent="0.5">
      <c r="A4050" t="s">
        <v>1067</v>
      </c>
      <c r="B4050" t="s">
        <v>97</v>
      </c>
      <c r="C4050" t="s">
        <v>1414</v>
      </c>
    </row>
    <row r="4051" spans="1:4" x14ac:dyDescent="0.5">
      <c r="A4051" t="s">
        <v>397</v>
      </c>
      <c r="B4051" t="s">
        <v>97</v>
      </c>
      <c r="C4051" t="s">
        <v>397</v>
      </c>
      <c r="D4051" t="s">
        <v>98</v>
      </c>
    </row>
    <row r="4052" spans="1:4" x14ac:dyDescent="0.5">
      <c r="A4052" t="s">
        <v>1415</v>
      </c>
      <c r="B4052" t="s">
        <v>97</v>
      </c>
      <c r="C4052" t="s">
        <v>1416</v>
      </c>
    </row>
    <row r="4053" spans="1:4" x14ac:dyDescent="0.5">
      <c r="A4053" t="s">
        <v>386</v>
      </c>
      <c r="B4053" t="s">
        <v>97</v>
      </c>
      <c r="C4053" t="s">
        <v>386</v>
      </c>
      <c r="D4053" t="s">
        <v>98</v>
      </c>
    </row>
    <row r="4054" spans="1:4" x14ac:dyDescent="0.5">
      <c r="A4054" t="s">
        <v>501</v>
      </c>
      <c r="B4054" t="s">
        <v>97</v>
      </c>
      <c r="C4054" t="s">
        <v>501</v>
      </c>
      <c r="D4054" t="s">
        <v>98</v>
      </c>
    </row>
    <row r="4055" spans="1:4" x14ac:dyDescent="0.5">
      <c r="A4055" t="s">
        <v>785</v>
      </c>
      <c r="B4055" t="s">
        <v>97</v>
      </c>
      <c r="C4055" t="s">
        <v>785</v>
      </c>
    </row>
    <row r="4056" spans="1:4" x14ac:dyDescent="0.5">
      <c r="A4056" t="s">
        <v>416</v>
      </c>
      <c r="B4056" t="s">
        <v>97</v>
      </c>
      <c r="C4056" t="s">
        <v>416</v>
      </c>
    </row>
    <row r="4057" spans="1:4" x14ac:dyDescent="0.5">
      <c r="A4057" t="s">
        <v>1237</v>
      </c>
      <c r="B4057" t="s">
        <v>97</v>
      </c>
      <c r="C4057" t="s">
        <v>1238</v>
      </c>
      <c r="D4057" t="s">
        <v>98</v>
      </c>
    </row>
    <row r="4058" spans="1:4" x14ac:dyDescent="0.5">
      <c r="A4058" t="s">
        <v>1417</v>
      </c>
      <c r="B4058" t="s">
        <v>97</v>
      </c>
      <c r="C4058" t="s">
        <v>1418</v>
      </c>
    </row>
    <row r="4059" spans="1:4" x14ac:dyDescent="0.5">
      <c r="A4059" t="s">
        <v>947</v>
      </c>
      <c r="B4059" t="s">
        <v>97</v>
      </c>
      <c r="C4059" t="s">
        <v>947</v>
      </c>
      <c r="D4059" t="s">
        <v>98</v>
      </c>
    </row>
    <row r="4060" spans="1:4" x14ac:dyDescent="0.5">
      <c r="A4060" t="s">
        <v>882</v>
      </c>
      <c r="B4060" t="s">
        <v>97</v>
      </c>
      <c r="C4060" t="s">
        <v>882</v>
      </c>
    </row>
    <row r="4061" spans="1:4" x14ac:dyDescent="0.5">
      <c r="A4061" t="s">
        <v>1409</v>
      </c>
      <c r="B4061" t="s">
        <v>97</v>
      </c>
      <c r="C4061" t="s">
        <v>1409</v>
      </c>
      <c r="D4061" t="s">
        <v>98</v>
      </c>
    </row>
    <row r="4062" spans="1:4" x14ac:dyDescent="0.5">
      <c r="A4062" t="s">
        <v>1067</v>
      </c>
      <c r="B4062" t="s">
        <v>97</v>
      </c>
      <c r="C4062" t="s">
        <v>1419</v>
      </c>
    </row>
    <row r="4063" spans="1:4" x14ac:dyDescent="0.5">
      <c r="A4063" t="s">
        <v>892</v>
      </c>
      <c r="B4063" t="s">
        <v>97</v>
      </c>
      <c r="C4063" t="s">
        <v>892</v>
      </c>
    </row>
    <row r="4064" spans="1:4" x14ac:dyDescent="0.5">
      <c r="A4064" t="s">
        <v>648</v>
      </c>
      <c r="B4064" t="s">
        <v>97</v>
      </c>
      <c r="C4064" t="s">
        <v>648</v>
      </c>
      <c r="D4064" t="s">
        <v>98</v>
      </c>
    </row>
    <row r="4065" spans="1:4" x14ac:dyDescent="0.5">
      <c r="A4065" t="s">
        <v>533</v>
      </c>
      <c r="B4065" t="s">
        <v>97</v>
      </c>
      <c r="C4065" t="s">
        <v>533</v>
      </c>
      <c r="D4065" t="s">
        <v>98</v>
      </c>
    </row>
    <row r="4066" spans="1:4" x14ac:dyDescent="0.5">
      <c r="A4066" t="s">
        <v>380</v>
      </c>
      <c r="B4066" t="s">
        <v>97</v>
      </c>
      <c r="C4066" t="s">
        <v>380</v>
      </c>
    </row>
    <row r="4067" spans="1:4" x14ac:dyDescent="0.5">
      <c r="A4067" t="s">
        <v>363</v>
      </c>
      <c r="B4067" t="s">
        <v>97</v>
      </c>
      <c r="C4067" t="s">
        <v>363</v>
      </c>
    </row>
    <row r="4068" spans="1:4" x14ac:dyDescent="0.5">
      <c r="A4068" t="s">
        <v>567</v>
      </c>
      <c r="B4068" t="s">
        <v>97</v>
      </c>
      <c r="C4068" t="s">
        <v>821</v>
      </c>
      <c r="D4068" t="s">
        <v>98</v>
      </c>
    </row>
    <row r="4069" spans="1:4" x14ac:dyDescent="0.5">
      <c r="A4069" t="s">
        <v>1329</v>
      </c>
      <c r="B4069" t="s">
        <v>97</v>
      </c>
      <c r="C4069" t="s">
        <v>1329</v>
      </c>
      <c r="D4069" t="s">
        <v>98</v>
      </c>
    </row>
    <row r="4070" spans="1:4" x14ac:dyDescent="0.5">
      <c r="A4070" t="s">
        <v>227</v>
      </c>
      <c r="B4070" t="s">
        <v>96</v>
      </c>
      <c r="C4070" t="s">
        <v>227</v>
      </c>
    </row>
    <row r="4071" spans="1:4" x14ac:dyDescent="0.5">
      <c r="A4071" t="s">
        <v>122</v>
      </c>
      <c r="B4071" t="s">
        <v>97</v>
      </c>
      <c r="C4071" t="s">
        <v>122</v>
      </c>
    </row>
    <row r="4072" spans="1:4" x14ac:dyDescent="0.5">
      <c r="A4072" t="s">
        <v>196</v>
      </c>
      <c r="B4072" t="s">
        <v>97</v>
      </c>
      <c r="C4072" t="s">
        <v>196</v>
      </c>
      <c r="D4072" t="s">
        <v>98</v>
      </c>
    </row>
    <row r="4073" spans="1:4" x14ac:dyDescent="0.5">
      <c r="A4073" t="s">
        <v>1420</v>
      </c>
      <c r="B4073" t="s">
        <v>97</v>
      </c>
      <c r="C4073" t="s">
        <v>1420</v>
      </c>
    </row>
    <row r="4074" spans="1:4" x14ac:dyDescent="0.5">
      <c r="A4074" t="s">
        <v>156</v>
      </c>
      <c r="B4074" t="s">
        <v>97</v>
      </c>
      <c r="C4074" t="s">
        <v>156</v>
      </c>
      <c r="D4074" t="s">
        <v>98</v>
      </c>
    </row>
    <row r="4075" spans="1:4" x14ac:dyDescent="0.5">
      <c r="A4075" t="s">
        <v>439</v>
      </c>
      <c r="B4075" t="s">
        <v>97</v>
      </c>
      <c r="C4075" t="s">
        <v>439</v>
      </c>
      <c r="D4075" t="s">
        <v>98</v>
      </c>
    </row>
    <row r="4076" spans="1:4" x14ac:dyDescent="0.5">
      <c r="A4076" t="s">
        <v>1421</v>
      </c>
      <c r="B4076" t="s">
        <v>96</v>
      </c>
      <c r="C4076" t="s">
        <v>1421</v>
      </c>
    </row>
    <row r="4077" spans="1:4" x14ac:dyDescent="0.5">
      <c r="A4077" t="s">
        <v>917</v>
      </c>
      <c r="B4077" t="s">
        <v>97</v>
      </c>
      <c r="C4077" t="s">
        <v>917</v>
      </c>
      <c r="D4077" t="s">
        <v>98</v>
      </c>
    </row>
    <row r="4078" spans="1:4" x14ac:dyDescent="0.5">
      <c r="A4078" t="s">
        <v>1422</v>
      </c>
      <c r="B4078" t="s">
        <v>97</v>
      </c>
      <c r="C4078" t="s">
        <v>1422</v>
      </c>
    </row>
    <row r="4079" spans="1:4" x14ac:dyDescent="0.5">
      <c r="A4079" t="s">
        <v>1423</v>
      </c>
      <c r="B4079" t="s">
        <v>97</v>
      </c>
      <c r="C4079" t="s">
        <v>1423</v>
      </c>
      <c r="D4079" t="s">
        <v>98</v>
      </c>
    </row>
    <row r="4080" spans="1:4" x14ac:dyDescent="0.5">
      <c r="A4080" t="s">
        <v>140</v>
      </c>
      <c r="B4080" t="s">
        <v>97</v>
      </c>
      <c r="C4080" t="s">
        <v>140</v>
      </c>
    </row>
    <row r="4081" spans="1:4" x14ac:dyDescent="0.5">
      <c r="A4081" t="s">
        <v>341</v>
      </c>
      <c r="B4081" t="s">
        <v>96</v>
      </c>
      <c r="C4081" t="s">
        <v>341</v>
      </c>
    </row>
    <row r="4082" spans="1:4" x14ac:dyDescent="0.5">
      <c r="A4082" t="s">
        <v>1424</v>
      </c>
      <c r="B4082" t="s">
        <v>96</v>
      </c>
      <c r="C4082" t="s">
        <v>1424</v>
      </c>
      <c r="D4082" t="s">
        <v>98</v>
      </c>
    </row>
    <row r="4083" spans="1:4" x14ac:dyDescent="0.5">
      <c r="A4083" t="s">
        <v>329</v>
      </c>
      <c r="B4083" t="s">
        <v>97</v>
      </c>
      <c r="C4083" t="s">
        <v>744</v>
      </c>
      <c r="D4083" t="s">
        <v>722</v>
      </c>
    </row>
    <row r="4084" spans="1:4" x14ac:dyDescent="0.5">
      <c r="A4084" t="s">
        <v>555</v>
      </c>
      <c r="B4084" t="s">
        <v>97</v>
      </c>
      <c r="C4084" t="s">
        <v>395</v>
      </c>
      <c r="D4084" t="s">
        <v>98</v>
      </c>
    </row>
    <row r="4085" spans="1:4" x14ac:dyDescent="0.5">
      <c r="A4085" t="s">
        <v>1180</v>
      </c>
      <c r="B4085" t="s">
        <v>97</v>
      </c>
      <c r="C4085" t="s">
        <v>1181</v>
      </c>
      <c r="D4085" t="s">
        <v>722</v>
      </c>
    </row>
    <row r="4086" spans="1:4" x14ac:dyDescent="0.5">
      <c r="A4086" t="s">
        <v>211</v>
      </c>
      <c r="B4086" t="s">
        <v>97</v>
      </c>
      <c r="C4086" t="s">
        <v>211</v>
      </c>
    </row>
    <row r="4087" spans="1:4" x14ac:dyDescent="0.5">
      <c r="A4087" t="s">
        <v>225</v>
      </c>
      <c r="B4087" t="s">
        <v>97</v>
      </c>
      <c r="C4087" t="s">
        <v>738</v>
      </c>
      <c r="D4087" t="s">
        <v>98</v>
      </c>
    </row>
    <row r="4088" spans="1:4" x14ac:dyDescent="0.5">
      <c r="A4088" t="s">
        <v>1166</v>
      </c>
      <c r="B4088" t="s">
        <v>97</v>
      </c>
      <c r="C4088" t="s">
        <v>1166</v>
      </c>
    </row>
    <row r="4089" spans="1:4" x14ac:dyDescent="0.5">
      <c r="A4089" t="s">
        <v>233</v>
      </c>
      <c r="B4089" t="s">
        <v>97</v>
      </c>
      <c r="C4089" t="s">
        <v>233</v>
      </c>
      <c r="D4089" t="s">
        <v>98</v>
      </c>
    </row>
    <row r="4090" spans="1:4" x14ac:dyDescent="0.5">
      <c r="A4090" t="s">
        <v>323</v>
      </c>
      <c r="B4090" t="s">
        <v>97</v>
      </c>
      <c r="C4090" t="s">
        <v>833</v>
      </c>
    </row>
    <row r="4091" spans="1:4" x14ac:dyDescent="0.5">
      <c r="A4091" t="s">
        <v>401</v>
      </c>
      <c r="B4091" t="s">
        <v>97</v>
      </c>
      <c r="C4091" t="s">
        <v>733</v>
      </c>
    </row>
    <row r="4092" spans="1:4" x14ac:dyDescent="0.5">
      <c r="A4092" t="s">
        <v>1373</v>
      </c>
      <c r="B4092" t="s">
        <v>97</v>
      </c>
      <c r="C4092" t="s">
        <v>1373</v>
      </c>
    </row>
    <row r="4093" spans="1:4" x14ac:dyDescent="0.5">
      <c r="A4093" t="s">
        <v>242</v>
      </c>
      <c r="B4093" t="s">
        <v>96</v>
      </c>
      <c r="C4093" t="s">
        <v>242</v>
      </c>
      <c r="D4093" t="s">
        <v>701</v>
      </c>
    </row>
    <row r="4094" spans="1:4" x14ac:dyDescent="0.5">
      <c r="A4094" t="s">
        <v>1425</v>
      </c>
      <c r="B4094" t="s">
        <v>97</v>
      </c>
      <c r="C4094" t="s">
        <v>1426</v>
      </c>
      <c r="D4094" t="s">
        <v>98</v>
      </c>
    </row>
    <row r="4095" spans="1:4" x14ac:dyDescent="0.5">
      <c r="A4095" t="s">
        <v>1427</v>
      </c>
      <c r="B4095" t="s">
        <v>96</v>
      </c>
      <c r="C4095" t="s">
        <v>1427</v>
      </c>
      <c r="D4095" t="s">
        <v>98</v>
      </c>
    </row>
    <row r="4096" spans="1:4" x14ac:dyDescent="0.5">
      <c r="A4096" t="s">
        <v>393</v>
      </c>
      <c r="B4096" t="s">
        <v>97</v>
      </c>
      <c r="C4096" t="s">
        <v>393</v>
      </c>
      <c r="D4096" t="s">
        <v>705</v>
      </c>
    </row>
    <row r="4097" spans="1:4" x14ac:dyDescent="0.5">
      <c r="A4097" t="s">
        <v>960</v>
      </c>
      <c r="B4097" t="s">
        <v>97</v>
      </c>
      <c r="C4097" t="s">
        <v>960</v>
      </c>
      <c r="D4097" t="s">
        <v>701</v>
      </c>
    </row>
    <row r="4098" spans="1:4" x14ac:dyDescent="0.5">
      <c r="A4098" t="s">
        <v>207</v>
      </c>
      <c r="B4098" t="s">
        <v>96</v>
      </c>
      <c r="C4098" t="s">
        <v>789</v>
      </c>
      <c r="D4098" t="s">
        <v>705</v>
      </c>
    </row>
    <row r="4099" spans="1:4" x14ac:dyDescent="0.5">
      <c r="A4099" t="s">
        <v>872</v>
      </c>
      <c r="B4099" t="s">
        <v>97</v>
      </c>
      <c r="C4099" t="s">
        <v>872</v>
      </c>
    </row>
    <row r="4100" spans="1:4" x14ac:dyDescent="0.5">
      <c r="A4100" t="s">
        <v>231</v>
      </c>
      <c r="B4100" t="s">
        <v>97</v>
      </c>
      <c r="C4100" t="s">
        <v>348</v>
      </c>
    </row>
    <row r="4101" spans="1:4" x14ac:dyDescent="0.5">
      <c r="A4101" t="s">
        <v>196</v>
      </c>
      <c r="B4101" t="s">
        <v>97</v>
      </c>
      <c r="C4101" t="s">
        <v>196</v>
      </c>
      <c r="D4101" t="s">
        <v>98</v>
      </c>
    </row>
    <row r="4102" spans="1:4" x14ac:dyDescent="0.5">
      <c r="A4102" t="s">
        <v>1428</v>
      </c>
      <c r="B4102" t="s">
        <v>96</v>
      </c>
      <c r="C4102" t="s">
        <v>1428</v>
      </c>
      <c r="D4102" t="s">
        <v>98</v>
      </c>
    </row>
    <row r="4103" spans="1:4" x14ac:dyDescent="0.5">
      <c r="A4103" t="s">
        <v>115</v>
      </c>
      <c r="B4103" t="s">
        <v>97</v>
      </c>
      <c r="C4103" t="s">
        <v>115</v>
      </c>
      <c r="D4103" t="s">
        <v>705</v>
      </c>
    </row>
    <row r="4104" spans="1:4" x14ac:dyDescent="0.5">
      <c r="A4104" t="s">
        <v>323</v>
      </c>
      <c r="B4104" t="s">
        <v>97</v>
      </c>
      <c r="C4104" t="s">
        <v>755</v>
      </c>
    </row>
    <row r="4105" spans="1:4" x14ac:dyDescent="0.5">
      <c r="A4105" t="s">
        <v>1429</v>
      </c>
      <c r="B4105" t="s">
        <v>97</v>
      </c>
      <c r="C4105" t="s">
        <v>1430</v>
      </c>
    </row>
    <row r="4106" spans="1:4" x14ac:dyDescent="0.5">
      <c r="A4106" t="s">
        <v>535</v>
      </c>
      <c r="B4106" t="s">
        <v>97</v>
      </c>
      <c r="C4106" t="s">
        <v>535</v>
      </c>
    </row>
    <row r="4107" spans="1:4" x14ac:dyDescent="0.5">
      <c r="A4107" t="s">
        <v>757</v>
      </c>
      <c r="B4107" t="s">
        <v>97</v>
      </c>
      <c r="C4107" t="s">
        <v>758</v>
      </c>
      <c r="D4107" t="s">
        <v>98</v>
      </c>
    </row>
    <row r="4108" spans="1:4" x14ac:dyDescent="0.5">
      <c r="A4108" t="s">
        <v>213</v>
      </c>
      <c r="B4108" t="s">
        <v>97</v>
      </c>
      <c r="C4108" t="s">
        <v>213</v>
      </c>
    </row>
    <row r="4109" spans="1:4" x14ac:dyDescent="0.5">
      <c r="A4109" t="s">
        <v>943</v>
      </c>
      <c r="B4109" t="s">
        <v>97</v>
      </c>
      <c r="C4109" t="s">
        <v>943</v>
      </c>
    </row>
    <row r="4110" spans="1:4" x14ac:dyDescent="0.5">
      <c r="A4110" t="s">
        <v>996</v>
      </c>
      <c r="B4110" t="s">
        <v>97</v>
      </c>
      <c r="C4110" t="s">
        <v>996</v>
      </c>
      <c r="D4110" t="s">
        <v>98</v>
      </c>
    </row>
    <row r="4111" spans="1:4" x14ac:dyDescent="0.5">
      <c r="A4111" t="s">
        <v>404</v>
      </c>
      <c r="B4111" t="s">
        <v>97</v>
      </c>
      <c r="C4111" t="s">
        <v>727</v>
      </c>
    </row>
    <row r="4112" spans="1:4" x14ac:dyDescent="0.5">
      <c r="A4112" t="s">
        <v>443</v>
      </c>
      <c r="B4112" t="s">
        <v>97</v>
      </c>
      <c r="C4112" t="s">
        <v>708</v>
      </c>
    </row>
    <row r="4113" spans="1:4" x14ac:dyDescent="0.5">
      <c r="A4113" t="s">
        <v>724</v>
      </c>
      <c r="B4113" t="s">
        <v>97</v>
      </c>
      <c r="C4113" t="s">
        <v>1431</v>
      </c>
      <c r="D4113" t="s">
        <v>722</v>
      </c>
    </row>
    <row r="4114" spans="1:4" x14ac:dyDescent="0.5">
      <c r="A4114" t="s">
        <v>159</v>
      </c>
      <c r="B4114" t="s">
        <v>97</v>
      </c>
      <c r="C4114" t="s">
        <v>159</v>
      </c>
      <c r="D4114" t="s">
        <v>98</v>
      </c>
    </row>
    <row r="4115" spans="1:4" x14ac:dyDescent="0.5">
      <c r="A4115" t="s">
        <v>923</v>
      </c>
      <c r="B4115" t="s">
        <v>96</v>
      </c>
      <c r="C4115" t="s">
        <v>923</v>
      </c>
      <c r="D4115" t="s">
        <v>722</v>
      </c>
    </row>
    <row r="4116" spans="1:4" x14ac:dyDescent="0.5">
      <c r="A4116" t="s">
        <v>1182</v>
      </c>
      <c r="B4116" t="s">
        <v>97</v>
      </c>
      <c r="C4116" t="s">
        <v>1182</v>
      </c>
      <c r="D4116" t="s">
        <v>98</v>
      </c>
    </row>
    <row r="4117" spans="1:4" x14ac:dyDescent="0.5">
      <c r="A4117" t="s">
        <v>1432</v>
      </c>
      <c r="B4117" t="s">
        <v>97</v>
      </c>
      <c r="C4117" t="s">
        <v>1433</v>
      </c>
    </row>
    <row r="4118" spans="1:4" x14ac:dyDescent="0.5">
      <c r="A4118" t="s">
        <v>197</v>
      </c>
      <c r="B4118" t="s">
        <v>96</v>
      </c>
      <c r="C4118" t="s">
        <v>197</v>
      </c>
    </row>
    <row r="4119" spans="1:4" x14ac:dyDescent="0.5">
      <c r="A4119" t="s">
        <v>363</v>
      </c>
      <c r="B4119" t="s">
        <v>97</v>
      </c>
      <c r="C4119" t="s">
        <v>363</v>
      </c>
    </row>
    <row r="4120" spans="1:4" x14ac:dyDescent="0.5">
      <c r="A4120" t="s">
        <v>1434</v>
      </c>
      <c r="B4120" t="s">
        <v>97</v>
      </c>
      <c r="C4120" t="s">
        <v>1435</v>
      </c>
      <c r="D4120" t="s">
        <v>701</v>
      </c>
    </row>
    <row r="4121" spans="1:4" x14ac:dyDescent="0.5">
      <c r="A4121" t="s">
        <v>615</v>
      </c>
      <c r="B4121" t="s">
        <v>97</v>
      </c>
      <c r="C4121" t="s">
        <v>615</v>
      </c>
      <c r="D4121" t="s">
        <v>98</v>
      </c>
    </row>
    <row r="4122" spans="1:4" x14ac:dyDescent="0.5">
      <c r="A4122" t="s">
        <v>180</v>
      </c>
      <c r="B4122" t="s">
        <v>97</v>
      </c>
      <c r="C4122" t="s">
        <v>706</v>
      </c>
    </row>
    <row r="4123" spans="1:4" x14ac:dyDescent="0.5">
      <c r="A4123" t="s">
        <v>960</v>
      </c>
      <c r="B4123" t="s">
        <v>97</v>
      </c>
      <c r="C4123" t="s">
        <v>960</v>
      </c>
      <c r="D4123" t="s">
        <v>701</v>
      </c>
    </row>
    <row r="4124" spans="1:4" x14ac:dyDescent="0.5">
      <c r="A4124" t="s">
        <v>252</v>
      </c>
      <c r="B4124" t="s">
        <v>97</v>
      </c>
      <c r="C4124" t="s">
        <v>743</v>
      </c>
      <c r="D4124" t="s">
        <v>705</v>
      </c>
    </row>
    <row r="4125" spans="1:4" x14ac:dyDescent="0.5">
      <c r="A4125" t="s">
        <v>550</v>
      </c>
      <c r="B4125" t="s">
        <v>97</v>
      </c>
      <c r="C4125" t="s">
        <v>736</v>
      </c>
    </row>
    <row r="4126" spans="1:4" x14ac:dyDescent="0.5">
      <c r="A4126" t="s">
        <v>1112</v>
      </c>
      <c r="B4126" t="s">
        <v>97</v>
      </c>
      <c r="C4126" t="s">
        <v>1093</v>
      </c>
      <c r="D4126" t="s">
        <v>98</v>
      </c>
    </row>
    <row r="4127" spans="1:4" x14ac:dyDescent="0.5">
      <c r="A4127" t="s">
        <v>323</v>
      </c>
      <c r="B4127" t="s">
        <v>97</v>
      </c>
      <c r="C4127" t="s">
        <v>833</v>
      </c>
    </row>
    <row r="4128" spans="1:4" x14ac:dyDescent="0.5">
      <c r="A4128" t="s">
        <v>1436</v>
      </c>
      <c r="B4128" t="s">
        <v>97</v>
      </c>
      <c r="C4128" t="s">
        <v>1436</v>
      </c>
    </row>
    <row r="4129" spans="1:4" x14ac:dyDescent="0.5">
      <c r="A4129" t="s">
        <v>366</v>
      </c>
      <c r="B4129" t="s">
        <v>97</v>
      </c>
      <c r="C4129" t="s">
        <v>730</v>
      </c>
    </row>
    <row r="4130" spans="1:4" x14ac:dyDescent="0.5">
      <c r="A4130" t="s">
        <v>965</v>
      </c>
      <c r="B4130" t="s">
        <v>97</v>
      </c>
      <c r="C4130" t="s">
        <v>965</v>
      </c>
      <c r="D4130" t="s">
        <v>98</v>
      </c>
    </row>
    <row r="4131" spans="1:4" x14ac:dyDescent="0.5">
      <c r="A4131" t="s">
        <v>1314</v>
      </c>
      <c r="B4131" t="s">
        <v>97</v>
      </c>
      <c r="C4131" t="s">
        <v>787</v>
      </c>
    </row>
    <row r="4132" spans="1:4" x14ac:dyDescent="0.5">
      <c r="A4132" t="s">
        <v>158</v>
      </c>
      <c r="B4132" t="s">
        <v>97</v>
      </c>
      <c r="C4132" t="s">
        <v>158</v>
      </c>
    </row>
    <row r="4133" spans="1:4" x14ac:dyDescent="0.5">
      <c r="A4133" t="s">
        <v>162</v>
      </c>
      <c r="B4133" t="s">
        <v>97</v>
      </c>
      <c r="C4133" t="s">
        <v>162</v>
      </c>
      <c r="D4133" t="s">
        <v>98</v>
      </c>
    </row>
    <row r="4134" spans="1:4" x14ac:dyDescent="0.5">
      <c r="A4134" t="s">
        <v>1189</v>
      </c>
      <c r="B4134" t="s">
        <v>97</v>
      </c>
      <c r="C4134" t="s">
        <v>1189</v>
      </c>
      <c r="D4134" t="s">
        <v>705</v>
      </c>
    </row>
    <row r="4135" spans="1:4" x14ac:dyDescent="0.5">
      <c r="A4135" t="s">
        <v>1400</v>
      </c>
      <c r="B4135" t="s">
        <v>97</v>
      </c>
      <c r="C4135" t="s">
        <v>1401</v>
      </c>
      <c r="D4135" t="s">
        <v>98</v>
      </c>
    </row>
    <row r="4136" spans="1:4" x14ac:dyDescent="0.5">
      <c r="A4136" t="s">
        <v>151</v>
      </c>
      <c r="B4136" t="s">
        <v>97</v>
      </c>
      <c r="C4136" t="s">
        <v>749</v>
      </c>
    </row>
    <row r="4137" spans="1:4" x14ac:dyDescent="0.5">
      <c r="A4137" t="s">
        <v>1178</v>
      </c>
      <c r="B4137" t="s">
        <v>97</v>
      </c>
      <c r="C4137" t="s">
        <v>1178</v>
      </c>
      <c r="D4137" t="s">
        <v>98</v>
      </c>
    </row>
    <row r="4138" spans="1:4" x14ac:dyDescent="0.5">
      <c r="A4138" t="s">
        <v>1437</v>
      </c>
      <c r="B4138" t="s">
        <v>97</v>
      </c>
      <c r="C4138" t="s">
        <v>1437</v>
      </c>
    </row>
    <row r="4139" spans="1:4" x14ac:dyDescent="0.5">
      <c r="A4139" t="s">
        <v>1438</v>
      </c>
      <c r="B4139" t="s">
        <v>97</v>
      </c>
      <c r="C4139" t="s">
        <v>1439</v>
      </c>
    </row>
    <row r="4140" spans="1:4" x14ac:dyDescent="0.5">
      <c r="A4140" t="s">
        <v>174</v>
      </c>
      <c r="B4140" t="s">
        <v>96</v>
      </c>
      <c r="C4140" t="s">
        <v>174</v>
      </c>
    </row>
    <row r="4141" spans="1:4" x14ac:dyDescent="0.5">
      <c r="A4141" t="s">
        <v>116</v>
      </c>
      <c r="B4141" t="s">
        <v>97</v>
      </c>
      <c r="C4141" t="s">
        <v>94</v>
      </c>
      <c r="D4141" t="s">
        <v>98</v>
      </c>
    </row>
    <row r="4142" spans="1:4" x14ac:dyDescent="0.5">
      <c r="A4142" t="s">
        <v>439</v>
      </c>
      <c r="B4142" t="s">
        <v>97</v>
      </c>
      <c r="C4142" t="s">
        <v>439</v>
      </c>
      <c r="D4142" t="s">
        <v>98</v>
      </c>
    </row>
    <row r="4143" spans="1:4" x14ac:dyDescent="0.5">
      <c r="A4143" t="s">
        <v>323</v>
      </c>
      <c r="B4143" t="s">
        <v>97</v>
      </c>
      <c r="C4143" t="s">
        <v>755</v>
      </c>
    </row>
    <row r="4144" spans="1:4" x14ac:dyDescent="0.5">
      <c r="A4144" t="s">
        <v>126</v>
      </c>
      <c r="B4144" t="s">
        <v>97</v>
      </c>
      <c r="C4144" t="s">
        <v>768</v>
      </c>
      <c r="D4144" t="s">
        <v>98</v>
      </c>
    </row>
    <row r="4145" spans="1:4" x14ac:dyDescent="0.5">
      <c r="A4145" t="s">
        <v>258</v>
      </c>
      <c r="B4145" t="s">
        <v>97</v>
      </c>
      <c r="C4145" t="s">
        <v>258</v>
      </c>
      <c r="D4145" t="s">
        <v>98</v>
      </c>
    </row>
    <row r="4146" spans="1:4" x14ac:dyDescent="0.5">
      <c r="A4146" t="s">
        <v>760</v>
      </c>
      <c r="B4146" t="s">
        <v>97</v>
      </c>
      <c r="C4146" t="s">
        <v>760</v>
      </c>
      <c r="D4146" t="s">
        <v>701</v>
      </c>
    </row>
    <row r="4147" spans="1:4" x14ac:dyDescent="0.5">
      <c r="A4147" t="s">
        <v>343</v>
      </c>
      <c r="B4147" t="s">
        <v>97</v>
      </c>
      <c r="C4147" t="s">
        <v>343</v>
      </c>
      <c r="D4147" t="s">
        <v>98</v>
      </c>
    </row>
    <row r="4148" spans="1:4" x14ac:dyDescent="0.5">
      <c r="A4148" t="s">
        <v>1109</v>
      </c>
      <c r="B4148" t="s">
        <v>96</v>
      </c>
      <c r="C4148" t="s">
        <v>1109</v>
      </c>
      <c r="D4148" t="s">
        <v>98</v>
      </c>
    </row>
    <row r="4149" spans="1:4" x14ac:dyDescent="0.5">
      <c r="A4149" t="s">
        <v>535</v>
      </c>
      <c r="B4149" t="s">
        <v>97</v>
      </c>
      <c r="C4149" t="s">
        <v>535</v>
      </c>
    </row>
    <row r="4150" spans="1:4" x14ac:dyDescent="0.5">
      <c r="A4150" t="s">
        <v>1440</v>
      </c>
      <c r="B4150" t="s">
        <v>97</v>
      </c>
      <c r="C4150" t="s">
        <v>1440</v>
      </c>
    </row>
    <row r="4151" spans="1:4" x14ac:dyDescent="0.5">
      <c r="A4151" t="s">
        <v>329</v>
      </c>
      <c r="B4151" t="s">
        <v>97</v>
      </c>
      <c r="C4151" t="s">
        <v>744</v>
      </c>
      <c r="D4151" t="s">
        <v>722</v>
      </c>
    </row>
    <row r="4152" spans="1:4" x14ac:dyDescent="0.5">
      <c r="A4152" t="s">
        <v>115</v>
      </c>
      <c r="B4152" t="s">
        <v>97</v>
      </c>
      <c r="C4152" t="s">
        <v>115</v>
      </c>
      <c r="D4152" t="s">
        <v>705</v>
      </c>
    </row>
    <row r="4153" spans="1:4" x14ac:dyDescent="0.5">
      <c r="A4153" t="s">
        <v>501</v>
      </c>
      <c r="B4153" t="s">
        <v>97</v>
      </c>
      <c r="C4153" t="s">
        <v>501</v>
      </c>
      <c r="D4153" t="s">
        <v>98</v>
      </c>
    </row>
    <row r="4154" spans="1:4" x14ac:dyDescent="0.5">
      <c r="A4154" t="s">
        <v>1393</v>
      </c>
      <c r="B4154" t="s">
        <v>97</v>
      </c>
      <c r="C4154" t="s">
        <v>1394</v>
      </c>
      <c r="D4154" t="s">
        <v>722</v>
      </c>
    </row>
    <row r="4155" spans="1:4" x14ac:dyDescent="0.5">
      <c r="A4155" t="s">
        <v>125</v>
      </c>
      <c r="B4155" t="s">
        <v>97</v>
      </c>
      <c r="C4155" t="s">
        <v>125</v>
      </c>
      <c r="D4155" t="s">
        <v>98</v>
      </c>
    </row>
    <row r="4156" spans="1:4" x14ac:dyDescent="0.5">
      <c r="A4156" t="s">
        <v>1340</v>
      </c>
      <c r="B4156" t="s">
        <v>97</v>
      </c>
      <c r="C4156" t="s">
        <v>1341</v>
      </c>
      <c r="D4156" t="s">
        <v>98</v>
      </c>
    </row>
    <row r="4157" spans="1:4" x14ac:dyDescent="0.5">
      <c r="A4157" t="s">
        <v>169</v>
      </c>
      <c r="B4157" t="s">
        <v>97</v>
      </c>
      <c r="C4157" t="s">
        <v>169</v>
      </c>
      <c r="D4157" t="s">
        <v>98</v>
      </c>
    </row>
    <row r="4158" spans="1:4" x14ac:dyDescent="0.5">
      <c r="A4158" t="s">
        <v>968</v>
      </c>
      <c r="B4158" t="s">
        <v>97</v>
      </c>
      <c r="C4158" t="s">
        <v>968</v>
      </c>
      <c r="D4158" t="s">
        <v>98</v>
      </c>
    </row>
    <row r="4159" spans="1:4" x14ac:dyDescent="0.5">
      <c r="A4159" t="s">
        <v>1441</v>
      </c>
      <c r="B4159" t="s">
        <v>96</v>
      </c>
      <c r="C4159" t="s">
        <v>1441</v>
      </c>
      <c r="D4159" t="s">
        <v>705</v>
      </c>
    </row>
    <row r="4160" spans="1:4" x14ac:dyDescent="0.5">
      <c r="A4160" t="s">
        <v>1442</v>
      </c>
      <c r="B4160" t="s">
        <v>97</v>
      </c>
      <c r="C4160" t="s">
        <v>1443</v>
      </c>
    </row>
    <row r="4161" spans="1:4" x14ac:dyDescent="0.5">
      <c r="A4161" t="s">
        <v>196</v>
      </c>
      <c r="B4161" t="s">
        <v>97</v>
      </c>
      <c r="C4161" t="s">
        <v>196</v>
      </c>
      <c r="D4161" t="s">
        <v>98</v>
      </c>
    </row>
    <row r="4162" spans="1:4" x14ac:dyDescent="0.5">
      <c r="A4162" t="s">
        <v>323</v>
      </c>
      <c r="B4162" t="s">
        <v>97</v>
      </c>
      <c r="C4162" t="s">
        <v>833</v>
      </c>
    </row>
    <row r="4163" spans="1:4" x14ac:dyDescent="0.5">
      <c r="A4163" t="s">
        <v>215</v>
      </c>
      <c r="B4163" t="s">
        <v>97</v>
      </c>
      <c r="C4163" t="s">
        <v>215</v>
      </c>
    </row>
    <row r="4164" spans="1:4" x14ac:dyDescent="0.5">
      <c r="A4164" t="s">
        <v>245</v>
      </c>
      <c r="B4164" t="s">
        <v>97</v>
      </c>
      <c r="C4164" t="s">
        <v>245</v>
      </c>
      <c r="D4164" t="s">
        <v>98</v>
      </c>
    </row>
    <row r="4165" spans="1:4" x14ac:dyDescent="0.5">
      <c r="A4165" t="s">
        <v>908</v>
      </c>
      <c r="B4165" t="s">
        <v>97</v>
      </c>
      <c r="C4165" t="s">
        <v>909</v>
      </c>
    </row>
    <row r="4166" spans="1:4" x14ac:dyDescent="0.5">
      <c r="A4166" t="s">
        <v>666</v>
      </c>
      <c r="B4166" t="s">
        <v>97</v>
      </c>
      <c r="C4166" t="s">
        <v>834</v>
      </c>
    </row>
    <row r="4167" spans="1:4" x14ac:dyDescent="0.5">
      <c r="A4167" t="s">
        <v>252</v>
      </c>
      <c r="B4167" t="s">
        <v>97</v>
      </c>
      <c r="C4167" t="s">
        <v>743</v>
      </c>
      <c r="D4167" t="s">
        <v>705</v>
      </c>
    </row>
    <row r="4168" spans="1:4" x14ac:dyDescent="0.5">
      <c r="A4168" t="s">
        <v>1067</v>
      </c>
      <c r="B4168" t="s">
        <v>97</v>
      </c>
      <c r="C4168" t="s">
        <v>1444</v>
      </c>
    </row>
    <row r="4169" spans="1:4" x14ac:dyDescent="0.5">
      <c r="A4169" t="s">
        <v>318</v>
      </c>
      <c r="B4169" t="s">
        <v>97</v>
      </c>
      <c r="C4169" t="s">
        <v>318</v>
      </c>
    </row>
    <row r="4170" spans="1:4" x14ac:dyDescent="0.5">
      <c r="A4170" t="s">
        <v>139</v>
      </c>
      <c r="B4170" t="s">
        <v>97</v>
      </c>
      <c r="C4170" t="s">
        <v>139</v>
      </c>
    </row>
    <row r="4171" spans="1:4" x14ac:dyDescent="0.5">
      <c r="A4171" t="s">
        <v>174</v>
      </c>
      <c r="B4171" t="s">
        <v>96</v>
      </c>
      <c r="C4171" t="s">
        <v>174</v>
      </c>
    </row>
    <row r="4172" spans="1:4" x14ac:dyDescent="0.5">
      <c r="A4172" t="s">
        <v>255</v>
      </c>
      <c r="B4172" t="s">
        <v>96</v>
      </c>
      <c r="C4172" t="s">
        <v>255</v>
      </c>
      <c r="D4172" t="s">
        <v>98</v>
      </c>
    </row>
    <row r="4173" spans="1:4" x14ac:dyDescent="0.5">
      <c r="A4173" t="s">
        <v>452</v>
      </c>
      <c r="B4173" t="s">
        <v>97</v>
      </c>
      <c r="C4173" t="s">
        <v>452</v>
      </c>
      <c r="D4173" t="s">
        <v>98</v>
      </c>
    </row>
    <row r="4174" spans="1:4" x14ac:dyDescent="0.5">
      <c r="A4174" t="s">
        <v>363</v>
      </c>
      <c r="B4174" t="s">
        <v>97</v>
      </c>
      <c r="C4174" t="s">
        <v>363</v>
      </c>
    </row>
    <row r="4175" spans="1:4" x14ac:dyDescent="0.5">
      <c r="A4175" t="s">
        <v>158</v>
      </c>
      <c r="B4175" t="s">
        <v>97</v>
      </c>
      <c r="C4175" t="s">
        <v>158</v>
      </c>
    </row>
    <row r="4176" spans="1:4" x14ac:dyDescent="0.5">
      <c r="A4176" t="s">
        <v>156</v>
      </c>
      <c r="B4176" t="s">
        <v>97</v>
      </c>
      <c r="C4176" t="s">
        <v>156</v>
      </c>
      <c r="D4176" t="s">
        <v>98</v>
      </c>
    </row>
    <row r="4177" spans="1:4" x14ac:dyDescent="0.5">
      <c r="A4177" t="s">
        <v>127</v>
      </c>
      <c r="B4177" t="s">
        <v>97</v>
      </c>
      <c r="C4177" t="s">
        <v>127</v>
      </c>
      <c r="D4177" t="s">
        <v>98</v>
      </c>
    </row>
    <row r="4178" spans="1:4" x14ac:dyDescent="0.5">
      <c r="A4178" t="s">
        <v>1445</v>
      </c>
      <c r="B4178" t="s">
        <v>97</v>
      </c>
      <c r="C4178" t="s">
        <v>1446</v>
      </c>
    </row>
    <row r="4179" spans="1:4" x14ac:dyDescent="0.5">
      <c r="A4179" t="s">
        <v>1180</v>
      </c>
      <c r="B4179" t="s">
        <v>97</v>
      </c>
      <c r="C4179" t="s">
        <v>1181</v>
      </c>
      <c r="D4179" t="s">
        <v>722</v>
      </c>
    </row>
    <row r="4180" spans="1:4" x14ac:dyDescent="0.5">
      <c r="A4180" t="s">
        <v>1447</v>
      </c>
      <c r="B4180" t="s">
        <v>97</v>
      </c>
      <c r="C4180" t="s">
        <v>1447</v>
      </c>
      <c r="D4180" t="s">
        <v>98</v>
      </c>
    </row>
    <row r="4181" spans="1:4" x14ac:dyDescent="0.5">
      <c r="A4181" t="s">
        <v>427</v>
      </c>
      <c r="B4181" t="s">
        <v>96</v>
      </c>
      <c r="C4181" t="s">
        <v>427</v>
      </c>
    </row>
    <row r="4182" spans="1:4" x14ac:dyDescent="0.5">
      <c r="A4182" t="s">
        <v>1448</v>
      </c>
      <c r="B4182" t="s">
        <v>97</v>
      </c>
      <c r="C4182" t="s">
        <v>1448</v>
      </c>
    </row>
    <row r="4183" spans="1:4" x14ac:dyDescent="0.5">
      <c r="A4183" t="s">
        <v>623</v>
      </c>
      <c r="B4183" t="s">
        <v>97</v>
      </c>
      <c r="C4183" t="s">
        <v>623</v>
      </c>
    </row>
    <row r="4184" spans="1:4" x14ac:dyDescent="0.5">
      <c r="A4184" t="s">
        <v>574</v>
      </c>
      <c r="B4184" t="s">
        <v>97</v>
      </c>
      <c r="C4184" t="s">
        <v>574</v>
      </c>
      <c r="D4184" t="s">
        <v>98</v>
      </c>
    </row>
    <row r="4185" spans="1:4" x14ac:dyDescent="0.5">
      <c r="A4185" t="s">
        <v>180</v>
      </c>
      <c r="B4185" t="s">
        <v>97</v>
      </c>
      <c r="C4185" t="s">
        <v>1240</v>
      </c>
    </row>
    <row r="4186" spans="1:4" x14ac:dyDescent="0.5">
      <c r="A4186" t="s">
        <v>425</v>
      </c>
      <c r="B4186" t="s">
        <v>97</v>
      </c>
      <c r="C4186" t="s">
        <v>425</v>
      </c>
      <c r="D4186" t="s">
        <v>705</v>
      </c>
    </row>
    <row r="4187" spans="1:4" x14ac:dyDescent="0.5">
      <c r="A4187" t="s">
        <v>550</v>
      </c>
      <c r="B4187" t="s">
        <v>97</v>
      </c>
      <c r="C4187" t="s">
        <v>736</v>
      </c>
    </row>
    <row r="4188" spans="1:4" x14ac:dyDescent="0.5">
      <c r="A4188" t="s">
        <v>1031</v>
      </c>
      <c r="B4188" t="s">
        <v>97</v>
      </c>
      <c r="C4188" t="s">
        <v>1031</v>
      </c>
    </row>
    <row r="4189" spans="1:4" x14ac:dyDescent="0.5">
      <c r="A4189" t="s">
        <v>468</v>
      </c>
      <c r="B4189" t="s">
        <v>97</v>
      </c>
      <c r="C4189" t="s">
        <v>468</v>
      </c>
      <c r="D4189" t="s">
        <v>98</v>
      </c>
    </row>
    <row r="4190" spans="1:4" x14ac:dyDescent="0.5">
      <c r="A4190" t="s">
        <v>180</v>
      </c>
      <c r="B4190" t="s">
        <v>97</v>
      </c>
      <c r="C4190" t="s">
        <v>706</v>
      </c>
    </row>
    <row r="4191" spans="1:4" x14ac:dyDescent="0.5">
      <c r="A4191" t="s">
        <v>526</v>
      </c>
      <c r="B4191" t="s">
        <v>97</v>
      </c>
      <c r="C4191" t="s">
        <v>526</v>
      </c>
    </row>
    <row r="4192" spans="1:4" x14ac:dyDescent="0.5">
      <c r="A4192" t="s">
        <v>953</v>
      </c>
      <c r="B4192" t="s">
        <v>97</v>
      </c>
      <c r="C4192" t="s">
        <v>954</v>
      </c>
      <c r="D4192" t="s">
        <v>705</v>
      </c>
    </row>
    <row r="4193" spans="1:4" x14ac:dyDescent="0.5">
      <c r="A4193" t="s">
        <v>139</v>
      </c>
      <c r="B4193" t="s">
        <v>97</v>
      </c>
      <c r="C4193" t="s">
        <v>139</v>
      </c>
    </row>
    <row r="4194" spans="1:4" x14ac:dyDescent="0.5">
      <c r="A4194" t="s">
        <v>318</v>
      </c>
      <c r="B4194" t="s">
        <v>97</v>
      </c>
      <c r="C4194" t="s">
        <v>318</v>
      </c>
    </row>
    <row r="4195" spans="1:4" x14ac:dyDescent="0.5">
      <c r="A4195" t="s">
        <v>510</v>
      </c>
      <c r="B4195" t="s">
        <v>97</v>
      </c>
      <c r="C4195" t="s">
        <v>510</v>
      </c>
    </row>
    <row r="4196" spans="1:4" x14ac:dyDescent="0.5">
      <c r="A4196" t="s">
        <v>329</v>
      </c>
      <c r="B4196" t="s">
        <v>97</v>
      </c>
      <c r="C4196" t="s">
        <v>744</v>
      </c>
      <c r="D4196" t="s">
        <v>722</v>
      </c>
    </row>
    <row r="4197" spans="1:4" x14ac:dyDescent="0.5">
      <c r="A4197" t="s">
        <v>315</v>
      </c>
      <c r="B4197" t="s">
        <v>97</v>
      </c>
      <c r="C4197" t="s">
        <v>907</v>
      </c>
      <c r="D4197" t="s">
        <v>722</v>
      </c>
    </row>
    <row r="4198" spans="1:4" x14ac:dyDescent="0.5">
      <c r="A4198" t="s">
        <v>784</v>
      </c>
      <c r="B4198" t="s">
        <v>97</v>
      </c>
      <c r="C4198" t="s">
        <v>784</v>
      </c>
      <c r="D4198" t="s">
        <v>98</v>
      </c>
    </row>
    <row r="4199" spans="1:4" x14ac:dyDescent="0.5">
      <c r="A4199" t="s">
        <v>872</v>
      </c>
      <c r="B4199" t="s">
        <v>97</v>
      </c>
      <c r="C4199" t="s">
        <v>1449</v>
      </c>
    </row>
    <row r="4200" spans="1:4" x14ac:dyDescent="0.5">
      <c r="A4200" t="s">
        <v>115</v>
      </c>
      <c r="B4200" t="s">
        <v>97</v>
      </c>
      <c r="C4200" t="s">
        <v>115</v>
      </c>
      <c r="D4200" t="s">
        <v>705</v>
      </c>
    </row>
    <row r="4201" spans="1:4" x14ac:dyDescent="0.5">
      <c r="A4201" t="s">
        <v>166</v>
      </c>
      <c r="B4201" t="s">
        <v>97</v>
      </c>
      <c r="C4201" t="s">
        <v>166</v>
      </c>
    </row>
    <row r="4202" spans="1:4" x14ac:dyDescent="0.5">
      <c r="A4202" t="s">
        <v>1067</v>
      </c>
      <c r="B4202" t="s">
        <v>97</v>
      </c>
      <c r="C4202" t="s">
        <v>1152</v>
      </c>
    </row>
    <row r="4203" spans="1:4" x14ac:dyDescent="0.5">
      <c r="A4203" t="s">
        <v>1195</v>
      </c>
      <c r="B4203" t="s">
        <v>96</v>
      </c>
      <c r="C4203" t="s">
        <v>1195</v>
      </c>
    </row>
    <row r="4204" spans="1:4" x14ac:dyDescent="0.5">
      <c r="A4204" t="s">
        <v>1450</v>
      </c>
      <c r="B4204" t="s">
        <v>97</v>
      </c>
      <c r="C4204" t="s">
        <v>1450</v>
      </c>
    </row>
    <row r="4205" spans="1:4" x14ac:dyDescent="0.5">
      <c r="A4205" t="s">
        <v>508</v>
      </c>
      <c r="B4205" t="s">
        <v>97</v>
      </c>
      <c r="C4205" t="s">
        <v>508</v>
      </c>
      <c r="D4205" t="s">
        <v>98</v>
      </c>
    </row>
    <row r="4206" spans="1:4" x14ac:dyDescent="0.5">
      <c r="A4206" t="s">
        <v>666</v>
      </c>
      <c r="B4206" t="s">
        <v>97</v>
      </c>
      <c r="C4206" t="s">
        <v>832</v>
      </c>
    </row>
    <row r="4207" spans="1:4" x14ac:dyDescent="0.5">
      <c r="A4207" t="s">
        <v>323</v>
      </c>
      <c r="B4207" t="s">
        <v>97</v>
      </c>
      <c r="C4207" t="s">
        <v>833</v>
      </c>
    </row>
    <row r="4208" spans="1:4" x14ac:dyDescent="0.5">
      <c r="A4208" t="s">
        <v>1451</v>
      </c>
      <c r="B4208" t="s">
        <v>97</v>
      </c>
      <c r="C4208" t="s">
        <v>1451</v>
      </c>
    </row>
    <row r="4209" spans="1:4" x14ac:dyDescent="0.5">
      <c r="A4209" t="s">
        <v>162</v>
      </c>
      <c r="B4209" t="s">
        <v>97</v>
      </c>
      <c r="C4209" t="s">
        <v>162</v>
      </c>
      <c r="D4209" t="s">
        <v>98</v>
      </c>
    </row>
    <row r="4210" spans="1:4" x14ac:dyDescent="0.5">
      <c r="A4210" t="s">
        <v>684</v>
      </c>
      <c r="B4210" t="s">
        <v>97</v>
      </c>
      <c r="C4210" t="s">
        <v>819</v>
      </c>
      <c r="D4210" t="s">
        <v>98</v>
      </c>
    </row>
    <row r="4211" spans="1:4" x14ac:dyDescent="0.5">
      <c r="A4211" t="s">
        <v>872</v>
      </c>
      <c r="B4211" t="s">
        <v>97</v>
      </c>
      <c r="C4211" t="s">
        <v>1449</v>
      </c>
    </row>
    <row r="4212" spans="1:4" x14ac:dyDescent="0.5">
      <c r="A4212" t="s">
        <v>145</v>
      </c>
      <c r="B4212" t="s">
        <v>97</v>
      </c>
      <c r="C4212" t="s">
        <v>145</v>
      </c>
    </row>
    <row r="4213" spans="1:4" x14ac:dyDescent="0.5">
      <c r="A4213" t="s">
        <v>366</v>
      </c>
      <c r="B4213" t="s">
        <v>97</v>
      </c>
      <c r="C4213" t="s">
        <v>730</v>
      </c>
    </row>
    <row r="4214" spans="1:4" x14ac:dyDescent="0.5">
      <c r="A4214" t="s">
        <v>318</v>
      </c>
      <c r="B4214" t="s">
        <v>97</v>
      </c>
      <c r="C4214" t="s">
        <v>318</v>
      </c>
    </row>
    <row r="4215" spans="1:4" x14ac:dyDescent="0.5">
      <c r="A4215" t="s">
        <v>959</v>
      </c>
      <c r="B4215" t="s">
        <v>97</v>
      </c>
      <c r="C4215" t="s">
        <v>959</v>
      </c>
    </row>
    <row r="4216" spans="1:4" x14ac:dyDescent="0.5">
      <c r="A4216" t="s">
        <v>380</v>
      </c>
      <c r="B4216" t="s">
        <v>97</v>
      </c>
      <c r="C4216" t="s">
        <v>380</v>
      </c>
    </row>
    <row r="4217" spans="1:4" x14ac:dyDescent="0.5">
      <c r="A4217" t="s">
        <v>202</v>
      </c>
      <c r="B4217" t="s">
        <v>97</v>
      </c>
      <c r="C4217" t="s">
        <v>202</v>
      </c>
      <c r="D4217" t="s">
        <v>705</v>
      </c>
    </row>
    <row r="4218" spans="1:4" x14ac:dyDescent="0.5">
      <c r="A4218" t="s">
        <v>323</v>
      </c>
      <c r="B4218" t="s">
        <v>97</v>
      </c>
      <c r="C4218" t="s">
        <v>755</v>
      </c>
    </row>
    <row r="4219" spans="1:4" x14ac:dyDescent="0.5">
      <c r="A4219" t="s">
        <v>114</v>
      </c>
      <c r="B4219" t="s">
        <v>97</v>
      </c>
      <c r="C4219" t="s">
        <v>114</v>
      </c>
    </row>
    <row r="4220" spans="1:4" x14ac:dyDescent="0.5">
      <c r="A4220" t="s">
        <v>1428</v>
      </c>
      <c r="B4220" t="s">
        <v>96</v>
      </c>
      <c r="C4220" t="s">
        <v>1428</v>
      </c>
      <c r="D4220" t="s">
        <v>98</v>
      </c>
    </row>
    <row r="4221" spans="1:4" x14ac:dyDescent="0.5">
      <c r="A4221" t="s">
        <v>872</v>
      </c>
      <c r="B4221" t="s">
        <v>97</v>
      </c>
      <c r="C4221" t="s">
        <v>885</v>
      </c>
    </row>
    <row r="4222" spans="1:4" x14ac:dyDescent="0.5">
      <c r="A4222" t="s">
        <v>882</v>
      </c>
      <c r="B4222" t="s">
        <v>97</v>
      </c>
      <c r="C4222" t="s">
        <v>882</v>
      </c>
    </row>
    <row r="4223" spans="1:4" x14ac:dyDescent="0.5">
      <c r="A4223" t="s">
        <v>276</v>
      </c>
      <c r="B4223" t="s">
        <v>96</v>
      </c>
      <c r="C4223" t="s">
        <v>276</v>
      </c>
      <c r="D4223" t="s">
        <v>98</v>
      </c>
    </row>
    <row r="4224" spans="1:4" x14ac:dyDescent="0.5">
      <c r="A4224" t="s">
        <v>115</v>
      </c>
      <c r="B4224" t="s">
        <v>97</v>
      </c>
      <c r="C4224" t="s">
        <v>115</v>
      </c>
      <c r="D4224" t="s">
        <v>705</v>
      </c>
    </row>
    <row r="4225" spans="1:4" x14ac:dyDescent="0.5">
      <c r="A4225" t="s">
        <v>220</v>
      </c>
      <c r="B4225" t="s">
        <v>96</v>
      </c>
      <c r="C4225" t="s">
        <v>220</v>
      </c>
      <c r="D4225" t="s">
        <v>98</v>
      </c>
    </row>
    <row r="4226" spans="1:4" x14ac:dyDescent="0.5">
      <c r="A4226" t="s">
        <v>1160</v>
      </c>
      <c r="B4226" t="s">
        <v>97</v>
      </c>
      <c r="C4226" t="s">
        <v>1161</v>
      </c>
      <c r="D4226" t="s">
        <v>98</v>
      </c>
    </row>
    <row r="4227" spans="1:4" x14ac:dyDescent="0.5">
      <c r="A4227" t="s">
        <v>1197</v>
      </c>
      <c r="B4227" t="s">
        <v>97</v>
      </c>
      <c r="C4227" t="s">
        <v>1197</v>
      </c>
      <c r="D4227" t="s">
        <v>98</v>
      </c>
    </row>
    <row r="4228" spans="1:4" x14ac:dyDescent="0.5">
      <c r="A4228" t="s">
        <v>936</v>
      </c>
      <c r="B4228" t="s">
        <v>97</v>
      </c>
      <c r="C4228" t="s">
        <v>936</v>
      </c>
      <c r="D4228" t="s">
        <v>722</v>
      </c>
    </row>
    <row r="4229" spans="1:4" x14ac:dyDescent="0.5">
      <c r="A4229" t="s">
        <v>174</v>
      </c>
      <c r="B4229" t="s">
        <v>96</v>
      </c>
      <c r="C4229" t="s">
        <v>174</v>
      </c>
    </row>
    <row r="4230" spans="1:4" x14ac:dyDescent="0.5">
      <c r="A4230" t="s">
        <v>1041</v>
      </c>
      <c r="B4230" t="s">
        <v>97</v>
      </c>
      <c r="C4230" t="s">
        <v>1041</v>
      </c>
      <c r="D4230" t="s">
        <v>701</v>
      </c>
    </row>
    <row r="4231" spans="1:4" x14ac:dyDescent="0.5">
      <c r="A4231" t="s">
        <v>275</v>
      </c>
      <c r="B4231" t="s">
        <v>97</v>
      </c>
      <c r="C4231" t="s">
        <v>275</v>
      </c>
    </row>
    <row r="4232" spans="1:4" x14ac:dyDescent="0.5">
      <c r="A4232" t="s">
        <v>965</v>
      </c>
      <c r="B4232" t="s">
        <v>97</v>
      </c>
      <c r="C4232" t="s">
        <v>965</v>
      </c>
      <c r="D4232" t="s">
        <v>98</v>
      </c>
    </row>
    <row r="4233" spans="1:4" x14ac:dyDescent="0.5">
      <c r="A4233" t="s">
        <v>164</v>
      </c>
      <c r="B4233" t="s">
        <v>97</v>
      </c>
      <c r="C4233" t="s">
        <v>747</v>
      </c>
      <c r="D4233" t="s">
        <v>98</v>
      </c>
    </row>
    <row r="4234" spans="1:4" x14ac:dyDescent="0.5">
      <c r="A4234" t="s">
        <v>1301</v>
      </c>
      <c r="B4234" t="s">
        <v>97</v>
      </c>
      <c r="C4234" t="s">
        <v>1302</v>
      </c>
      <c r="D4234" t="s">
        <v>98</v>
      </c>
    </row>
    <row r="4235" spans="1:4" x14ac:dyDescent="0.5">
      <c r="A4235" t="s">
        <v>323</v>
      </c>
      <c r="B4235" t="s">
        <v>97</v>
      </c>
      <c r="C4235" t="s">
        <v>833</v>
      </c>
    </row>
    <row r="4236" spans="1:4" x14ac:dyDescent="0.5">
      <c r="A4236" t="s">
        <v>182</v>
      </c>
      <c r="B4236" t="s">
        <v>97</v>
      </c>
      <c r="C4236" t="s">
        <v>182</v>
      </c>
      <c r="D4236" t="s">
        <v>705</v>
      </c>
    </row>
    <row r="4237" spans="1:4" x14ac:dyDescent="0.5">
      <c r="A4237" t="s">
        <v>435</v>
      </c>
      <c r="B4237" t="s">
        <v>97</v>
      </c>
      <c r="C4237" t="s">
        <v>435</v>
      </c>
      <c r="D4237" t="s">
        <v>98</v>
      </c>
    </row>
    <row r="4238" spans="1:4" x14ac:dyDescent="0.5">
      <c r="A4238" t="s">
        <v>502</v>
      </c>
      <c r="B4238" t="s">
        <v>97</v>
      </c>
      <c r="C4238" t="s">
        <v>502</v>
      </c>
      <c r="D4238" t="s">
        <v>722</v>
      </c>
    </row>
    <row r="4239" spans="1:4" x14ac:dyDescent="0.5">
      <c r="A4239" t="s">
        <v>127</v>
      </c>
      <c r="B4239" t="s">
        <v>97</v>
      </c>
      <c r="C4239" t="s">
        <v>127</v>
      </c>
      <c r="D4239" t="s">
        <v>98</v>
      </c>
    </row>
    <row r="4240" spans="1:4" x14ac:dyDescent="0.5">
      <c r="A4240" t="s">
        <v>1115</v>
      </c>
      <c r="B4240" t="s">
        <v>97</v>
      </c>
      <c r="C4240" t="s">
        <v>1115</v>
      </c>
      <c r="D4240" t="s">
        <v>98</v>
      </c>
    </row>
    <row r="4241" spans="1:4" x14ac:dyDescent="0.5">
      <c r="A4241" t="s">
        <v>115</v>
      </c>
      <c r="B4241" t="s">
        <v>97</v>
      </c>
      <c r="C4241" t="s">
        <v>115</v>
      </c>
      <c r="D4241" t="s">
        <v>705</v>
      </c>
    </row>
    <row r="4242" spans="1:4" x14ac:dyDescent="0.5">
      <c r="A4242" t="s">
        <v>272</v>
      </c>
      <c r="B4242" t="s">
        <v>97</v>
      </c>
      <c r="C4242" t="s">
        <v>272</v>
      </c>
      <c r="D4242" t="s">
        <v>98</v>
      </c>
    </row>
    <row r="4243" spans="1:4" x14ac:dyDescent="0.5">
      <c r="A4243" t="s">
        <v>398</v>
      </c>
      <c r="B4243" t="s">
        <v>97</v>
      </c>
      <c r="C4243" t="s">
        <v>783</v>
      </c>
      <c r="D4243" t="s">
        <v>98</v>
      </c>
    </row>
    <row r="4244" spans="1:4" x14ac:dyDescent="0.5">
      <c r="A4244" t="s">
        <v>207</v>
      </c>
      <c r="B4244" t="s">
        <v>96</v>
      </c>
      <c r="C4244" t="s">
        <v>789</v>
      </c>
      <c r="D4244" t="s">
        <v>705</v>
      </c>
    </row>
    <row r="4245" spans="1:4" x14ac:dyDescent="0.5">
      <c r="A4245" t="s">
        <v>936</v>
      </c>
      <c r="B4245" t="s">
        <v>97</v>
      </c>
      <c r="C4245" t="s">
        <v>936</v>
      </c>
      <c r="D4245" t="s">
        <v>722</v>
      </c>
    </row>
    <row r="4246" spans="1:4" x14ac:dyDescent="0.5">
      <c r="A4246" t="s">
        <v>977</v>
      </c>
      <c r="B4246" t="s">
        <v>97</v>
      </c>
      <c r="C4246" t="s">
        <v>978</v>
      </c>
      <c r="D4246" t="s">
        <v>98</v>
      </c>
    </row>
    <row r="4247" spans="1:4" x14ac:dyDescent="0.5">
      <c r="A4247" t="s">
        <v>1255</v>
      </c>
      <c r="B4247" t="s">
        <v>96</v>
      </c>
      <c r="C4247" t="s">
        <v>1256</v>
      </c>
    </row>
    <row r="4248" spans="1:4" x14ac:dyDescent="0.5">
      <c r="A4248" t="s">
        <v>221</v>
      </c>
      <c r="B4248" t="s">
        <v>97</v>
      </c>
      <c r="C4248" t="s">
        <v>221</v>
      </c>
    </row>
    <row r="4249" spans="1:4" x14ac:dyDescent="0.5">
      <c r="A4249" t="s">
        <v>246</v>
      </c>
      <c r="B4249" t="s">
        <v>97</v>
      </c>
      <c r="C4249" t="s">
        <v>1009</v>
      </c>
      <c r="D4249" t="s">
        <v>705</v>
      </c>
    </row>
    <row r="4250" spans="1:4" x14ac:dyDescent="0.5">
      <c r="A4250" t="s">
        <v>127</v>
      </c>
      <c r="B4250" t="s">
        <v>97</v>
      </c>
      <c r="C4250" t="s">
        <v>127</v>
      </c>
      <c r="D4250" t="s">
        <v>98</v>
      </c>
    </row>
    <row r="4251" spans="1:4" x14ac:dyDescent="0.5">
      <c r="A4251" t="s">
        <v>691</v>
      </c>
      <c r="B4251" t="s">
        <v>97</v>
      </c>
      <c r="C4251" t="s">
        <v>731</v>
      </c>
    </row>
    <row r="4252" spans="1:4" x14ac:dyDescent="0.5">
      <c r="A4252" t="s">
        <v>181</v>
      </c>
      <c r="B4252" t="s">
        <v>97</v>
      </c>
      <c r="C4252" t="s">
        <v>181</v>
      </c>
      <c r="D4252" t="s">
        <v>98</v>
      </c>
    </row>
    <row r="4253" spans="1:4" x14ac:dyDescent="0.5">
      <c r="A4253" t="s">
        <v>242</v>
      </c>
      <c r="B4253" t="s">
        <v>96</v>
      </c>
      <c r="C4253" t="s">
        <v>242</v>
      </c>
      <c r="D4253" t="s">
        <v>701</v>
      </c>
    </row>
    <row r="4254" spans="1:4" x14ac:dyDescent="0.5">
      <c r="A4254" t="s">
        <v>308</v>
      </c>
      <c r="B4254" t="s">
        <v>97</v>
      </c>
      <c r="C4254" t="s">
        <v>308</v>
      </c>
    </row>
    <row r="4255" spans="1:4" x14ac:dyDescent="0.5">
      <c r="A4255" t="s">
        <v>231</v>
      </c>
      <c r="B4255" t="s">
        <v>97</v>
      </c>
      <c r="C4255" t="s">
        <v>348</v>
      </c>
    </row>
    <row r="4256" spans="1:4" x14ac:dyDescent="0.5">
      <c r="A4256" t="s">
        <v>123</v>
      </c>
      <c r="B4256" t="s">
        <v>97</v>
      </c>
      <c r="C4256" t="s">
        <v>123</v>
      </c>
    </row>
    <row r="4257" spans="1:4" x14ac:dyDescent="0.5">
      <c r="A4257" t="s">
        <v>1096</v>
      </c>
      <c r="B4257" t="s">
        <v>97</v>
      </c>
      <c r="C4257" t="s">
        <v>1096</v>
      </c>
      <c r="D4257" t="s">
        <v>98</v>
      </c>
    </row>
    <row r="4258" spans="1:4" x14ac:dyDescent="0.5">
      <c r="A4258" t="s">
        <v>960</v>
      </c>
      <c r="B4258" t="s">
        <v>97</v>
      </c>
      <c r="C4258" t="s">
        <v>960</v>
      </c>
      <c r="D4258" t="s">
        <v>701</v>
      </c>
    </row>
    <row r="4259" spans="1:4" x14ac:dyDescent="0.5">
      <c r="A4259" t="s">
        <v>276</v>
      </c>
      <c r="B4259" t="s">
        <v>96</v>
      </c>
      <c r="C4259" t="s">
        <v>276</v>
      </c>
      <c r="D4259" t="s">
        <v>98</v>
      </c>
    </row>
    <row r="4260" spans="1:4" x14ac:dyDescent="0.5">
      <c r="A4260" t="s">
        <v>366</v>
      </c>
      <c r="B4260" t="s">
        <v>97</v>
      </c>
      <c r="C4260" t="s">
        <v>730</v>
      </c>
    </row>
    <row r="4261" spans="1:4" x14ac:dyDescent="0.5">
      <c r="A4261" t="s">
        <v>1452</v>
      </c>
      <c r="B4261" t="s">
        <v>97</v>
      </c>
      <c r="C4261" t="s">
        <v>1453</v>
      </c>
    </row>
    <row r="4262" spans="1:4" x14ac:dyDescent="0.5">
      <c r="A4262" t="s">
        <v>213</v>
      </c>
      <c r="B4262" t="s">
        <v>97</v>
      </c>
      <c r="C4262" t="s">
        <v>213</v>
      </c>
    </row>
    <row r="4263" spans="1:4" x14ac:dyDescent="0.5">
      <c r="A4263" t="s">
        <v>960</v>
      </c>
      <c r="B4263" t="s">
        <v>97</v>
      </c>
      <c r="C4263" t="s">
        <v>960</v>
      </c>
      <c r="D4263" t="s">
        <v>701</v>
      </c>
    </row>
    <row r="4264" spans="1:4" x14ac:dyDescent="0.5">
      <c r="A4264" t="s">
        <v>386</v>
      </c>
      <c r="B4264" t="s">
        <v>97</v>
      </c>
      <c r="C4264" t="s">
        <v>386</v>
      </c>
      <c r="D4264" t="s">
        <v>98</v>
      </c>
    </row>
    <row r="4265" spans="1:4" x14ac:dyDescent="0.5">
      <c r="A4265" t="s">
        <v>1454</v>
      </c>
      <c r="B4265" t="s">
        <v>97</v>
      </c>
      <c r="C4265" t="s">
        <v>1454</v>
      </c>
    </row>
    <row r="4266" spans="1:4" x14ac:dyDescent="0.5">
      <c r="A4266" t="s">
        <v>1455</v>
      </c>
      <c r="B4266" t="s">
        <v>97</v>
      </c>
      <c r="C4266" t="s">
        <v>1455</v>
      </c>
    </row>
    <row r="4267" spans="1:4" x14ac:dyDescent="0.5">
      <c r="A4267" t="s">
        <v>130</v>
      </c>
      <c r="B4267" t="s">
        <v>97</v>
      </c>
      <c r="C4267" t="s">
        <v>130</v>
      </c>
      <c r="D4267" t="s">
        <v>98</v>
      </c>
    </row>
    <row r="4268" spans="1:4" x14ac:dyDescent="0.5">
      <c r="A4268" t="s">
        <v>190</v>
      </c>
      <c r="B4268" t="s">
        <v>97</v>
      </c>
      <c r="C4268" t="s">
        <v>751</v>
      </c>
    </row>
    <row r="4269" spans="1:4" x14ac:dyDescent="0.5">
      <c r="A4269" t="s">
        <v>1456</v>
      </c>
      <c r="B4269" t="s">
        <v>97</v>
      </c>
      <c r="C4269" t="s">
        <v>1456</v>
      </c>
    </row>
    <row r="4270" spans="1:4" x14ac:dyDescent="0.5">
      <c r="A4270" t="s">
        <v>1113</v>
      </c>
      <c r="B4270" t="s">
        <v>97</v>
      </c>
      <c r="C4270" t="s">
        <v>1114</v>
      </c>
    </row>
    <row r="4271" spans="1:4" x14ac:dyDescent="0.5">
      <c r="A4271" t="s">
        <v>397</v>
      </c>
      <c r="B4271" t="s">
        <v>97</v>
      </c>
      <c r="C4271" t="s">
        <v>397</v>
      </c>
      <c r="D4271" t="s">
        <v>98</v>
      </c>
    </row>
    <row r="4272" spans="1:4" x14ac:dyDescent="0.5">
      <c r="A4272" t="s">
        <v>343</v>
      </c>
      <c r="B4272" t="s">
        <v>97</v>
      </c>
      <c r="C4272" t="s">
        <v>399</v>
      </c>
      <c r="D4272" t="s">
        <v>98</v>
      </c>
    </row>
    <row r="4273" spans="1:4" x14ac:dyDescent="0.5">
      <c r="A4273" t="s">
        <v>261</v>
      </c>
      <c r="B4273" t="s">
        <v>97</v>
      </c>
      <c r="C4273" t="s">
        <v>261</v>
      </c>
      <c r="D4273" t="s">
        <v>98</v>
      </c>
    </row>
    <row r="4274" spans="1:4" x14ac:dyDescent="0.5">
      <c r="A4274" t="s">
        <v>1384</v>
      </c>
      <c r="B4274" t="s">
        <v>97</v>
      </c>
      <c r="C4274" t="s">
        <v>1384</v>
      </c>
    </row>
    <row r="4275" spans="1:4" x14ac:dyDescent="0.5">
      <c r="A4275" t="s">
        <v>340</v>
      </c>
      <c r="B4275" t="s">
        <v>97</v>
      </c>
      <c r="C4275" t="s">
        <v>754</v>
      </c>
    </row>
    <row r="4276" spans="1:4" x14ac:dyDescent="0.5">
      <c r="A4276" t="s">
        <v>1350</v>
      </c>
      <c r="B4276" t="s">
        <v>97</v>
      </c>
      <c r="C4276" t="s">
        <v>1351</v>
      </c>
      <c r="D4276" t="s">
        <v>98</v>
      </c>
    </row>
    <row r="4277" spans="1:4" x14ac:dyDescent="0.5">
      <c r="A4277" t="s">
        <v>864</v>
      </c>
      <c r="B4277" t="s">
        <v>97</v>
      </c>
      <c r="C4277" t="s">
        <v>865</v>
      </c>
      <c r="D4277" t="s">
        <v>701</v>
      </c>
    </row>
    <row r="4278" spans="1:4" x14ac:dyDescent="0.5">
      <c r="A4278" t="s">
        <v>1457</v>
      </c>
      <c r="B4278" t="s">
        <v>97</v>
      </c>
      <c r="C4278" t="s">
        <v>1458</v>
      </c>
    </row>
    <row r="4279" spans="1:4" x14ac:dyDescent="0.5">
      <c r="A4279" t="s">
        <v>151</v>
      </c>
      <c r="B4279" t="s">
        <v>97</v>
      </c>
      <c r="C4279" t="s">
        <v>749</v>
      </c>
    </row>
    <row r="4280" spans="1:4" x14ac:dyDescent="0.5">
      <c r="A4280" t="s">
        <v>329</v>
      </c>
      <c r="B4280" t="s">
        <v>97</v>
      </c>
      <c r="C4280" t="s">
        <v>744</v>
      </c>
      <c r="D4280" t="s">
        <v>722</v>
      </c>
    </row>
    <row r="4281" spans="1:4" x14ac:dyDescent="0.5">
      <c r="A4281" t="s">
        <v>105</v>
      </c>
      <c r="B4281" t="s">
        <v>96</v>
      </c>
      <c r="C4281" t="s">
        <v>105</v>
      </c>
      <c r="D4281" t="s">
        <v>98</v>
      </c>
    </row>
    <row r="4282" spans="1:4" x14ac:dyDescent="0.5">
      <c r="A4282" t="s">
        <v>572</v>
      </c>
      <c r="B4282" t="s">
        <v>96</v>
      </c>
      <c r="C4282" t="s">
        <v>572</v>
      </c>
      <c r="D4282" t="s">
        <v>98</v>
      </c>
    </row>
    <row r="4283" spans="1:4" x14ac:dyDescent="0.5">
      <c r="A4283" t="s">
        <v>343</v>
      </c>
      <c r="B4283" t="s">
        <v>97</v>
      </c>
      <c r="C4283" t="s">
        <v>343</v>
      </c>
      <c r="D4283" t="s">
        <v>98</v>
      </c>
    </row>
    <row r="4284" spans="1:4" x14ac:dyDescent="0.5">
      <c r="A4284" t="s">
        <v>1182</v>
      </c>
      <c r="B4284" t="s">
        <v>97</v>
      </c>
      <c r="C4284" t="s">
        <v>1182</v>
      </c>
      <c r="D4284" t="s">
        <v>98</v>
      </c>
    </row>
    <row r="4285" spans="1:4" x14ac:dyDescent="0.5">
      <c r="A4285" t="s">
        <v>181</v>
      </c>
      <c r="B4285" t="s">
        <v>97</v>
      </c>
      <c r="C4285" t="s">
        <v>181</v>
      </c>
      <c r="D4285" t="s">
        <v>98</v>
      </c>
    </row>
    <row r="4286" spans="1:4" x14ac:dyDescent="0.5">
      <c r="A4286" t="s">
        <v>1178</v>
      </c>
      <c r="B4286" t="s">
        <v>97</v>
      </c>
      <c r="C4286" t="s">
        <v>1178</v>
      </c>
      <c r="D4286" t="s">
        <v>98</v>
      </c>
    </row>
    <row r="4287" spans="1:4" x14ac:dyDescent="0.5">
      <c r="A4287" t="s">
        <v>959</v>
      </c>
      <c r="B4287" t="s">
        <v>97</v>
      </c>
      <c r="C4287" t="s">
        <v>959</v>
      </c>
    </row>
    <row r="4288" spans="1:4" x14ac:dyDescent="0.5">
      <c r="A4288" t="s">
        <v>122</v>
      </c>
      <c r="B4288" t="s">
        <v>97</v>
      </c>
      <c r="C4288" t="s">
        <v>122</v>
      </c>
    </row>
    <row r="4289" spans="1:4" x14ac:dyDescent="0.5">
      <c r="A4289" t="s">
        <v>1459</v>
      </c>
      <c r="B4289" t="s">
        <v>97</v>
      </c>
      <c r="C4289" t="s">
        <v>1460</v>
      </c>
    </row>
    <row r="4290" spans="1:4" x14ac:dyDescent="0.5">
      <c r="A4290" t="s">
        <v>258</v>
      </c>
      <c r="B4290" t="s">
        <v>97</v>
      </c>
      <c r="C4290" t="s">
        <v>258</v>
      </c>
      <c r="D4290" t="s">
        <v>98</v>
      </c>
    </row>
    <row r="4291" spans="1:4" x14ac:dyDescent="0.5">
      <c r="A4291" t="s">
        <v>238</v>
      </c>
      <c r="B4291" t="s">
        <v>97</v>
      </c>
      <c r="C4291" t="s">
        <v>238</v>
      </c>
      <c r="D4291" t="s">
        <v>98</v>
      </c>
    </row>
    <row r="4292" spans="1:4" x14ac:dyDescent="0.5">
      <c r="A4292" t="s">
        <v>756</v>
      </c>
      <c r="B4292" t="s">
        <v>97</v>
      </c>
      <c r="C4292" t="s">
        <v>247</v>
      </c>
      <c r="D4292" t="s">
        <v>98</v>
      </c>
    </row>
    <row r="4293" spans="1:4" x14ac:dyDescent="0.5">
      <c r="A4293" t="s">
        <v>756</v>
      </c>
      <c r="B4293" t="s">
        <v>97</v>
      </c>
      <c r="C4293" t="s">
        <v>1461</v>
      </c>
      <c r="D4293" t="s">
        <v>98</v>
      </c>
    </row>
    <row r="4294" spans="1:4" x14ac:dyDescent="0.5">
      <c r="A4294" t="s">
        <v>1071</v>
      </c>
      <c r="B4294" t="s">
        <v>97</v>
      </c>
      <c r="C4294" t="s">
        <v>402</v>
      </c>
      <c r="D4294" t="s">
        <v>98</v>
      </c>
    </row>
    <row r="4295" spans="1:4" x14ac:dyDescent="0.5">
      <c r="A4295" t="s">
        <v>965</v>
      </c>
      <c r="B4295" t="s">
        <v>97</v>
      </c>
      <c r="C4295" t="s">
        <v>965</v>
      </c>
      <c r="D4295" t="s">
        <v>98</v>
      </c>
    </row>
    <row r="4296" spans="1:4" x14ac:dyDescent="0.5">
      <c r="A4296" t="s">
        <v>684</v>
      </c>
      <c r="B4296" t="s">
        <v>97</v>
      </c>
      <c r="C4296" t="s">
        <v>819</v>
      </c>
      <c r="D4296" t="s">
        <v>98</v>
      </c>
    </row>
    <row r="4297" spans="1:4" x14ac:dyDescent="0.5">
      <c r="A4297" t="s">
        <v>292</v>
      </c>
      <c r="B4297" t="s">
        <v>97</v>
      </c>
      <c r="C4297" t="s">
        <v>292</v>
      </c>
      <c r="D4297" t="s">
        <v>98</v>
      </c>
    </row>
    <row r="4298" spans="1:4" x14ac:dyDescent="0.5">
      <c r="A4298" t="s">
        <v>380</v>
      </c>
      <c r="B4298" t="s">
        <v>97</v>
      </c>
      <c r="C4298" t="s">
        <v>380</v>
      </c>
    </row>
    <row r="4299" spans="1:4" x14ac:dyDescent="0.5">
      <c r="A4299" t="s">
        <v>220</v>
      </c>
      <c r="B4299" t="s">
        <v>96</v>
      </c>
      <c r="C4299" t="s">
        <v>220</v>
      </c>
      <c r="D4299" t="s">
        <v>98</v>
      </c>
    </row>
    <row r="4300" spans="1:4" x14ac:dyDescent="0.5">
      <c r="A4300" t="s">
        <v>114</v>
      </c>
      <c r="B4300" t="s">
        <v>97</v>
      </c>
      <c r="C4300" t="s">
        <v>114</v>
      </c>
    </row>
    <row r="4301" spans="1:4" x14ac:dyDescent="0.5">
      <c r="A4301" t="s">
        <v>130</v>
      </c>
      <c r="B4301" t="s">
        <v>97</v>
      </c>
      <c r="C4301" t="s">
        <v>130</v>
      </c>
      <c r="D4301" t="s">
        <v>98</v>
      </c>
    </row>
    <row r="4302" spans="1:4" x14ac:dyDescent="0.5">
      <c r="A4302" t="s">
        <v>1273</v>
      </c>
      <c r="B4302" t="s">
        <v>96</v>
      </c>
      <c r="C4302" t="s">
        <v>1273</v>
      </c>
    </row>
    <row r="4303" spans="1:4" x14ac:dyDescent="0.5">
      <c r="A4303" t="s">
        <v>1189</v>
      </c>
      <c r="B4303" t="s">
        <v>97</v>
      </c>
      <c r="C4303" t="s">
        <v>1189</v>
      </c>
      <c r="D4303" t="s">
        <v>705</v>
      </c>
    </row>
    <row r="4304" spans="1:4" x14ac:dyDescent="0.5">
      <c r="A4304" t="s">
        <v>1180</v>
      </c>
      <c r="B4304" t="s">
        <v>97</v>
      </c>
      <c r="C4304" t="s">
        <v>1181</v>
      </c>
      <c r="D4304" t="s">
        <v>722</v>
      </c>
    </row>
    <row r="4305" spans="1:4" x14ac:dyDescent="0.5">
      <c r="A4305" t="s">
        <v>434</v>
      </c>
      <c r="B4305" t="s">
        <v>97</v>
      </c>
      <c r="C4305" t="s">
        <v>741</v>
      </c>
    </row>
    <row r="4306" spans="1:4" x14ac:dyDescent="0.5">
      <c r="A4306" t="s">
        <v>797</v>
      </c>
      <c r="B4306" t="s">
        <v>96</v>
      </c>
      <c r="C4306" t="s">
        <v>575</v>
      </c>
      <c r="D4306" t="s">
        <v>98</v>
      </c>
    </row>
    <row r="4307" spans="1:4" x14ac:dyDescent="0.5">
      <c r="A4307" t="s">
        <v>213</v>
      </c>
      <c r="B4307" t="s">
        <v>97</v>
      </c>
      <c r="C4307" t="s">
        <v>213</v>
      </c>
    </row>
    <row r="4308" spans="1:4" x14ac:dyDescent="0.5">
      <c r="A4308" t="s">
        <v>520</v>
      </c>
      <c r="B4308" t="s">
        <v>96</v>
      </c>
      <c r="C4308" t="s">
        <v>520</v>
      </c>
    </row>
    <row r="4309" spans="1:4" x14ac:dyDescent="0.5">
      <c r="A4309" t="s">
        <v>170</v>
      </c>
      <c r="B4309" t="s">
        <v>97</v>
      </c>
      <c r="C4309" t="s">
        <v>700</v>
      </c>
    </row>
    <row r="4310" spans="1:4" x14ac:dyDescent="0.5">
      <c r="A4310" t="s">
        <v>212</v>
      </c>
      <c r="B4310" t="s">
        <v>97</v>
      </c>
      <c r="C4310" t="s">
        <v>212</v>
      </c>
      <c r="D4310" t="s">
        <v>98</v>
      </c>
    </row>
    <row r="4311" spans="1:4" x14ac:dyDescent="0.5">
      <c r="A4311" t="s">
        <v>973</v>
      </c>
      <c r="B4311" t="s">
        <v>97</v>
      </c>
      <c r="C4311" t="s">
        <v>973</v>
      </c>
      <c r="D4311" t="s">
        <v>722</v>
      </c>
    </row>
    <row r="4312" spans="1:4" x14ac:dyDescent="0.5">
      <c r="A4312" t="s">
        <v>778</v>
      </c>
      <c r="B4312" t="s">
        <v>96</v>
      </c>
      <c r="C4312" t="s">
        <v>778</v>
      </c>
    </row>
    <row r="4313" spans="1:4" x14ac:dyDescent="0.5">
      <c r="A4313" t="s">
        <v>872</v>
      </c>
      <c r="B4313" t="s">
        <v>97</v>
      </c>
      <c r="C4313" t="s">
        <v>1449</v>
      </c>
    </row>
    <row r="4314" spans="1:4" x14ac:dyDescent="0.5">
      <c r="A4314" t="s">
        <v>1328</v>
      </c>
      <c r="B4314" t="s">
        <v>96</v>
      </c>
      <c r="C4314" t="s">
        <v>1328</v>
      </c>
      <c r="D4314" t="s">
        <v>98</v>
      </c>
    </row>
    <row r="4315" spans="1:4" x14ac:dyDescent="0.5">
      <c r="A4315" t="s">
        <v>138</v>
      </c>
      <c r="B4315" t="s">
        <v>96</v>
      </c>
      <c r="C4315" t="s">
        <v>138</v>
      </c>
    </row>
    <row r="4316" spans="1:4" x14ac:dyDescent="0.5">
      <c r="A4316" t="s">
        <v>220</v>
      </c>
      <c r="B4316" t="s">
        <v>96</v>
      </c>
      <c r="C4316" t="s">
        <v>220</v>
      </c>
      <c r="D4316" t="s">
        <v>98</v>
      </c>
    </row>
    <row r="4317" spans="1:4" x14ac:dyDescent="0.5">
      <c r="A4317" t="s">
        <v>1440</v>
      </c>
      <c r="B4317" t="s">
        <v>97</v>
      </c>
      <c r="C4317" t="s">
        <v>1440</v>
      </c>
    </row>
    <row r="4318" spans="1:4" x14ac:dyDescent="0.5">
      <c r="A4318" t="s">
        <v>938</v>
      </c>
      <c r="B4318" t="s">
        <v>97</v>
      </c>
      <c r="C4318" t="s">
        <v>938</v>
      </c>
    </row>
    <row r="4319" spans="1:4" x14ac:dyDescent="0.5">
      <c r="A4319" t="s">
        <v>170</v>
      </c>
      <c r="B4319" t="s">
        <v>97</v>
      </c>
      <c r="C4319" t="s">
        <v>700</v>
      </c>
    </row>
    <row r="4320" spans="1:4" x14ac:dyDescent="0.5">
      <c r="A4320" t="s">
        <v>279</v>
      </c>
      <c r="B4320" t="s">
        <v>96</v>
      </c>
      <c r="C4320" t="s">
        <v>279</v>
      </c>
      <c r="D4320" t="s">
        <v>98</v>
      </c>
    </row>
    <row r="4321" spans="1:4" x14ac:dyDescent="0.5">
      <c r="A4321" t="s">
        <v>1067</v>
      </c>
      <c r="B4321" t="s">
        <v>97</v>
      </c>
      <c r="C4321" t="s">
        <v>1462</v>
      </c>
    </row>
    <row r="4322" spans="1:4" x14ac:dyDescent="0.5">
      <c r="A4322" t="s">
        <v>917</v>
      </c>
      <c r="B4322" t="s">
        <v>97</v>
      </c>
      <c r="C4322" t="s">
        <v>917</v>
      </c>
      <c r="D4322" t="s">
        <v>98</v>
      </c>
    </row>
    <row r="4323" spans="1:4" x14ac:dyDescent="0.5">
      <c r="A4323" t="s">
        <v>1067</v>
      </c>
      <c r="B4323" t="s">
        <v>97</v>
      </c>
      <c r="C4323" t="s">
        <v>1463</v>
      </c>
    </row>
    <row r="4324" spans="1:4" x14ac:dyDescent="0.5">
      <c r="A4324" t="s">
        <v>960</v>
      </c>
      <c r="B4324" t="s">
        <v>97</v>
      </c>
      <c r="C4324" t="s">
        <v>960</v>
      </c>
      <c r="D4324" t="s">
        <v>701</v>
      </c>
    </row>
    <row r="4325" spans="1:4" x14ac:dyDescent="0.5">
      <c r="A4325" t="s">
        <v>389</v>
      </c>
      <c r="B4325" t="s">
        <v>97</v>
      </c>
      <c r="C4325" t="s">
        <v>389</v>
      </c>
      <c r="D4325" t="s">
        <v>98</v>
      </c>
    </row>
    <row r="4326" spans="1:4" x14ac:dyDescent="0.5">
      <c r="A4326" t="s">
        <v>1241</v>
      </c>
      <c r="B4326" t="s">
        <v>97</v>
      </c>
      <c r="C4326" t="s">
        <v>1241</v>
      </c>
    </row>
    <row r="4327" spans="1:4" x14ac:dyDescent="0.5">
      <c r="A4327" t="s">
        <v>1067</v>
      </c>
      <c r="B4327" t="s">
        <v>97</v>
      </c>
      <c r="C4327" t="s">
        <v>1152</v>
      </c>
    </row>
    <row r="4328" spans="1:4" x14ac:dyDescent="0.5">
      <c r="A4328" t="s">
        <v>323</v>
      </c>
      <c r="B4328" t="s">
        <v>97</v>
      </c>
      <c r="C4328" t="s">
        <v>755</v>
      </c>
    </row>
    <row r="4329" spans="1:4" x14ac:dyDescent="0.5">
      <c r="A4329" t="s">
        <v>237</v>
      </c>
      <c r="B4329" t="s">
        <v>97</v>
      </c>
      <c r="C4329" t="s">
        <v>237</v>
      </c>
    </row>
    <row r="4330" spans="1:4" x14ac:dyDescent="0.5">
      <c r="A4330" t="s">
        <v>138</v>
      </c>
      <c r="B4330" t="s">
        <v>96</v>
      </c>
      <c r="C4330" t="s">
        <v>138</v>
      </c>
    </row>
    <row r="4331" spans="1:4" x14ac:dyDescent="0.5">
      <c r="A4331" t="s">
        <v>290</v>
      </c>
      <c r="B4331" t="s">
        <v>97</v>
      </c>
      <c r="C4331" t="s">
        <v>290</v>
      </c>
      <c r="D4331" t="s">
        <v>98</v>
      </c>
    </row>
    <row r="4332" spans="1:4" x14ac:dyDescent="0.5">
      <c r="A4332" t="s">
        <v>197</v>
      </c>
      <c r="B4332" t="s">
        <v>96</v>
      </c>
      <c r="C4332" t="s">
        <v>197</v>
      </c>
    </row>
    <row r="4333" spans="1:4" x14ac:dyDescent="0.5">
      <c r="A4333" t="s">
        <v>424</v>
      </c>
      <c r="B4333" t="s">
        <v>97</v>
      </c>
      <c r="C4333" t="s">
        <v>1295</v>
      </c>
    </row>
    <row r="4334" spans="1:4" x14ac:dyDescent="0.5">
      <c r="A4334" t="s">
        <v>1386</v>
      </c>
      <c r="B4334" t="s">
        <v>97</v>
      </c>
      <c r="C4334" t="s">
        <v>1386</v>
      </c>
      <c r="D4334" t="s">
        <v>98</v>
      </c>
    </row>
    <row r="4335" spans="1:4" x14ac:dyDescent="0.5">
      <c r="A4335" t="s">
        <v>380</v>
      </c>
      <c r="B4335" t="s">
        <v>97</v>
      </c>
      <c r="C4335" t="s">
        <v>380</v>
      </c>
    </row>
    <row r="4336" spans="1:4" x14ac:dyDescent="0.5">
      <c r="A4336" t="s">
        <v>140</v>
      </c>
      <c r="B4336" t="s">
        <v>97</v>
      </c>
      <c r="C4336" t="s">
        <v>140</v>
      </c>
    </row>
    <row r="4337" spans="1:4" x14ac:dyDescent="0.5">
      <c r="A4337" t="s">
        <v>627</v>
      </c>
      <c r="B4337" t="s">
        <v>97</v>
      </c>
      <c r="C4337" t="s">
        <v>888</v>
      </c>
      <c r="D4337" t="s">
        <v>722</v>
      </c>
    </row>
    <row r="4338" spans="1:4" x14ac:dyDescent="0.5">
      <c r="A4338" t="s">
        <v>323</v>
      </c>
      <c r="B4338" t="s">
        <v>97</v>
      </c>
      <c r="C4338" t="s">
        <v>755</v>
      </c>
    </row>
    <row r="4339" spans="1:4" x14ac:dyDescent="0.5">
      <c r="A4339" t="s">
        <v>1464</v>
      </c>
      <c r="B4339" t="s">
        <v>96</v>
      </c>
      <c r="C4339" t="s">
        <v>1464</v>
      </c>
    </row>
    <row r="4340" spans="1:4" x14ac:dyDescent="0.5">
      <c r="A4340" t="s">
        <v>636</v>
      </c>
      <c r="B4340" t="s">
        <v>97</v>
      </c>
      <c r="C4340" t="s">
        <v>636</v>
      </c>
    </row>
    <row r="4341" spans="1:4" x14ac:dyDescent="0.5">
      <c r="A4341" t="s">
        <v>122</v>
      </c>
      <c r="B4341" t="s">
        <v>97</v>
      </c>
      <c r="C4341" t="s">
        <v>122</v>
      </c>
    </row>
    <row r="4342" spans="1:4" x14ac:dyDescent="0.5">
      <c r="A4342" t="s">
        <v>855</v>
      </c>
      <c r="B4342" t="s">
        <v>97</v>
      </c>
      <c r="C4342" t="s">
        <v>1465</v>
      </c>
    </row>
    <row r="4343" spans="1:4" x14ac:dyDescent="0.5">
      <c r="A4343" t="s">
        <v>1277</v>
      </c>
      <c r="B4343" t="s">
        <v>97</v>
      </c>
      <c r="C4343" t="s">
        <v>1278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6FFA-FFE3-F844-AEEB-275F23E5B989}">
  <dimension ref="A1:L15"/>
  <sheetViews>
    <sheetView zoomScale="180" zoomScaleNormal="180" workbookViewId="0">
      <selection activeCell="A13" sqref="A13:XFD13"/>
    </sheetView>
  </sheetViews>
  <sheetFormatPr defaultColWidth="10.84765625" defaultRowHeight="14.1" x14ac:dyDescent="0.5"/>
  <cols>
    <col min="1" max="1" width="13.5" style="3" bestFit="1" customWidth="1"/>
    <col min="2" max="2" width="22.6484375" style="3" bestFit="1" customWidth="1"/>
    <col min="3" max="3" width="10.84765625" style="3" customWidth="1"/>
    <col min="4" max="4" width="13.34765625" style="3" bestFit="1" customWidth="1"/>
    <col min="5" max="5" width="10.84765625" style="3" customWidth="1"/>
    <col min="6" max="9" width="10.84765625" style="3" hidden="1" customWidth="1"/>
    <col min="10" max="12" width="0" style="3" hidden="1" customWidth="1"/>
    <col min="13" max="16384" width="10.84765625" style="3"/>
  </cols>
  <sheetData>
    <row r="1" spans="1:12" x14ac:dyDescent="0.5">
      <c r="A1" s="12" t="s">
        <v>56</v>
      </c>
      <c r="B1" s="12" t="s">
        <v>57</v>
      </c>
      <c r="C1" s="12" t="s">
        <v>55</v>
      </c>
      <c r="D1" s="12" t="s">
        <v>58</v>
      </c>
      <c r="E1" s="12" t="s">
        <v>59</v>
      </c>
      <c r="F1" s="3">
        <v>40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</row>
    <row r="2" spans="1:12" x14ac:dyDescent="0.5">
      <c r="A2" s="3" t="s">
        <v>60</v>
      </c>
      <c r="B2" s="3" t="s">
        <v>87</v>
      </c>
      <c r="C2" s="2">
        <v>1020</v>
      </c>
      <c r="D2" s="3" t="s">
        <v>88</v>
      </c>
      <c r="E2" s="3">
        <f>Input[[#This Row],[Container Counts of 20s]]</f>
        <v>0</v>
      </c>
      <c r="F2" s="3">
        <f>Input[[#This Row],[Container Counts of 40s]]</f>
        <v>1</v>
      </c>
      <c r="G2" s="3">
        <f>Input[[#This Row],[Container Counts of 40HCs]]</f>
        <v>0</v>
      </c>
      <c r="H2" s="3">
        <f>Input[[#This Row],[Container Counts of 45s]]</f>
        <v>0</v>
      </c>
      <c r="I2" s="3">
        <f>Input[[#This Row],[Container Counts of 45HCs]]</f>
        <v>0</v>
      </c>
      <c r="J2" s="3" t="str">
        <f>Input[[#This Row],[Release Method]]</f>
        <v>Express</v>
      </c>
      <c r="K2" s="3">
        <f>Input[[#This Row],[Count of HBL Number(s)]]</f>
        <v>1</v>
      </c>
      <c r="L2" s="3">
        <f>Input[[#This Row],[Pricing Tier]]</f>
        <v>0</v>
      </c>
    </row>
    <row r="3" spans="1:12" x14ac:dyDescent="0.5">
      <c r="A3" s="3" t="s">
        <v>61</v>
      </c>
      <c r="B3" s="3" t="s">
        <v>87</v>
      </c>
      <c r="C3" s="2">
        <v>1700</v>
      </c>
      <c r="D3" s="3" t="s">
        <v>89</v>
      </c>
      <c r="E3" s="3">
        <f>F2</f>
        <v>1</v>
      </c>
    </row>
    <row r="4" spans="1:12" x14ac:dyDescent="0.5">
      <c r="A4" s="3" t="s">
        <v>54</v>
      </c>
      <c r="B4" s="3" t="s">
        <v>87</v>
      </c>
      <c r="C4" s="2">
        <v>1700</v>
      </c>
      <c r="D4" s="3" t="s">
        <v>90</v>
      </c>
      <c r="E4" s="3">
        <f>G2</f>
        <v>0</v>
      </c>
    </row>
    <row r="5" spans="1:12" x14ac:dyDescent="0.5">
      <c r="A5" s="3" t="s">
        <v>62</v>
      </c>
      <c r="B5" s="3" t="s">
        <v>87</v>
      </c>
      <c r="C5" s="2">
        <v>2170</v>
      </c>
      <c r="D5" s="3" t="s">
        <v>91</v>
      </c>
      <c r="E5" s="3">
        <f>I2</f>
        <v>0</v>
      </c>
    </row>
    <row r="6" spans="1:12" x14ac:dyDescent="0.5">
      <c r="A6" s="3" t="s">
        <v>63</v>
      </c>
      <c r="B6" s="3" t="s">
        <v>79</v>
      </c>
      <c r="C6" s="2">
        <v>50</v>
      </c>
      <c r="D6" s="3" t="s">
        <v>71</v>
      </c>
      <c r="E6" s="3">
        <f>SUM(E2:E5)</f>
        <v>1</v>
      </c>
    </row>
    <row r="7" spans="1:12" x14ac:dyDescent="0.5">
      <c r="A7" s="3" t="s">
        <v>64</v>
      </c>
      <c r="B7" s="3" t="s">
        <v>75</v>
      </c>
      <c r="C7" s="2">
        <v>50</v>
      </c>
      <c r="D7" s="3" t="s">
        <v>71</v>
      </c>
      <c r="E7" s="3">
        <f>SUM(E2:E5)</f>
        <v>1</v>
      </c>
    </row>
    <row r="8" spans="1:12" x14ac:dyDescent="0.5">
      <c r="A8" s="3" t="s">
        <v>65</v>
      </c>
      <c r="B8" s="3" t="s">
        <v>76</v>
      </c>
      <c r="C8" s="2">
        <v>155</v>
      </c>
      <c r="D8" s="3" t="s">
        <v>71</v>
      </c>
      <c r="E8" s="3">
        <f>SUM(E2:E5)</f>
        <v>1</v>
      </c>
    </row>
    <row r="9" spans="1:12" x14ac:dyDescent="0.5">
      <c r="A9" s="3" t="s">
        <v>66</v>
      </c>
      <c r="B9" s="3" t="s">
        <v>77</v>
      </c>
      <c r="C9" s="2">
        <v>245</v>
      </c>
      <c r="D9" s="3" t="s">
        <v>72</v>
      </c>
      <c r="E9" s="3">
        <f>K2</f>
        <v>1</v>
      </c>
    </row>
    <row r="10" spans="1:12" x14ac:dyDescent="0.5">
      <c r="A10" s="13" t="s">
        <v>67</v>
      </c>
      <c r="B10" s="3" t="s">
        <v>73</v>
      </c>
      <c r="C10" s="2">
        <v>300</v>
      </c>
      <c r="D10" s="3" t="s">
        <v>72</v>
      </c>
      <c r="E10" s="3">
        <f>IF(L2="fully_adopted_rate",0,K2)</f>
        <v>1</v>
      </c>
    </row>
    <row r="11" spans="1:12" x14ac:dyDescent="0.5">
      <c r="A11" s="3" t="s">
        <v>68</v>
      </c>
      <c r="B11" s="3" t="s">
        <v>74</v>
      </c>
      <c r="C11" s="2">
        <v>500</v>
      </c>
      <c r="D11" s="3" t="s">
        <v>72</v>
      </c>
      <c r="E11" s="3">
        <f>K2</f>
        <v>1</v>
      </c>
    </row>
    <row r="12" spans="1:12" x14ac:dyDescent="0.5">
      <c r="A12" s="13" t="s">
        <v>69</v>
      </c>
      <c r="B12" s="3" t="s">
        <v>78</v>
      </c>
      <c r="C12" s="2">
        <v>350</v>
      </c>
      <c r="D12" s="3" t="s">
        <v>72</v>
      </c>
      <c r="E12" s="3">
        <f>IF(J2="Telex",IF(OR(L2="fully_adopted_rate",L2="negotiated_rate"),0,K2),0)</f>
        <v>0</v>
      </c>
    </row>
    <row r="15" spans="1:12" x14ac:dyDescent="0.5">
      <c r="A15" s="3" t="s">
        <v>86</v>
      </c>
      <c r="B15" s="3">
        <f>COUNTIF(E2:E12,"&gt;0")</f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C96-AEF1-4D1A-8815-BE824308B649}">
  <dimension ref="A1:D19"/>
  <sheetViews>
    <sheetView workbookViewId="0">
      <selection activeCell="A9" sqref="A9"/>
    </sheetView>
  </sheetViews>
  <sheetFormatPr defaultColWidth="26.6484375" defaultRowHeight="14.1" x14ac:dyDescent="0.5"/>
  <sheetData>
    <row r="1" spans="1:4" s="2" customFormat="1" x14ac:dyDescent="0.5">
      <c r="A1" s="1" t="s">
        <v>0</v>
      </c>
      <c r="B1" s="1" t="s">
        <v>1</v>
      </c>
      <c r="C1" s="1" t="s">
        <v>2</v>
      </c>
      <c r="D1" s="1" t="s">
        <v>48</v>
      </c>
    </row>
    <row r="2" spans="1:4" s="2" customFormat="1" ht="25" customHeight="1" x14ac:dyDescent="0.5">
      <c r="A2" s="2" t="s">
        <v>3</v>
      </c>
      <c r="B2" s="2">
        <v>1020</v>
      </c>
      <c r="C2" s="2" t="s">
        <v>45</v>
      </c>
    </row>
    <row r="3" spans="1:4" s="2" customFormat="1" ht="25" customHeight="1" x14ac:dyDescent="0.5">
      <c r="A3" s="2" t="s">
        <v>5</v>
      </c>
      <c r="B3" s="2">
        <v>1700</v>
      </c>
      <c r="C3" s="2" t="s">
        <v>45</v>
      </c>
    </row>
    <row r="4" spans="1:4" s="2" customFormat="1" ht="25" customHeight="1" x14ac:dyDescent="0.5">
      <c r="A4" s="2" t="s">
        <v>4</v>
      </c>
      <c r="B4" s="2">
        <v>2170</v>
      </c>
      <c r="C4" s="2" t="s">
        <v>45</v>
      </c>
    </row>
    <row r="5" spans="1:4" s="2" customFormat="1" ht="25" customHeight="1" x14ac:dyDescent="0.5">
      <c r="A5" s="2" t="s">
        <v>27</v>
      </c>
      <c r="B5" s="2">
        <v>50</v>
      </c>
      <c r="C5" s="2" t="s">
        <v>46</v>
      </c>
    </row>
    <row r="6" spans="1:4" s="2" customFormat="1" ht="25" customHeight="1" x14ac:dyDescent="0.5">
      <c r="A6" s="2" t="s">
        <v>28</v>
      </c>
      <c r="B6" s="2">
        <v>50</v>
      </c>
      <c r="C6" s="2" t="s">
        <v>46</v>
      </c>
    </row>
    <row r="7" spans="1:4" s="2" customFormat="1" ht="25" customHeight="1" x14ac:dyDescent="0.5">
      <c r="A7" s="2" t="s">
        <v>6</v>
      </c>
      <c r="B7" s="2">
        <v>155</v>
      </c>
      <c r="C7" s="2" t="s">
        <v>46</v>
      </c>
    </row>
    <row r="8" spans="1:4" s="2" customFormat="1" ht="25" customHeight="1" x14ac:dyDescent="0.5">
      <c r="A8" s="2" t="s">
        <v>7</v>
      </c>
      <c r="B8" s="2">
        <v>245</v>
      </c>
      <c r="C8" s="2" t="s">
        <v>47</v>
      </c>
    </row>
    <row r="9" spans="1:4" s="2" customFormat="1" ht="25" customHeight="1" x14ac:dyDescent="0.5">
      <c r="A9" s="2" t="s">
        <v>29</v>
      </c>
      <c r="B9" s="2">
        <v>300</v>
      </c>
      <c r="C9" s="2" t="s">
        <v>47</v>
      </c>
      <c r="D9" s="2" t="s">
        <v>50</v>
      </c>
    </row>
    <row r="10" spans="1:4" s="2" customFormat="1" ht="25" customHeight="1" x14ac:dyDescent="0.5">
      <c r="A10" s="2" t="s">
        <v>30</v>
      </c>
      <c r="B10" s="2">
        <v>500</v>
      </c>
      <c r="C10" s="2" t="s">
        <v>47</v>
      </c>
    </row>
    <row r="11" spans="1:4" s="2" customFormat="1" ht="25" customHeight="1" x14ac:dyDescent="0.5">
      <c r="A11" s="2" t="s">
        <v>8</v>
      </c>
      <c r="B11" s="2">
        <v>350</v>
      </c>
      <c r="C11" s="2" t="s">
        <v>47</v>
      </c>
      <c r="D11" s="2" t="s">
        <v>49</v>
      </c>
    </row>
    <row r="12" spans="1:4" s="2" customFormat="1" ht="25" customHeight="1" x14ac:dyDescent="0.5"/>
    <row r="13" spans="1:4" s="2" customFormat="1" ht="25" customHeight="1" x14ac:dyDescent="0.5"/>
    <row r="14" spans="1:4" s="2" customFormat="1" ht="25" customHeight="1" x14ac:dyDescent="0.5"/>
    <row r="15" spans="1:4" s="2" customFormat="1" ht="25" customHeight="1" x14ac:dyDescent="0.5"/>
    <row r="16" spans="1:4" s="2" customFormat="1" ht="25" customHeight="1" x14ac:dyDescent="0.5"/>
    <row r="17" s="2" customFormat="1" ht="25" customHeight="1" x14ac:dyDescent="0.5"/>
    <row r="18" s="2" customFormat="1" ht="25" customHeight="1" x14ac:dyDescent="0.5"/>
    <row r="19" s="2" customFormat="1" ht="25" customHeight="1" x14ac:dyDescent="0.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416C-6B72-4AAE-9CA9-EE00D394FD3F}">
  <dimension ref="A1:D2"/>
  <sheetViews>
    <sheetView workbookViewId="0">
      <selection activeCell="C2" sqref="C2"/>
    </sheetView>
  </sheetViews>
  <sheetFormatPr defaultRowHeight="14.1" x14ac:dyDescent="0.5"/>
  <cols>
    <col min="1" max="1" width="78.84765625" bestFit="1" customWidth="1"/>
    <col min="3" max="3" width="51.796875" bestFit="1" customWidth="1"/>
    <col min="4" max="4" width="16.75" bestFit="1" customWidth="1"/>
  </cols>
  <sheetData>
    <row r="1" spans="1:4" x14ac:dyDescent="0.5">
      <c r="A1" s="18" t="s">
        <v>112</v>
      </c>
      <c r="B1">
        <f>FIND("Total",A1)</f>
        <v>43</v>
      </c>
      <c r="C1">
        <f>FIND("Available",A1)</f>
        <v>60</v>
      </c>
      <c r="D1" s="19" t="str">
        <f>MID(A1,B1+5,C1-B1-5)</f>
        <v>CNY 3,000.00</v>
      </c>
    </row>
    <row r="2" spans="1:4" x14ac:dyDescent="0.5">
      <c r="A2" s="20" t="s">
        <v>111</v>
      </c>
      <c r="B2" t="e">
        <f>FIND(CHAR(10),A2)</f>
        <v>#VALUE!</v>
      </c>
      <c r="C2" s="21" t="str">
        <f>A2</f>
        <v>Dongguan Yisheng PIastic Toy Limited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96875" defaultRowHeight="14.1" x14ac:dyDescent="0.5"/>
  <cols>
    <col min="1" max="1" width="18.1484375" customWidth="1"/>
    <col min="2" max="2" width="22.5" bestFit="1" customWidth="1"/>
    <col min="3" max="5" width="18.1484375" customWidth="1"/>
  </cols>
  <sheetData>
    <row r="1" spans="1:5" x14ac:dyDescent="0.5">
      <c r="A1" s="9" t="s">
        <v>56</v>
      </c>
      <c r="B1" s="9" t="s">
        <v>57</v>
      </c>
      <c r="C1" s="9" t="s">
        <v>55</v>
      </c>
      <c r="D1" s="9" t="s">
        <v>58</v>
      </c>
      <c r="E1" s="9" t="s">
        <v>59</v>
      </c>
    </row>
    <row r="2" spans="1:5" x14ac:dyDescent="0.5">
      <c r="A2" t="s">
        <v>60</v>
      </c>
      <c r="B2" t="str">
        <f>VLOOKUP(Table2[[#This Row],[Charge (raw)]],'pre-invoice'!A:B,2,0)</f>
        <v>Terminal Handling Charge</v>
      </c>
      <c r="C2" s="10">
        <f>VLOOKUP(Table2[[#This Row],[Charge (raw)]],'pre-invoice'!A:C,3,0)</f>
        <v>1020</v>
      </c>
      <c r="D2" t="str">
        <f>VLOOKUP(Table2[[#This Row],[Charge (raw)]],'pre-invoice'!A:D,4,0)</f>
        <v>per 20' container</v>
      </c>
      <c r="E2">
        <f>VLOOKUP(Table2[[#This Row],[Charge (raw)]],'pre-invoice'!A:E,5,0)</f>
        <v>0</v>
      </c>
    </row>
    <row r="3" spans="1:5" x14ac:dyDescent="0.5">
      <c r="A3" t="s">
        <v>63</v>
      </c>
      <c r="B3" s="11" t="str">
        <f>VLOOKUP(Table2[[#This Row],[Charge (raw)]],'pre-invoice'!A:B,2,0)</f>
        <v>Equipment</v>
      </c>
      <c r="C3" s="10">
        <f>VLOOKUP(Table2[[#This Row],[Charge (raw)]],'pre-invoice'!A:C,3,0)</f>
        <v>50</v>
      </c>
      <c r="D3" s="11" t="str">
        <f>VLOOKUP(Table2[[#This Row],[Charge (raw)]],'pre-invoice'!A:D,4,0)</f>
        <v>per container</v>
      </c>
      <c r="E3" s="11">
        <f>VLOOKUP(Table2[[#This Row],[Charge (raw)]],'pre-invoice'!A:E,5,0)</f>
        <v>1</v>
      </c>
    </row>
    <row r="4" spans="1:5" x14ac:dyDescent="0.5">
      <c r="A4" t="s">
        <v>64</v>
      </c>
      <c r="B4" s="11" t="str">
        <f>VLOOKUP(Table2[[#This Row],[Charge (raw)]],'pre-invoice'!A:B,2,0)</f>
        <v>Seal Fee</v>
      </c>
      <c r="C4" s="10">
        <f>VLOOKUP(Table2[[#This Row],[Charge (raw)]],'pre-invoice'!A:C,3,0)</f>
        <v>50</v>
      </c>
      <c r="D4" s="11" t="str">
        <f>VLOOKUP(Table2[[#This Row],[Charge (raw)]],'pre-invoice'!A:D,4,0)</f>
        <v>per container</v>
      </c>
      <c r="E4" s="11">
        <f>VLOOKUP(Table2[[#This Row],[Charge (raw)]],'pre-invoice'!A:E,5,0)</f>
        <v>1</v>
      </c>
    </row>
    <row r="5" spans="1:5" x14ac:dyDescent="0.5">
      <c r="A5" t="s">
        <v>65</v>
      </c>
      <c r="B5" s="11" t="str">
        <f>VLOOKUP(Table2[[#This Row],[Charge (raw)]],'pre-invoice'!A:B,2,0)</f>
        <v>VGM Fee</v>
      </c>
      <c r="C5" s="10">
        <f>VLOOKUP(Table2[[#This Row],[Charge (raw)]],'pre-invoice'!A:C,3,0)</f>
        <v>155</v>
      </c>
      <c r="D5" s="11" t="str">
        <f>VLOOKUP(Table2[[#This Row],[Charge (raw)]],'pre-invoice'!A:D,4,0)</f>
        <v>per container</v>
      </c>
      <c r="E5" s="11">
        <f>VLOOKUP(Table2[[#This Row],[Charge (raw)]],'pre-invoice'!A:E,5,0)</f>
        <v>1</v>
      </c>
    </row>
    <row r="6" spans="1:5" x14ac:dyDescent="0.5">
      <c r="A6" t="s">
        <v>66</v>
      </c>
      <c r="B6" s="11" t="str">
        <f>VLOOKUP(Table2[[#This Row],[Charge (raw)]],'pre-invoice'!A:B,2,0)</f>
        <v>Automated Manifest System</v>
      </c>
      <c r="C6" s="10">
        <f>VLOOKUP(Table2[[#This Row],[Charge (raw)]],'pre-invoice'!A:C,3,0)</f>
        <v>245</v>
      </c>
      <c r="D6" s="11" t="str">
        <f>VLOOKUP(Table2[[#This Row],[Charge (raw)]],'pre-invoice'!A:D,4,0)</f>
        <v>per bill</v>
      </c>
      <c r="E6" s="11">
        <f>VLOOKUP(Table2[[#This Row],[Charge (raw)]],'pre-invoice'!A:E,5,0)</f>
        <v>1</v>
      </c>
    </row>
    <row r="7" spans="1:5" x14ac:dyDescent="0.5">
      <c r="A7" t="s">
        <v>67</v>
      </c>
      <c r="B7" s="11" t="str">
        <f>VLOOKUP(Table2[[#This Row],[Charge (raw)]],'pre-invoice'!A:B,2,0)</f>
        <v>Handling</v>
      </c>
      <c r="C7" s="10">
        <f>VLOOKUP(Table2[[#This Row],[Charge (raw)]],'pre-invoice'!A:C,3,0)</f>
        <v>300</v>
      </c>
      <c r="D7" s="11" t="str">
        <f>VLOOKUP(Table2[[#This Row],[Charge (raw)]],'pre-invoice'!A:D,4,0)</f>
        <v>per bill</v>
      </c>
      <c r="E7" s="11">
        <f>VLOOKUP(Table2[[#This Row],[Charge (raw)]],'pre-invoice'!A:E,5,0)</f>
        <v>1</v>
      </c>
    </row>
    <row r="8" spans="1:5" x14ac:dyDescent="0.5">
      <c r="A8" t="s">
        <v>68</v>
      </c>
      <c r="B8" s="11" t="str">
        <f>VLOOKUP(Table2[[#This Row],[Charge (raw)]],'pre-invoice'!A:B,2,0)</f>
        <v>Document</v>
      </c>
      <c r="C8" s="10">
        <f>VLOOKUP(Table2[[#This Row],[Charge (raw)]],'pre-invoice'!A:C,3,0)</f>
        <v>500</v>
      </c>
      <c r="D8" s="11" t="str">
        <f>VLOOKUP(Table2[[#This Row],[Charge (raw)]],'pre-invoice'!A:D,4,0)</f>
        <v>per bill</v>
      </c>
      <c r="E8" s="11">
        <f>VLOOKUP(Table2[[#This Row],[Charge (raw)]],'pre-invoice'!A:E,5,0)</f>
        <v>1</v>
      </c>
    </row>
    <row r="9" spans="1:5" x14ac:dyDescent="0.5">
      <c r="A9" t="s">
        <v>69</v>
      </c>
      <c r="B9" s="11" t="str">
        <f>VLOOKUP(Table2[[#This Row],[Charge (raw)]],'pre-invoice'!A:B,2,0)</f>
        <v>Telex Release Fee</v>
      </c>
      <c r="C9" s="10">
        <f>VLOOKUP(Table2[[#This Row],[Charge (raw)]],'pre-invoice'!A:C,3,0)</f>
        <v>350</v>
      </c>
      <c r="D9" s="11" t="str">
        <f>VLOOKUP(Table2[[#This Row],[Charge (raw)]],'pre-invoice'!A:D,4,0)</f>
        <v>per bill</v>
      </c>
      <c r="E9" s="11">
        <f>VLOOKUP(Table2[[#This Row],[Charge (raw)]],'pre-invoice'!A:E,5,0)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Exception</vt:lpstr>
      <vt:lpstr>Master Data Shipment</vt:lpstr>
      <vt:lpstr>Master Data Shipper</vt:lpstr>
      <vt:lpstr>pre-invoice</vt:lpstr>
      <vt:lpstr>PRS FCL Tariff</vt:lpstr>
      <vt:lpstr>Support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2022-06-03T15:00:56Z</dcterms:modified>
</cp:coreProperties>
</file>