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<sst xmlns="http://schemas.openxmlformats.org/spreadsheetml/2006/main" count="26" uniqueCount="24">
  <si>
    <t>Pendapatan</t>
  </si>
  <si>
    <t>Tinggi</t>
  </si>
  <si>
    <t>Sedang</t>
  </si>
  <si>
    <t>Rendah</t>
  </si>
  <si>
    <t>Jumlah</t>
  </si>
  <si>
    <t>Mutu bahan</t>
  </si>
  <si>
    <t>Baik</t>
  </si>
  <si>
    <t>makanan</t>
  </si>
  <si>
    <t>Cukup</t>
  </si>
  <si>
    <t>Jelek</t>
  </si>
  <si>
    <t>expected</t>
  </si>
  <si>
    <t>Menghitung X^2</t>
  </si>
  <si>
    <t>Kesimpulan: Nilai chi kuadrat adalah 18,36653 dan nilai tabel adalah 9.49, karena nilai chi lebih tinggi dari nilai tabel maka tidak terima H0, maka ada hubungan antara pendapatan dan mutu bahan makan</t>
  </si>
  <si>
    <t>Nama : Muhammad Dony Fatahillah As-Sya'bani</t>
  </si>
  <si>
    <t>NIM : 065002300034</t>
  </si>
  <si>
    <t>Xi</t>
  </si>
  <si>
    <t>z</t>
  </si>
  <si>
    <t>Ft(xi)</t>
  </si>
  <si>
    <r>
      <rPr>
        <rFont val="Calibri"/>
        <b/>
        <color theme="1"/>
        <sz val="10.0"/>
      </rPr>
      <t>F</t>
    </r>
    <r>
      <rPr>
        <rFont val="Calibri"/>
        <b/>
        <color theme="1"/>
        <sz val="10.0"/>
        <vertAlign val="subscript"/>
      </rPr>
      <t>s</t>
    </r>
    <r>
      <rPr>
        <rFont val="Calibri"/>
        <b/>
        <color theme="1"/>
        <sz val="10.0"/>
      </rPr>
      <t>(x</t>
    </r>
    <r>
      <rPr>
        <rFont val="Calibri"/>
        <b/>
        <color theme="1"/>
        <sz val="10.0"/>
        <vertAlign val="subscript"/>
      </rPr>
      <t>i</t>
    </r>
    <r>
      <rPr>
        <rFont val="Calibri"/>
        <b/>
        <color theme="1"/>
        <sz val="10.0"/>
      </rPr>
      <t>)</t>
    </r>
  </si>
  <si>
    <t>| Ft(xi) - Fs(xi) |</t>
  </si>
  <si>
    <t xml:space="preserve">Nilai Max </t>
  </si>
  <si>
    <t>Kesimpulan : karena 0,1872 &lt; 0.338,maka terima Ho dan simpulkan bahwa data berdistribusi normal.</t>
  </si>
  <si>
    <t xml:space="preserve">Average : </t>
  </si>
  <si>
    <t xml:space="preserve">Stdev :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</si>
</sst>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000"/>
    <numFmt numFmtId="166" formatCode="0.000"/>
  </numFmts>
  <fonts count="8">
    <font>
      <sz val="10.0"/>
      <color rgb="FF000000"/>
      <name val="Arial"/>
      <scheme val="minor"/>
    </font>
    <font>
      <color theme="1"/>
      <name val="Arial"/>
      <scheme val="minor"/>
    </font>
    <font>
      <sz val="11.0"/>
      <color rgb="FF1F1F1F"/>
      <name val="&quot;Google Sans&quot;"/>
    </font>
    <font>
      <b/>
      <color theme="1"/>
      <name val="Calibri"/>
    </font>
    <font>
      <b/>
      <color rgb="FF000000"/>
      <name val="Calibri"/>
    </font>
    <font>
      <color theme="1"/>
      <name val="Arial"/>
    </font>
    <font>
      <sz val="12.0"/>
      <color theme="1"/>
      <name val="&quot;Times New Roman&quot;"/>
    </font>
    <font>
      <color theme="1"/>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Font="1" applyNumberFormat="1"/>
    <xf borderId="0" fillId="2" fontId="2" numFmtId="0" xfId="0" applyAlignment="1" applyFill="1" applyFont="1">
      <alignment readingOrder="0"/>
    </xf>
    <xf borderId="1" fillId="3" fontId="3" numFmtId="0" xfId="0" applyAlignment="1" applyBorder="1" applyFill="1" applyFont="1">
      <alignment horizontal="center" vertical="bottom"/>
    </xf>
    <xf borderId="2" fillId="3" fontId="3" numFmtId="0" xfId="0" applyAlignment="1" applyBorder="1" applyFont="1">
      <alignment horizontal="center" vertical="bottom"/>
    </xf>
    <xf borderId="3" fillId="3" fontId="3" numFmtId="0" xfId="0" applyAlignment="1" applyBorder="1" applyFont="1">
      <alignment horizontal="center" vertical="bottom"/>
    </xf>
    <xf borderId="4" fillId="3" fontId="4" numFmtId="0" xfId="0" applyAlignment="1" applyBorder="1" applyFont="1">
      <alignment horizontal="center" vertical="bottom"/>
    </xf>
    <xf borderId="2" fillId="3" fontId="3" numFmtId="165" xfId="0" applyAlignment="1" applyBorder="1" applyFont="1" applyNumberFormat="1">
      <alignment horizontal="center" vertical="bottom"/>
    </xf>
    <xf borderId="0" fillId="0" fontId="5" numFmtId="0" xfId="0" applyAlignment="1" applyFont="1">
      <alignment vertical="bottom"/>
    </xf>
    <xf borderId="0" fillId="2" fontId="6" numFmtId="0" xfId="0" applyAlignment="1" applyFont="1">
      <alignment vertical="bottom"/>
    </xf>
    <xf borderId="4" fillId="0" fontId="7" numFmtId="166" xfId="0" applyAlignment="1" applyBorder="1" applyFont="1" applyNumberFormat="1">
      <alignment horizontal="center" vertical="bottom"/>
    </xf>
    <xf borderId="4" fillId="0" fontId="7" numFmtId="165" xfId="0" applyAlignment="1" applyBorder="1" applyFont="1" applyNumberFormat="1">
      <alignment horizontal="center" vertical="bottom"/>
    </xf>
    <xf borderId="4" fillId="0" fontId="7" numFmtId="165" xfId="0" applyAlignment="1" applyBorder="1" applyFont="1" applyNumberFormat="1">
      <alignment horizontal="right" vertical="bottom"/>
    </xf>
    <xf borderId="4" fillId="0" fontId="3" numFmtId="165" xfId="0" applyAlignment="1" applyBorder="1" applyFont="1" applyNumberFormat="1">
      <alignment horizontal="center" vertical="bottom"/>
    </xf>
    <xf borderId="0" fillId="0" fontId="5" numFmtId="2" xfId="0" applyAlignment="1" applyFont="1" applyNumberFormat="1">
      <alignment vertical="bottom"/>
    </xf>
    <xf borderId="0" fillId="0" fontId="7" numFmtId="2" xfId="0" applyAlignment="1" applyFont="1" applyNumberFormat="1">
      <alignment horizontal="center" vertical="bottom"/>
    </xf>
    <xf borderId="0" fillId="0" fontId="5" numFmtId="0" xfId="0" applyAlignment="1" applyFont="1">
      <alignment horizontal="center" vertical="bottom"/>
    </xf>
    <xf borderId="0" fillId="0" fontId="5" numFmtId="0" xfId="0" applyAlignment="1" applyFont="1">
      <alignment horizontal="right" vertical="bottom"/>
    </xf>
    <xf borderId="0" fillId="0" fontId="5" numFmtId="164" xfId="0" applyAlignment="1" applyFont="1" applyNumberFormat="1">
      <alignment horizontal="right" vertical="bottom"/>
    </xf>
    <xf borderId="0" fillId="0" fontId="5"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0</v>
      </c>
    </row>
    <row r="4">
      <c r="C4" s="1" t="s">
        <v>1</v>
      </c>
      <c r="D4" s="1" t="s">
        <v>2</v>
      </c>
      <c r="E4" s="1" t="s">
        <v>3</v>
      </c>
      <c r="F4" s="1" t="s">
        <v>4</v>
      </c>
    </row>
    <row r="5">
      <c r="A5" s="1" t="s">
        <v>5</v>
      </c>
      <c r="B5" s="1" t="s">
        <v>6</v>
      </c>
      <c r="C5" s="1">
        <v>14.0</v>
      </c>
      <c r="D5" s="1">
        <v>6.0</v>
      </c>
      <c r="E5" s="1">
        <v>9.0</v>
      </c>
      <c r="F5" s="2">
        <f t="shared" ref="F5:F8" si="1">SUM(C5:E5)</f>
        <v>29</v>
      </c>
    </row>
    <row r="6">
      <c r="A6" s="1" t="s">
        <v>7</v>
      </c>
      <c r="B6" s="1" t="s">
        <v>8</v>
      </c>
      <c r="C6" s="1">
        <v>10.0</v>
      </c>
      <c r="D6" s="1">
        <v>16.0</v>
      </c>
      <c r="E6" s="1">
        <v>10.0</v>
      </c>
      <c r="F6" s="2">
        <f t="shared" si="1"/>
        <v>36</v>
      </c>
    </row>
    <row r="7">
      <c r="B7" s="1" t="s">
        <v>9</v>
      </c>
      <c r="C7" s="1">
        <v>2.0</v>
      </c>
      <c r="D7" s="1">
        <v>13.0</v>
      </c>
      <c r="E7" s="1">
        <v>20.0</v>
      </c>
      <c r="F7" s="2">
        <f t="shared" si="1"/>
        <v>35</v>
      </c>
    </row>
    <row r="8">
      <c r="B8" s="1" t="s">
        <v>4</v>
      </c>
      <c r="C8" s="2">
        <f t="shared" ref="C8:E8" si="2">SUM(C5:C7)</f>
        <v>26</v>
      </c>
      <c r="D8" s="2">
        <f t="shared" si="2"/>
        <v>35</v>
      </c>
      <c r="E8" s="2">
        <f t="shared" si="2"/>
        <v>39</v>
      </c>
      <c r="F8" s="2">
        <f t="shared" si="1"/>
        <v>100</v>
      </c>
    </row>
    <row r="11">
      <c r="A11" s="1" t="s">
        <v>10</v>
      </c>
      <c r="C11" s="3">
        <f t="shared" ref="C11:C13" si="3">($C$8*F5)/$F$8</f>
        <v>7.54</v>
      </c>
      <c r="D11" s="3">
        <f t="shared" ref="D11:D13" si="4">($D$8*F5)/$F$8</f>
        <v>10.15</v>
      </c>
      <c r="E11" s="3">
        <f t="shared" ref="E11:E13" si="5">($E$8*F5)/$F$8</f>
        <v>11.31</v>
      </c>
    </row>
    <row r="12">
      <c r="C12" s="3">
        <f t="shared" si="3"/>
        <v>9.36</v>
      </c>
      <c r="D12" s="3">
        <f t="shared" si="4"/>
        <v>12.6</v>
      </c>
      <c r="E12" s="3">
        <f t="shared" si="5"/>
        <v>14.04</v>
      </c>
    </row>
    <row r="13">
      <c r="C13" s="3">
        <f t="shared" si="3"/>
        <v>9.1</v>
      </c>
      <c r="D13" s="3">
        <f t="shared" si="4"/>
        <v>12.25</v>
      </c>
      <c r="E13" s="3">
        <f t="shared" si="5"/>
        <v>13.65</v>
      </c>
    </row>
    <row r="15">
      <c r="A15" s="1" t="s">
        <v>11</v>
      </c>
      <c r="C15" s="3">
        <f t="shared" ref="C15:E15" si="6">(C5-C11)^2/C11</f>
        <v>5.53469496</v>
      </c>
      <c r="D15" s="3">
        <f t="shared" si="6"/>
        <v>1.69679803</v>
      </c>
      <c r="E15" s="3">
        <f t="shared" si="6"/>
        <v>0.4718037135</v>
      </c>
      <c r="F15" s="3">
        <f t="shared" ref="F15:F17" si="8">SUM(C15:E15)</f>
        <v>7.703296703</v>
      </c>
    </row>
    <row r="16">
      <c r="C16" s="3">
        <f t="shared" ref="C16:E16" si="7">(C6-C12)^2/C12</f>
        <v>0.04376068376</v>
      </c>
      <c r="D16" s="3">
        <f t="shared" si="7"/>
        <v>0.9174603175</v>
      </c>
      <c r="E16" s="3">
        <f t="shared" si="7"/>
        <v>1.162507123</v>
      </c>
      <c r="F16" s="3">
        <f t="shared" si="8"/>
        <v>2.123728124</v>
      </c>
    </row>
    <row r="17">
      <c r="C17" s="3">
        <f t="shared" ref="C17:E17" si="9">(C7-C13)^2/C13</f>
        <v>5.53956044</v>
      </c>
      <c r="D17" s="3">
        <f t="shared" si="9"/>
        <v>0.04591836735</v>
      </c>
      <c r="E17" s="3">
        <f t="shared" si="9"/>
        <v>2.954029304</v>
      </c>
      <c r="F17" s="3">
        <f t="shared" si="8"/>
        <v>8.539508111</v>
      </c>
    </row>
    <row r="18">
      <c r="F18" s="3">
        <f>SUM(F15:F17)</f>
        <v>18.36653294</v>
      </c>
    </row>
    <row r="20">
      <c r="A20" s="4" t="s">
        <v>12</v>
      </c>
    </row>
    <row r="21">
      <c r="A21" s="1" t="s">
        <v>13</v>
      </c>
    </row>
    <row r="22">
      <c r="A22" s="1" t="s">
        <v>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15</v>
      </c>
      <c r="B1" s="6" t="s">
        <v>16</v>
      </c>
      <c r="C1" s="7" t="s">
        <v>17</v>
      </c>
      <c r="D1" s="8" t="s">
        <v>18</v>
      </c>
      <c r="E1" s="9" t="s">
        <v>19</v>
      </c>
      <c r="F1" s="9" t="s">
        <v>20</v>
      </c>
      <c r="G1" s="10"/>
    </row>
    <row r="2">
      <c r="A2" s="11">
        <v>8.0</v>
      </c>
      <c r="B2" s="12">
        <f>(A2-G15)/G16</f>
        <v>-1.214175707</v>
      </c>
      <c r="C2" s="13">
        <f t="shared" ref="C2:C16" si="1">_xlfn.NORM.S.DIST(B2)</f>
        <v>0.1123403176</v>
      </c>
      <c r="D2" s="13">
        <f>1/15</f>
        <v>0.06666666667</v>
      </c>
      <c r="E2" s="13">
        <f>ABS(C2-D2)</f>
        <v>0.04567365089</v>
      </c>
      <c r="F2" s="14">
        <f>MAX(E2:E16)</f>
        <v>0.1871929131</v>
      </c>
      <c r="G2" s="10"/>
    </row>
    <row r="3">
      <c r="A3" s="11">
        <v>11.0</v>
      </c>
      <c r="B3" s="12">
        <f>(A3-G15)/G16</f>
        <v>-1.092487718</v>
      </c>
      <c r="C3" s="13">
        <f t="shared" si="1"/>
        <v>0.1373093929</v>
      </c>
      <c r="D3" s="13">
        <f>2/15</f>
        <v>0.1333333333</v>
      </c>
      <c r="E3" s="13">
        <f t="shared" ref="E3:E16" si="2">ABS(C3 - D3)</f>
        <v>0.003976059585</v>
      </c>
      <c r="F3" s="10"/>
      <c r="G3" s="10"/>
    </row>
    <row r="4">
      <c r="A4" s="11">
        <v>12.0</v>
      </c>
      <c r="B4" s="12">
        <f>(A4-G15)/G16</f>
        <v>-1.051925056</v>
      </c>
      <c r="C4" s="13">
        <f t="shared" si="1"/>
        <v>0.1464169677</v>
      </c>
      <c r="D4" s="13">
        <f>3/15</f>
        <v>0.2</v>
      </c>
      <c r="E4" s="13">
        <f t="shared" si="2"/>
        <v>0.0535830323</v>
      </c>
      <c r="F4" s="10"/>
      <c r="G4" s="10"/>
    </row>
    <row r="5">
      <c r="A5" s="11">
        <v>22.0</v>
      </c>
      <c r="B5" s="12">
        <f>(A5-G15)/G16</f>
        <v>-0.6462984275</v>
      </c>
      <c r="C5" s="13">
        <f t="shared" si="1"/>
        <v>0.259043053</v>
      </c>
      <c r="D5" s="13">
        <f>4/15</f>
        <v>0.2666666667</v>
      </c>
      <c r="E5" s="13">
        <f t="shared" si="2"/>
        <v>0.007623613619</v>
      </c>
      <c r="F5" s="10"/>
      <c r="G5" s="10"/>
    </row>
    <row r="6">
      <c r="A6" s="11">
        <v>24.0</v>
      </c>
      <c r="B6" s="12">
        <f>(A6-G15)/G16</f>
        <v>-0.5651731018</v>
      </c>
      <c r="C6" s="13">
        <f t="shared" si="1"/>
        <v>0.2859780151</v>
      </c>
      <c r="D6" s="13">
        <f>5/15</f>
        <v>0.3333333333</v>
      </c>
      <c r="E6" s="13">
        <f t="shared" si="2"/>
        <v>0.04735531821</v>
      </c>
      <c r="F6" s="10"/>
      <c r="G6" s="10"/>
      <c r="H6" s="1" t="s">
        <v>21</v>
      </c>
    </row>
    <row r="7">
      <c r="A7" s="11">
        <v>25.0</v>
      </c>
      <c r="B7" s="12">
        <f>(A7-G15)/G16</f>
        <v>-0.524610439</v>
      </c>
      <c r="C7" s="13">
        <f t="shared" si="1"/>
        <v>0.2999270142</v>
      </c>
      <c r="D7" s="13">
        <f>6/15</f>
        <v>0.4</v>
      </c>
      <c r="E7" s="13">
        <f t="shared" si="2"/>
        <v>0.1000729858</v>
      </c>
      <c r="F7" s="10"/>
      <c r="G7" s="10"/>
      <c r="H7" s="1" t="s">
        <v>13</v>
      </c>
    </row>
    <row r="8">
      <c r="A8" s="11">
        <v>33.0</v>
      </c>
      <c r="B8" s="12">
        <f>(A8-G15)/G16</f>
        <v>-0.2001091365</v>
      </c>
      <c r="C8" s="13">
        <f t="shared" si="1"/>
        <v>0.420697614</v>
      </c>
      <c r="D8" s="13">
        <f>7/15</f>
        <v>0.4666666667</v>
      </c>
      <c r="E8" s="13">
        <f t="shared" si="2"/>
        <v>0.04596905269</v>
      </c>
      <c r="F8" s="10"/>
      <c r="G8" s="10"/>
    </row>
    <row r="9">
      <c r="A9" s="11">
        <v>34.0</v>
      </c>
      <c r="B9" s="12">
        <f>(A9-G15)/G16</f>
        <v>-0.1595464737</v>
      </c>
      <c r="C9" s="13">
        <f t="shared" si="1"/>
        <v>0.4366191732</v>
      </c>
      <c r="D9" s="13">
        <f>8/15</f>
        <v>0.5333333333</v>
      </c>
      <c r="E9" s="15">
        <f t="shared" si="2"/>
        <v>0.0967141601</v>
      </c>
      <c r="F9" s="10"/>
      <c r="G9" s="10"/>
    </row>
    <row r="10">
      <c r="A10" s="11">
        <v>34.0</v>
      </c>
      <c r="B10" s="12">
        <f>(A10-G15)/G16</f>
        <v>-0.1595464737</v>
      </c>
      <c r="C10" s="13">
        <f t="shared" si="1"/>
        <v>0.4366191732</v>
      </c>
      <c r="D10" s="13">
        <f>9/15</f>
        <v>0.6</v>
      </c>
      <c r="E10" s="13">
        <f t="shared" si="2"/>
        <v>0.1633808268</v>
      </c>
      <c r="F10" s="16"/>
      <c r="G10" s="10"/>
    </row>
    <row r="11">
      <c r="A11" s="11">
        <v>43.0</v>
      </c>
      <c r="B11" s="12">
        <f>(A11-G15)/G16</f>
        <v>0.2055174916</v>
      </c>
      <c r="C11" s="13">
        <f t="shared" si="1"/>
        <v>0.5814160833</v>
      </c>
      <c r="D11" s="13">
        <f>10/15</f>
        <v>0.6666666667</v>
      </c>
      <c r="E11" s="13">
        <f t="shared" si="2"/>
        <v>0.0852505834</v>
      </c>
      <c r="F11" s="10"/>
      <c r="G11" s="10"/>
    </row>
    <row r="12">
      <c r="A12" s="11">
        <v>45.0</v>
      </c>
      <c r="B12" s="12">
        <f>(A12-G15)/G16</f>
        <v>0.2866428172</v>
      </c>
      <c r="C12" s="13">
        <f t="shared" si="1"/>
        <v>0.6128070869</v>
      </c>
      <c r="D12" s="13">
        <f>11/15</f>
        <v>0.7333333333</v>
      </c>
      <c r="E12" s="13">
        <f t="shared" si="2"/>
        <v>0.1205262464</v>
      </c>
      <c r="F12" s="10"/>
      <c r="G12" s="10"/>
    </row>
    <row r="13">
      <c r="A13" s="11">
        <v>45.0</v>
      </c>
      <c r="B13" s="12">
        <f>(A13-G15)/G16</f>
        <v>0.2866428172</v>
      </c>
      <c r="C13" s="13">
        <f t="shared" si="1"/>
        <v>0.6128070869</v>
      </c>
      <c r="D13" s="13">
        <f>12/15</f>
        <v>0.8</v>
      </c>
      <c r="E13" s="13">
        <f t="shared" si="2"/>
        <v>0.1871929131</v>
      </c>
      <c r="F13" s="10"/>
      <c r="G13" s="10"/>
    </row>
    <row r="14">
      <c r="A14" s="11">
        <v>67.0</v>
      </c>
      <c r="B14" s="12">
        <f>(A14-G15)/G16</f>
        <v>1.179021399</v>
      </c>
      <c r="C14" s="13">
        <f t="shared" si="1"/>
        <v>0.8808051725</v>
      </c>
      <c r="D14" s="13">
        <f>13/15</f>
        <v>0.8666666667</v>
      </c>
      <c r="E14" s="13">
        <f t="shared" si="2"/>
        <v>0.01413850587</v>
      </c>
      <c r="F14" s="16"/>
      <c r="G14" s="16"/>
    </row>
    <row r="15">
      <c r="A15" s="11">
        <v>67.0</v>
      </c>
      <c r="B15" s="12">
        <f>(A15-G15)/G16</f>
        <v>1.179021399</v>
      </c>
      <c r="C15" s="13">
        <f t="shared" si="1"/>
        <v>0.8808051725</v>
      </c>
      <c r="D15" s="13">
        <f>14/15</f>
        <v>0.9333333333</v>
      </c>
      <c r="E15" s="13">
        <f t="shared" si="2"/>
        <v>0.0525281608</v>
      </c>
      <c r="F15" s="17" t="s">
        <v>22</v>
      </c>
      <c r="G15" s="17">
        <f>AVERAGE(A2:A16)</f>
        <v>37.93333333</v>
      </c>
    </row>
    <row r="16">
      <c r="A16" s="11">
        <v>99.0</v>
      </c>
      <c r="B16" s="12">
        <f>(A16-G15)/G16</f>
        <v>2.477026609</v>
      </c>
      <c r="C16" s="13">
        <f t="shared" si="1"/>
        <v>0.9933758988</v>
      </c>
      <c r="D16" s="13">
        <f>15/15</f>
        <v>1</v>
      </c>
      <c r="E16" s="13">
        <f t="shared" si="2"/>
        <v>0.00662410123</v>
      </c>
      <c r="F16" s="17" t="s">
        <v>23</v>
      </c>
      <c r="G16" s="17">
        <f>STDEV(A2:A16)</f>
        <v>24.65321383</v>
      </c>
    </row>
    <row r="17">
      <c r="A17" s="10"/>
      <c r="B17" s="10"/>
      <c r="C17" s="10"/>
      <c r="D17" s="10"/>
      <c r="E17" s="10"/>
      <c r="F17" s="10"/>
      <c r="G17" s="10"/>
    </row>
    <row r="18">
      <c r="A18" s="10"/>
      <c r="B18" s="10"/>
      <c r="C18" s="10"/>
      <c r="D18" s="10"/>
      <c r="E18" s="10"/>
      <c r="F18" s="10"/>
      <c r="G18" s="10"/>
    </row>
    <row r="19">
      <c r="A19" s="10"/>
      <c r="B19" s="10"/>
      <c r="C19" s="18"/>
      <c r="G19" s="10"/>
    </row>
    <row r="20">
      <c r="A20" s="10"/>
      <c r="B20" s="10"/>
      <c r="C20" s="10"/>
      <c r="D20" s="10"/>
      <c r="E20" s="10"/>
      <c r="F20" s="10"/>
      <c r="G20" s="10"/>
    </row>
    <row r="21">
      <c r="A21" s="10"/>
      <c r="B21" s="10"/>
      <c r="C21" s="19"/>
      <c r="D21" s="19"/>
      <c r="E21" s="19"/>
      <c r="F21" s="19"/>
      <c r="G21" s="10"/>
    </row>
    <row r="22">
      <c r="A22" s="10"/>
      <c r="B22" s="10"/>
      <c r="C22" s="19"/>
      <c r="D22" s="19"/>
      <c r="E22" s="19"/>
      <c r="F22" s="19"/>
      <c r="G22" s="10"/>
    </row>
    <row r="23">
      <c r="A23" s="10"/>
      <c r="B23" s="10"/>
      <c r="C23" s="19"/>
      <c r="D23" s="19"/>
      <c r="E23" s="19"/>
      <c r="F23" s="19"/>
      <c r="G23" s="10"/>
    </row>
    <row r="24">
      <c r="A24" s="10"/>
      <c r="B24" s="10"/>
      <c r="C24" s="19"/>
      <c r="D24" s="19"/>
      <c r="E24" s="19"/>
      <c r="F24" s="19"/>
      <c r="G24" s="10"/>
    </row>
    <row r="25">
      <c r="A25" s="10"/>
      <c r="B25" s="10"/>
      <c r="C25" s="10"/>
      <c r="D25" s="10"/>
      <c r="E25" s="10"/>
      <c r="F25" s="10"/>
      <c r="G25" s="10"/>
    </row>
    <row r="26">
      <c r="A26" s="10"/>
      <c r="B26" s="10"/>
      <c r="C26" s="20"/>
      <c r="D26" s="20"/>
      <c r="E26" s="20"/>
      <c r="F26" s="21"/>
      <c r="G26" s="10"/>
    </row>
    <row r="27">
      <c r="A27" s="10"/>
      <c r="B27" s="10"/>
      <c r="C27" s="20"/>
      <c r="D27" s="20"/>
      <c r="E27" s="20"/>
      <c r="F27" s="21"/>
      <c r="G27" s="10"/>
    </row>
    <row r="28">
      <c r="A28" s="10"/>
      <c r="B28" s="10"/>
      <c r="C28" s="20"/>
      <c r="D28" s="20"/>
      <c r="E28" s="20"/>
      <c r="F28" s="21"/>
      <c r="G28" s="10"/>
    </row>
  </sheetData>
  <mergeCells count="1">
    <mergeCell ref="C19:F19"/>
  </mergeCells>
  <drawing r:id="rId1"/>
</worksheet>
</file>